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7235" windowHeight="1105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AU3" i="2" l="1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2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2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2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2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2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  <c r="AO80" i="2"/>
  <c r="AL80" i="2"/>
  <c r="AF80" i="2"/>
  <c r="AO79" i="2"/>
  <c r="AL79" i="2"/>
  <c r="AF79" i="2"/>
  <c r="AO78" i="2"/>
  <c r="AL78" i="2"/>
  <c r="AF78" i="2"/>
  <c r="AO77" i="2"/>
  <c r="AL77" i="2"/>
  <c r="AF77" i="2"/>
  <c r="AO76" i="2"/>
  <c r="AL76" i="2"/>
  <c r="AF76" i="2"/>
  <c r="AO75" i="2"/>
  <c r="AL75" i="2"/>
  <c r="AF75" i="2"/>
  <c r="AO74" i="2"/>
  <c r="AL74" i="2"/>
  <c r="AF74" i="2"/>
  <c r="AO73" i="2"/>
  <c r="AL73" i="2"/>
  <c r="AF73" i="2"/>
  <c r="AO72" i="2"/>
  <c r="AL72" i="2"/>
  <c r="AF72" i="2"/>
  <c r="AO71" i="2"/>
  <c r="AL71" i="2"/>
  <c r="AF71" i="2"/>
  <c r="AO70" i="2"/>
  <c r="AL70" i="2"/>
  <c r="AF70" i="2"/>
  <c r="AO69" i="2"/>
  <c r="AL69" i="2"/>
  <c r="AF69" i="2"/>
  <c r="AO68" i="2"/>
  <c r="AL68" i="2"/>
  <c r="AF68" i="2"/>
  <c r="AO67" i="2"/>
  <c r="AL67" i="2"/>
  <c r="AF67" i="2"/>
  <c r="AO66" i="2"/>
  <c r="AL66" i="2"/>
  <c r="AF66" i="2"/>
  <c r="AO65" i="2"/>
  <c r="AL65" i="2"/>
  <c r="AF65" i="2"/>
  <c r="AO64" i="2"/>
  <c r="AL64" i="2"/>
  <c r="AF64" i="2"/>
  <c r="AO63" i="2"/>
  <c r="AL63" i="2"/>
  <c r="AF63" i="2"/>
  <c r="AO62" i="2"/>
  <c r="AL62" i="2"/>
  <c r="AF62" i="2"/>
  <c r="AO61" i="2"/>
  <c r="AL61" i="2"/>
  <c r="AF61" i="2"/>
  <c r="AO60" i="2"/>
  <c r="AL60" i="2"/>
  <c r="AF60" i="2"/>
  <c r="AO59" i="2"/>
  <c r="AL59" i="2"/>
  <c r="AF59" i="2"/>
  <c r="AO58" i="2"/>
  <c r="AL58" i="2"/>
  <c r="AF58" i="2"/>
  <c r="AO57" i="2"/>
  <c r="AL57" i="2"/>
  <c r="AF57" i="2"/>
  <c r="AO56" i="2"/>
  <c r="AL56" i="2"/>
  <c r="AF56" i="2"/>
  <c r="AO55" i="2"/>
  <c r="AL55" i="2"/>
  <c r="AF55" i="2"/>
  <c r="AO54" i="2"/>
  <c r="AL54" i="2"/>
  <c r="AF54" i="2"/>
  <c r="AO53" i="2"/>
  <c r="AL53" i="2"/>
  <c r="AF53" i="2"/>
  <c r="AO52" i="2"/>
  <c r="AL52" i="2"/>
  <c r="AF52" i="2"/>
  <c r="AO51" i="2"/>
  <c r="AL51" i="2"/>
  <c r="AF51" i="2"/>
  <c r="AO50" i="2"/>
  <c r="AL50" i="2"/>
  <c r="AF50" i="2"/>
  <c r="AO49" i="2"/>
  <c r="AL49" i="2"/>
  <c r="AF49" i="2"/>
  <c r="AO48" i="2"/>
  <c r="AL48" i="2"/>
  <c r="AF48" i="2"/>
  <c r="AO47" i="2"/>
  <c r="AL47" i="2"/>
  <c r="AF47" i="2"/>
  <c r="AO46" i="2"/>
  <c r="AL46" i="2"/>
  <c r="AF46" i="2"/>
  <c r="AO45" i="2"/>
  <c r="AL45" i="2"/>
  <c r="AF45" i="2"/>
  <c r="AO44" i="2"/>
  <c r="AL44" i="2"/>
  <c r="AF44" i="2"/>
  <c r="AO43" i="2"/>
  <c r="AL43" i="2"/>
  <c r="AF43" i="2"/>
  <c r="AO42" i="2"/>
  <c r="AL42" i="2"/>
  <c r="AF42" i="2"/>
  <c r="AO41" i="2"/>
  <c r="AL41" i="2"/>
  <c r="AF41" i="2"/>
  <c r="AO40" i="2"/>
  <c r="AL40" i="2"/>
  <c r="AF40" i="2"/>
  <c r="AO39" i="2"/>
  <c r="AL39" i="2"/>
  <c r="AF39" i="2"/>
  <c r="AO38" i="2"/>
  <c r="AL38" i="2"/>
  <c r="AF38" i="2"/>
  <c r="AO37" i="2"/>
  <c r="AL37" i="2"/>
  <c r="AF37" i="2"/>
  <c r="AO36" i="2"/>
  <c r="AL36" i="2"/>
  <c r="AF36" i="2"/>
  <c r="AO35" i="2"/>
  <c r="AL35" i="2"/>
  <c r="AF35" i="2"/>
  <c r="AO34" i="2"/>
  <c r="AL34" i="2"/>
  <c r="AF34" i="2"/>
  <c r="AO33" i="2"/>
  <c r="AL33" i="2"/>
  <c r="AF33" i="2"/>
  <c r="AO32" i="2"/>
  <c r="AL32" i="2"/>
  <c r="AF32" i="2"/>
  <c r="AO31" i="2"/>
  <c r="AL31" i="2"/>
  <c r="AF31" i="2"/>
  <c r="AO30" i="2"/>
  <c r="AL30" i="2"/>
  <c r="AF30" i="2"/>
  <c r="AO29" i="2"/>
  <c r="AL29" i="2"/>
  <c r="AF29" i="2"/>
  <c r="AO28" i="2"/>
  <c r="AL28" i="2"/>
  <c r="AF28" i="2"/>
  <c r="AO27" i="2"/>
  <c r="AL27" i="2"/>
  <c r="AF27" i="2"/>
  <c r="AO26" i="2"/>
  <c r="AL26" i="2"/>
  <c r="AF26" i="2"/>
  <c r="AO25" i="2"/>
  <c r="AL25" i="2"/>
  <c r="AF25" i="2"/>
  <c r="AO24" i="2"/>
  <c r="AL24" i="2"/>
  <c r="AF24" i="2"/>
  <c r="AO23" i="2"/>
  <c r="AL23" i="2"/>
  <c r="AF23" i="2"/>
  <c r="AO22" i="2"/>
  <c r="AL22" i="2"/>
  <c r="AF22" i="2"/>
  <c r="AO21" i="2"/>
  <c r="AL21" i="2"/>
  <c r="AF21" i="2"/>
  <c r="AO20" i="2"/>
  <c r="AL20" i="2"/>
  <c r="AF20" i="2"/>
  <c r="AO19" i="2"/>
  <c r="AL19" i="2"/>
  <c r="AF19" i="2"/>
  <c r="AO18" i="2"/>
  <c r="AL18" i="2"/>
  <c r="AF18" i="2"/>
  <c r="AO17" i="2"/>
  <c r="AL17" i="2"/>
  <c r="AF17" i="2"/>
  <c r="AO16" i="2"/>
  <c r="AL16" i="2"/>
  <c r="AF16" i="2"/>
  <c r="AO15" i="2"/>
  <c r="AL15" i="2"/>
  <c r="AF15" i="2"/>
  <c r="AO14" i="2"/>
  <c r="AL14" i="2"/>
  <c r="AF14" i="2"/>
  <c r="AO13" i="2"/>
  <c r="AL13" i="2"/>
  <c r="AF13" i="2"/>
  <c r="AO12" i="2"/>
  <c r="AL12" i="2"/>
  <c r="AF12" i="2"/>
  <c r="AO11" i="2"/>
  <c r="AL11" i="2"/>
  <c r="AF11" i="2"/>
  <c r="AO10" i="2"/>
  <c r="AL10" i="2"/>
  <c r="AF10" i="2"/>
  <c r="AO9" i="2"/>
  <c r="AL9" i="2"/>
  <c r="AF9" i="2"/>
  <c r="AO8" i="2"/>
  <c r="AL8" i="2"/>
  <c r="AF8" i="2"/>
  <c r="AO7" i="2"/>
  <c r="AL7" i="2"/>
  <c r="AF7" i="2"/>
  <c r="AO6" i="2"/>
  <c r="AL6" i="2"/>
  <c r="AF6" i="2"/>
  <c r="AO5" i="2"/>
  <c r="AL5" i="2"/>
  <c r="AF5" i="2"/>
  <c r="AO4" i="2"/>
  <c r="AL4" i="2"/>
  <c r="AF4" i="2"/>
  <c r="AO3" i="2"/>
  <c r="AL3" i="2"/>
  <c r="AF3" i="2"/>
  <c r="AL2" i="2"/>
  <c r="P80" i="2"/>
  <c r="O80" i="2"/>
  <c r="N80" i="2"/>
  <c r="P79" i="2"/>
  <c r="O79" i="2"/>
  <c r="N79" i="2"/>
  <c r="P78" i="2"/>
  <c r="O78" i="2"/>
  <c r="N78" i="2"/>
  <c r="P77" i="2"/>
  <c r="O77" i="2"/>
  <c r="N77" i="2"/>
  <c r="P76" i="2"/>
  <c r="O76" i="2"/>
  <c r="N76" i="2"/>
  <c r="P75" i="2"/>
  <c r="O75" i="2"/>
  <c r="N75" i="2"/>
  <c r="P74" i="2"/>
  <c r="O74" i="2"/>
  <c r="N74" i="2"/>
  <c r="P73" i="2"/>
  <c r="O73" i="2"/>
  <c r="N73" i="2"/>
  <c r="P72" i="2"/>
  <c r="O72" i="2"/>
  <c r="N72" i="2"/>
  <c r="P71" i="2"/>
  <c r="O71" i="2"/>
  <c r="N71" i="2"/>
  <c r="P70" i="2"/>
  <c r="O70" i="2"/>
  <c r="N70" i="2"/>
  <c r="P69" i="2"/>
  <c r="O69" i="2"/>
  <c r="N69" i="2"/>
  <c r="P68" i="2"/>
  <c r="O68" i="2"/>
  <c r="N68" i="2"/>
  <c r="P67" i="2"/>
  <c r="O67" i="2"/>
  <c r="N67" i="2"/>
  <c r="P66" i="2"/>
  <c r="O66" i="2"/>
  <c r="N66" i="2"/>
  <c r="P65" i="2"/>
  <c r="O65" i="2"/>
  <c r="N65" i="2"/>
  <c r="P64" i="2"/>
  <c r="O64" i="2"/>
  <c r="N64" i="2"/>
  <c r="P63" i="2"/>
  <c r="O63" i="2"/>
  <c r="N63" i="2"/>
  <c r="P62" i="2"/>
  <c r="O62" i="2"/>
  <c r="N62" i="2"/>
  <c r="P61" i="2"/>
  <c r="O61" i="2"/>
  <c r="N61" i="2"/>
  <c r="P60" i="2"/>
  <c r="O60" i="2"/>
  <c r="N60" i="2"/>
  <c r="P59" i="2"/>
  <c r="O59" i="2"/>
  <c r="N59" i="2"/>
  <c r="P58" i="2"/>
  <c r="O58" i="2"/>
  <c r="N58" i="2"/>
  <c r="P57" i="2"/>
  <c r="O57" i="2"/>
  <c r="N57" i="2"/>
  <c r="P56" i="2"/>
  <c r="O56" i="2"/>
  <c r="N56" i="2"/>
  <c r="P55" i="2"/>
  <c r="O55" i="2"/>
  <c r="N55" i="2"/>
  <c r="P54" i="2"/>
  <c r="O54" i="2"/>
  <c r="N54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46" i="2"/>
  <c r="O46" i="2"/>
  <c r="N46" i="2"/>
  <c r="P45" i="2"/>
  <c r="O45" i="2"/>
  <c r="N45" i="2"/>
  <c r="P44" i="2"/>
  <c r="O44" i="2"/>
  <c r="N44" i="2"/>
  <c r="P43" i="2"/>
  <c r="O43" i="2"/>
  <c r="N43" i="2"/>
  <c r="P42" i="2"/>
  <c r="O42" i="2"/>
  <c r="N42" i="2"/>
  <c r="P41" i="2"/>
  <c r="O41" i="2"/>
  <c r="N41" i="2"/>
  <c r="P40" i="2"/>
  <c r="O40" i="2"/>
  <c r="N40" i="2"/>
  <c r="P39" i="2"/>
  <c r="O39" i="2"/>
  <c r="N39" i="2"/>
  <c r="P38" i="2"/>
  <c r="O38" i="2"/>
  <c r="N38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P2" i="2"/>
  <c r="O2" i="2"/>
  <c r="N2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2" i="2"/>
  <c r="AQ80" i="2"/>
  <c r="Z80" i="2"/>
  <c r="W80" i="2"/>
  <c r="U80" i="2"/>
  <c r="M80" i="2"/>
  <c r="L80" i="2"/>
  <c r="AQ79" i="2"/>
  <c r="Z79" i="2"/>
  <c r="W79" i="2"/>
  <c r="U79" i="2"/>
  <c r="M79" i="2"/>
  <c r="L79" i="2"/>
  <c r="AQ78" i="2"/>
  <c r="Z78" i="2"/>
  <c r="W78" i="2"/>
  <c r="U78" i="2"/>
  <c r="M78" i="2"/>
  <c r="L78" i="2"/>
  <c r="AQ77" i="2"/>
  <c r="Z77" i="2"/>
  <c r="W77" i="2"/>
  <c r="U77" i="2"/>
  <c r="M77" i="2"/>
  <c r="L77" i="2"/>
  <c r="AQ76" i="2"/>
  <c r="Z76" i="2"/>
  <c r="W76" i="2"/>
  <c r="U76" i="2"/>
  <c r="M76" i="2"/>
  <c r="L76" i="2"/>
  <c r="AQ75" i="2"/>
  <c r="Z75" i="2"/>
  <c r="W75" i="2"/>
  <c r="U75" i="2"/>
  <c r="M75" i="2"/>
  <c r="L75" i="2"/>
  <c r="AQ74" i="2"/>
  <c r="Z74" i="2"/>
  <c r="W74" i="2"/>
  <c r="U74" i="2"/>
  <c r="M74" i="2"/>
  <c r="L74" i="2"/>
  <c r="AQ73" i="2"/>
  <c r="Z73" i="2"/>
  <c r="W73" i="2"/>
  <c r="U73" i="2"/>
  <c r="M73" i="2"/>
  <c r="L73" i="2"/>
  <c r="AQ72" i="2"/>
  <c r="Z72" i="2"/>
  <c r="W72" i="2"/>
  <c r="U72" i="2"/>
  <c r="M72" i="2"/>
  <c r="L72" i="2"/>
  <c r="AQ71" i="2"/>
  <c r="Z71" i="2"/>
  <c r="W71" i="2"/>
  <c r="U71" i="2"/>
  <c r="M71" i="2"/>
  <c r="L71" i="2"/>
  <c r="AQ70" i="2"/>
  <c r="Z70" i="2"/>
  <c r="W70" i="2"/>
  <c r="U70" i="2"/>
  <c r="M70" i="2"/>
  <c r="L70" i="2"/>
  <c r="AQ69" i="2"/>
  <c r="Z69" i="2"/>
  <c r="W69" i="2"/>
  <c r="U69" i="2"/>
  <c r="M69" i="2"/>
  <c r="L69" i="2"/>
  <c r="AQ68" i="2"/>
  <c r="Z68" i="2"/>
  <c r="W68" i="2"/>
  <c r="U68" i="2"/>
  <c r="M68" i="2"/>
  <c r="L68" i="2"/>
  <c r="AQ67" i="2"/>
  <c r="Z67" i="2"/>
  <c r="W67" i="2"/>
  <c r="U67" i="2"/>
  <c r="M67" i="2"/>
  <c r="L67" i="2"/>
  <c r="AQ66" i="2"/>
  <c r="Z66" i="2"/>
  <c r="W66" i="2"/>
  <c r="U66" i="2"/>
  <c r="M66" i="2"/>
  <c r="L66" i="2"/>
  <c r="AQ65" i="2"/>
  <c r="Z65" i="2"/>
  <c r="W65" i="2"/>
  <c r="U65" i="2"/>
  <c r="M65" i="2"/>
  <c r="L65" i="2"/>
  <c r="AQ64" i="2"/>
  <c r="Z64" i="2"/>
  <c r="W64" i="2"/>
  <c r="U64" i="2"/>
  <c r="M64" i="2"/>
  <c r="L64" i="2"/>
  <c r="AQ63" i="2"/>
  <c r="Z63" i="2"/>
  <c r="W63" i="2"/>
  <c r="U63" i="2"/>
  <c r="M63" i="2"/>
  <c r="L63" i="2"/>
  <c r="AQ62" i="2"/>
  <c r="Z62" i="2"/>
  <c r="W62" i="2"/>
  <c r="U62" i="2"/>
  <c r="M62" i="2"/>
  <c r="L62" i="2"/>
  <c r="AQ61" i="2"/>
  <c r="Z61" i="2"/>
  <c r="W61" i="2"/>
  <c r="U61" i="2"/>
  <c r="M61" i="2"/>
  <c r="L61" i="2"/>
  <c r="AQ60" i="2"/>
  <c r="Z60" i="2"/>
  <c r="W60" i="2"/>
  <c r="U60" i="2"/>
  <c r="M60" i="2"/>
  <c r="L60" i="2"/>
  <c r="AQ59" i="2"/>
  <c r="Z59" i="2"/>
  <c r="W59" i="2"/>
  <c r="U59" i="2"/>
  <c r="M59" i="2"/>
  <c r="L59" i="2"/>
  <c r="AQ58" i="2"/>
  <c r="Z58" i="2"/>
  <c r="W58" i="2"/>
  <c r="U58" i="2"/>
  <c r="M58" i="2"/>
  <c r="L58" i="2"/>
  <c r="AQ57" i="2"/>
  <c r="Z57" i="2"/>
  <c r="W57" i="2"/>
  <c r="U57" i="2"/>
  <c r="M57" i="2"/>
  <c r="L57" i="2"/>
  <c r="AQ56" i="2"/>
  <c r="Z56" i="2"/>
  <c r="W56" i="2"/>
  <c r="U56" i="2"/>
  <c r="M56" i="2"/>
  <c r="L56" i="2"/>
  <c r="AQ55" i="2"/>
  <c r="Z55" i="2"/>
  <c r="W55" i="2"/>
  <c r="U55" i="2"/>
  <c r="M55" i="2"/>
  <c r="L55" i="2"/>
  <c r="AQ54" i="2"/>
  <c r="Z54" i="2"/>
  <c r="W54" i="2"/>
  <c r="U54" i="2"/>
  <c r="M54" i="2"/>
  <c r="L54" i="2"/>
  <c r="AQ53" i="2"/>
  <c r="Z53" i="2"/>
  <c r="W53" i="2"/>
  <c r="U53" i="2"/>
  <c r="M53" i="2"/>
  <c r="L53" i="2"/>
  <c r="AQ52" i="2"/>
  <c r="Z52" i="2"/>
  <c r="W52" i="2"/>
  <c r="U52" i="2"/>
  <c r="M52" i="2"/>
  <c r="L52" i="2"/>
  <c r="AQ51" i="2"/>
  <c r="Z51" i="2"/>
  <c r="W51" i="2"/>
  <c r="U51" i="2"/>
  <c r="M51" i="2"/>
  <c r="L51" i="2"/>
  <c r="AQ50" i="2"/>
  <c r="Z50" i="2"/>
  <c r="W50" i="2"/>
  <c r="U50" i="2"/>
  <c r="M50" i="2"/>
  <c r="L50" i="2"/>
  <c r="AQ49" i="2"/>
  <c r="Z49" i="2"/>
  <c r="W49" i="2"/>
  <c r="U49" i="2"/>
  <c r="M49" i="2"/>
  <c r="L49" i="2"/>
  <c r="AQ48" i="2"/>
  <c r="Z48" i="2"/>
  <c r="W48" i="2"/>
  <c r="U48" i="2"/>
  <c r="M48" i="2"/>
  <c r="L48" i="2"/>
  <c r="AQ47" i="2"/>
  <c r="Z47" i="2"/>
  <c r="W47" i="2"/>
  <c r="U47" i="2"/>
  <c r="M47" i="2"/>
  <c r="L47" i="2"/>
  <c r="AQ46" i="2"/>
  <c r="Z46" i="2"/>
  <c r="W46" i="2"/>
  <c r="U46" i="2"/>
  <c r="M46" i="2"/>
  <c r="L46" i="2"/>
  <c r="AQ45" i="2"/>
  <c r="Z45" i="2"/>
  <c r="W45" i="2"/>
  <c r="U45" i="2"/>
  <c r="M45" i="2"/>
  <c r="L45" i="2"/>
  <c r="AQ44" i="2"/>
  <c r="Z44" i="2"/>
  <c r="W44" i="2"/>
  <c r="U44" i="2"/>
  <c r="M44" i="2"/>
  <c r="L44" i="2"/>
  <c r="AQ43" i="2"/>
  <c r="Z43" i="2"/>
  <c r="W43" i="2"/>
  <c r="U43" i="2"/>
  <c r="M43" i="2"/>
  <c r="L43" i="2"/>
  <c r="AQ42" i="2"/>
  <c r="Z42" i="2"/>
  <c r="W42" i="2"/>
  <c r="U42" i="2"/>
  <c r="M42" i="2"/>
  <c r="L42" i="2"/>
  <c r="AQ41" i="2"/>
  <c r="Z41" i="2"/>
  <c r="W41" i="2"/>
  <c r="U41" i="2"/>
  <c r="M41" i="2"/>
  <c r="L41" i="2"/>
  <c r="AQ40" i="2"/>
  <c r="Z40" i="2"/>
  <c r="W40" i="2"/>
  <c r="U40" i="2"/>
  <c r="M40" i="2"/>
  <c r="L40" i="2"/>
  <c r="AQ39" i="2"/>
  <c r="Z39" i="2"/>
  <c r="W39" i="2"/>
  <c r="U39" i="2"/>
  <c r="M39" i="2"/>
  <c r="L39" i="2"/>
  <c r="AQ38" i="2"/>
  <c r="Z38" i="2"/>
  <c r="W38" i="2"/>
  <c r="U38" i="2"/>
  <c r="M38" i="2"/>
  <c r="L38" i="2"/>
  <c r="AQ37" i="2"/>
  <c r="Z37" i="2"/>
  <c r="W37" i="2"/>
  <c r="U37" i="2"/>
  <c r="M37" i="2"/>
  <c r="L37" i="2"/>
  <c r="AQ36" i="2"/>
  <c r="Z36" i="2"/>
  <c r="W36" i="2"/>
  <c r="U36" i="2"/>
  <c r="M36" i="2"/>
  <c r="L36" i="2"/>
  <c r="AQ35" i="2"/>
  <c r="Z35" i="2"/>
  <c r="W35" i="2"/>
  <c r="U35" i="2"/>
  <c r="M35" i="2"/>
  <c r="L35" i="2"/>
  <c r="AQ34" i="2"/>
  <c r="Z34" i="2"/>
  <c r="W34" i="2"/>
  <c r="U34" i="2"/>
  <c r="M34" i="2"/>
  <c r="L34" i="2"/>
  <c r="AQ33" i="2"/>
  <c r="Z33" i="2"/>
  <c r="W33" i="2"/>
  <c r="U33" i="2"/>
  <c r="M33" i="2"/>
  <c r="L33" i="2"/>
  <c r="AQ32" i="2"/>
  <c r="Z32" i="2"/>
  <c r="W32" i="2"/>
  <c r="U32" i="2"/>
  <c r="M32" i="2"/>
  <c r="L32" i="2"/>
  <c r="AQ31" i="2"/>
  <c r="Z31" i="2"/>
  <c r="W31" i="2"/>
  <c r="U31" i="2"/>
  <c r="M31" i="2"/>
  <c r="L31" i="2"/>
  <c r="AQ30" i="2"/>
  <c r="Z30" i="2"/>
  <c r="W30" i="2"/>
  <c r="U30" i="2"/>
  <c r="M30" i="2"/>
  <c r="L30" i="2"/>
  <c r="AQ29" i="2"/>
  <c r="Z29" i="2"/>
  <c r="W29" i="2"/>
  <c r="U29" i="2"/>
  <c r="M29" i="2"/>
  <c r="L29" i="2"/>
  <c r="AQ28" i="2"/>
  <c r="Z28" i="2"/>
  <c r="W28" i="2"/>
  <c r="U28" i="2"/>
  <c r="M28" i="2"/>
  <c r="L28" i="2"/>
  <c r="AQ27" i="2"/>
  <c r="Z27" i="2"/>
  <c r="W27" i="2"/>
  <c r="U27" i="2"/>
  <c r="M27" i="2"/>
  <c r="L27" i="2"/>
  <c r="AQ26" i="2"/>
  <c r="Z26" i="2"/>
  <c r="W26" i="2"/>
  <c r="U26" i="2"/>
  <c r="M26" i="2"/>
  <c r="L26" i="2"/>
  <c r="AQ25" i="2"/>
  <c r="Z25" i="2"/>
  <c r="W25" i="2"/>
  <c r="U25" i="2"/>
  <c r="M25" i="2"/>
  <c r="L25" i="2"/>
  <c r="AQ24" i="2"/>
  <c r="Z24" i="2"/>
  <c r="W24" i="2"/>
  <c r="U24" i="2"/>
  <c r="M24" i="2"/>
  <c r="L24" i="2"/>
  <c r="AQ23" i="2"/>
  <c r="Z23" i="2"/>
  <c r="W23" i="2"/>
  <c r="U23" i="2"/>
  <c r="M23" i="2"/>
  <c r="L23" i="2"/>
  <c r="AQ22" i="2"/>
  <c r="Z22" i="2"/>
  <c r="W22" i="2"/>
  <c r="U22" i="2"/>
  <c r="M22" i="2"/>
  <c r="L22" i="2"/>
  <c r="AQ21" i="2"/>
  <c r="Z21" i="2"/>
  <c r="W21" i="2"/>
  <c r="U21" i="2"/>
  <c r="M21" i="2"/>
  <c r="L21" i="2"/>
  <c r="AQ20" i="2"/>
  <c r="Z20" i="2"/>
  <c r="W20" i="2"/>
  <c r="U20" i="2"/>
  <c r="M20" i="2"/>
  <c r="L20" i="2"/>
  <c r="AQ19" i="2"/>
  <c r="Z19" i="2"/>
  <c r="W19" i="2"/>
  <c r="U19" i="2"/>
  <c r="M19" i="2"/>
  <c r="L19" i="2"/>
  <c r="AQ18" i="2"/>
  <c r="Z18" i="2"/>
  <c r="W18" i="2"/>
  <c r="U18" i="2"/>
  <c r="M18" i="2"/>
  <c r="L18" i="2"/>
  <c r="AQ17" i="2"/>
  <c r="Z17" i="2"/>
  <c r="W17" i="2"/>
  <c r="U17" i="2"/>
  <c r="M17" i="2"/>
  <c r="L17" i="2"/>
  <c r="AQ16" i="2"/>
  <c r="Z16" i="2"/>
  <c r="W16" i="2"/>
  <c r="U16" i="2"/>
  <c r="M16" i="2"/>
  <c r="L16" i="2"/>
  <c r="AQ15" i="2"/>
  <c r="Z15" i="2"/>
  <c r="W15" i="2"/>
  <c r="U15" i="2"/>
  <c r="M15" i="2"/>
  <c r="L15" i="2"/>
  <c r="AQ14" i="2"/>
  <c r="Z14" i="2"/>
  <c r="W14" i="2"/>
  <c r="U14" i="2"/>
  <c r="M14" i="2"/>
  <c r="L14" i="2"/>
  <c r="AQ13" i="2"/>
  <c r="Z13" i="2"/>
  <c r="W13" i="2"/>
  <c r="U13" i="2"/>
  <c r="M13" i="2"/>
  <c r="L13" i="2"/>
  <c r="AQ12" i="2"/>
  <c r="Z12" i="2"/>
  <c r="W12" i="2"/>
  <c r="U12" i="2"/>
  <c r="M12" i="2"/>
  <c r="L12" i="2"/>
  <c r="AQ11" i="2"/>
  <c r="Z11" i="2"/>
  <c r="W11" i="2"/>
  <c r="U11" i="2"/>
  <c r="M11" i="2"/>
  <c r="L11" i="2"/>
  <c r="AQ10" i="2"/>
  <c r="Z10" i="2"/>
  <c r="W10" i="2"/>
  <c r="U10" i="2"/>
  <c r="M10" i="2"/>
  <c r="L10" i="2"/>
  <c r="AQ9" i="2"/>
  <c r="Z9" i="2"/>
  <c r="W9" i="2"/>
  <c r="U9" i="2"/>
  <c r="M9" i="2"/>
  <c r="L9" i="2"/>
  <c r="AQ8" i="2"/>
  <c r="Z8" i="2"/>
  <c r="W8" i="2"/>
  <c r="U8" i="2"/>
  <c r="M8" i="2"/>
  <c r="L8" i="2"/>
  <c r="AQ7" i="2"/>
  <c r="Z7" i="2"/>
  <c r="W7" i="2"/>
  <c r="U7" i="2"/>
  <c r="M7" i="2"/>
  <c r="L7" i="2"/>
  <c r="AQ6" i="2"/>
  <c r="Z6" i="2"/>
  <c r="W6" i="2"/>
  <c r="U6" i="2"/>
  <c r="M6" i="2"/>
  <c r="L6" i="2"/>
  <c r="AQ5" i="2"/>
  <c r="Z5" i="2"/>
  <c r="W5" i="2"/>
  <c r="U5" i="2"/>
  <c r="M5" i="2"/>
  <c r="L5" i="2"/>
  <c r="AQ4" i="2"/>
  <c r="Z4" i="2"/>
  <c r="W4" i="2"/>
  <c r="U4" i="2"/>
  <c r="M4" i="2"/>
  <c r="L4" i="2"/>
  <c r="AQ3" i="2"/>
  <c r="Z3" i="2"/>
  <c r="W3" i="2"/>
  <c r="U3" i="2"/>
  <c r="M3" i="2"/>
  <c r="L3" i="2"/>
  <c r="AQ2" i="2"/>
  <c r="Z2" i="2"/>
  <c r="W2" i="2"/>
  <c r="M2" i="2"/>
  <c r="L2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2" i="1"/>
</calcChain>
</file>

<file path=xl/sharedStrings.xml><?xml version="1.0" encoding="utf-8"?>
<sst xmlns="http://schemas.openxmlformats.org/spreadsheetml/2006/main" count="7180" uniqueCount="224">
  <si>
    <t>NAME</t>
  </si>
  <si>
    <t>RS138189515</t>
  </si>
  <si>
    <t>RS138189730</t>
  </si>
  <si>
    <t>RS138189884</t>
  </si>
  <si>
    <t>RS138189942</t>
  </si>
  <si>
    <t>RS138190004</t>
  </si>
  <si>
    <t>RS138190016</t>
  </si>
  <si>
    <t>RS138190154</t>
  </si>
  <si>
    <t>RS138190517</t>
  </si>
  <si>
    <t>RS138190521</t>
  </si>
  <si>
    <t>RS138190533</t>
  </si>
  <si>
    <t>RS138190684</t>
  </si>
  <si>
    <t>RS138190816</t>
  </si>
  <si>
    <t>RS138191241</t>
  </si>
  <si>
    <t>RS138191303</t>
  </si>
  <si>
    <t>RS138192062</t>
  </si>
  <si>
    <t>RS138192745</t>
  </si>
  <si>
    <t>RS138192761</t>
  </si>
  <si>
    <t>RS138193505</t>
  </si>
  <si>
    <t>RS138194425</t>
  </si>
  <si>
    <t>RS138194743</t>
  </si>
  <si>
    <t>RS138194937</t>
  </si>
  <si>
    <t>RS138195041</t>
  </si>
  <si>
    <t>RS138195151</t>
  </si>
  <si>
    <t>RS138195402</t>
  </si>
  <si>
    <t>RS138195540</t>
  </si>
  <si>
    <t>RS138195633</t>
  </si>
  <si>
    <t>RS138195693</t>
  </si>
  <si>
    <t>RS138195723</t>
  </si>
  <si>
    <t>RS138195874</t>
  </si>
  <si>
    <t>RS138196066</t>
  </si>
  <si>
    <t>RS138196346</t>
  </si>
  <si>
    <t>RS138196465</t>
  </si>
  <si>
    <t>RS138196579</t>
  </si>
  <si>
    <t>RS138196587</t>
  </si>
  <si>
    <t>RS138197329</t>
  </si>
  <si>
    <t>RS138197331</t>
  </si>
  <si>
    <t>RS138197506</t>
  </si>
  <si>
    <t>RS138197824</t>
  </si>
  <si>
    <t>RS138197879</t>
  </si>
  <si>
    <t>RS138198012</t>
  </si>
  <si>
    <t>RS138198179</t>
  </si>
  <si>
    <t>MC101SPA</t>
  </si>
  <si>
    <t>AA</t>
  </si>
  <si>
    <t>CC</t>
  </si>
  <si>
    <t>TT</t>
  </si>
  <si>
    <t>GG</t>
  </si>
  <si>
    <t>MC102SPA</t>
  </si>
  <si>
    <t>MC107SpA</t>
  </si>
  <si>
    <t>MC108SpA</t>
  </si>
  <si>
    <t>TC</t>
  </si>
  <si>
    <t>GA</t>
  </si>
  <si>
    <t>CT</t>
  </si>
  <si>
    <t>CA</t>
  </si>
  <si>
    <t>MC109SPA</t>
  </si>
  <si>
    <t>TG</t>
  </si>
  <si>
    <t>GC</t>
  </si>
  <si>
    <t>GT</t>
  </si>
  <si>
    <t>MC111SpA</t>
  </si>
  <si>
    <t>MC112SpA</t>
  </si>
  <si>
    <t>MC113SpA</t>
  </si>
  <si>
    <t>MC114SpA</t>
  </si>
  <si>
    <t>AC</t>
  </si>
  <si>
    <t>NN</t>
  </si>
  <si>
    <t>AT</t>
  </si>
  <si>
    <t>MC115SpA</t>
  </si>
  <si>
    <t>AG</t>
  </si>
  <si>
    <t>MC116SpA</t>
  </si>
  <si>
    <t>MC118SPA</t>
  </si>
  <si>
    <t>MC119SpA</t>
  </si>
  <si>
    <t>MC120SpA</t>
  </si>
  <si>
    <t>MC121SpA</t>
  </si>
  <si>
    <t>MC123SpA</t>
  </si>
  <si>
    <t>MC126SPA</t>
  </si>
  <si>
    <t>MC127SpA</t>
  </si>
  <si>
    <t>MC133SPA</t>
  </si>
  <si>
    <t>MC134SPA</t>
  </si>
  <si>
    <t>MC135SpA</t>
  </si>
  <si>
    <t>MC136SpA</t>
  </si>
  <si>
    <t>MC137SpA</t>
  </si>
  <si>
    <t>MC139SpA</t>
  </si>
  <si>
    <t>MC140SpA</t>
  </si>
  <si>
    <t>UW002SPA</t>
  </si>
  <si>
    <t>UW003SpA</t>
  </si>
  <si>
    <t>UW004SpA</t>
  </si>
  <si>
    <t>UW005SpA</t>
  </si>
  <si>
    <t>UW006SpA</t>
  </si>
  <si>
    <t>UW007SpA</t>
  </si>
  <si>
    <t>UW008SpA</t>
  </si>
  <si>
    <t>UW009SPA</t>
  </si>
  <si>
    <t>UW010SPA</t>
  </si>
  <si>
    <t>UW011SpA</t>
  </si>
  <si>
    <t>UW012SpA</t>
  </si>
  <si>
    <t>UW013SpA</t>
  </si>
  <si>
    <t>UW014SpA</t>
  </si>
  <si>
    <t>UW015SpA</t>
  </si>
  <si>
    <t>UW017SPA</t>
  </si>
  <si>
    <t>UW018SPA</t>
  </si>
  <si>
    <t>UW019SpA</t>
  </si>
  <si>
    <t>UW021SpA</t>
  </si>
  <si>
    <t>UW034SpA</t>
  </si>
  <si>
    <t>UW035SpA</t>
  </si>
  <si>
    <t>UW036SpA</t>
  </si>
  <si>
    <t>UW037SpA</t>
  </si>
  <si>
    <t>UW038SpA</t>
  </si>
  <si>
    <t>UW039SpA</t>
  </si>
  <si>
    <t>UW040SpA</t>
  </si>
  <si>
    <t>MC103C</t>
  </si>
  <si>
    <t>MC105C</t>
  </si>
  <si>
    <t>MC106C</t>
  </si>
  <si>
    <t>MC110C</t>
  </si>
  <si>
    <t>MC117C</t>
  </si>
  <si>
    <t>MC122C</t>
  </si>
  <si>
    <t>MC124C</t>
  </si>
  <si>
    <t>MC125C</t>
  </si>
  <si>
    <t>MC128C</t>
  </si>
  <si>
    <t>MC129C</t>
  </si>
  <si>
    <t>MC130C</t>
  </si>
  <si>
    <t>MC131C</t>
  </si>
  <si>
    <t>MC132C</t>
  </si>
  <si>
    <t>MC138C</t>
  </si>
  <si>
    <t>UW001C</t>
  </si>
  <si>
    <t>UW016C</t>
  </si>
  <si>
    <t>UW020C</t>
  </si>
  <si>
    <t>UW022C</t>
  </si>
  <si>
    <t>UW023C</t>
  </si>
  <si>
    <t>UW024C</t>
  </si>
  <si>
    <t>UW025C</t>
  </si>
  <si>
    <t>UW026C</t>
  </si>
  <si>
    <t>UW027C</t>
  </si>
  <si>
    <t>UW028C</t>
  </si>
  <si>
    <t>UW029C</t>
  </si>
  <si>
    <t>UW030C</t>
  </si>
  <si>
    <t>UW031C</t>
  </si>
  <si>
    <t>UW032C</t>
  </si>
  <si>
    <t>UW033C</t>
  </si>
  <si>
    <t>Patient ID</t>
  </si>
  <si>
    <t>UW001</t>
  </si>
  <si>
    <t>UW016</t>
  </si>
  <si>
    <t>UW020</t>
  </si>
  <si>
    <t>UW022</t>
  </si>
  <si>
    <t>UW023</t>
  </si>
  <si>
    <t>UW024</t>
  </si>
  <si>
    <t>UW025</t>
  </si>
  <si>
    <t>UW026</t>
  </si>
  <si>
    <t>UW027</t>
  </si>
  <si>
    <t>UW028</t>
  </si>
  <si>
    <t>UW029</t>
  </si>
  <si>
    <t>UW030</t>
  </si>
  <si>
    <t>UW031</t>
  </si>
  <si>
    <t>UW032</t>
  </si>
  <si>
    <t>UW033</t>
  </si>
  <si>
    <t>UW002</t>
  </si>
  <si>
    <t>UW003</t>
  </si>
  <si>
    <t>UW004</t>
  </si>
  <si>
    <t>UW005</t>
  </si>
  <si>
    <t>UW006</t>
  </si>
  <si>
    <t>UW007</t>
  </si>
  <si>
    <t>UW008</t>
  </si>
  <si>
    <t>UW009</t>
  </si>
  <si>
    <t>UW010</t>
  </si>
  <si>
    <t>UW011</t>
  </si>
  <si>
    <t>UW012</t>
  </si>
  <si>
    <t>UW013</t>
  </si>
  <si>
    <t>UW014</t>
  </si>
  <si>
    <t>UW015</t>
  </si>
  <si>
    <t>UW017</t>
  </si>
  <si>
    <t>UW018</t>
  </si>
  <si>
    <t>UW019</t>
  </si>
  <si>
    <t>UW021</t>
  </si>
  <si>
    <t>UW035</t>
  </si>
  <si>
    <t>UW034</t>
  </si>
  <si>
    <t>UW036</t>
  </si>
  <si>
    <t>UW038</t>
  </si>
  <si>
    <t>UW037</t>
  </si>
  <si>
    <t>UW039</t>
  </si>
  <si>
    <t>UW040</t>
  </si>
  <si>
    <t>MC103</t>
  </si>
  <si>
    <t>MC105</t>
  </si>
  <si>
    <t>MC106</t>
  </si>
  <si>
    <t>MC110</t>
  </si>
  <si>
    <t>MC117</t>
  </si>
  <si>
    <t>MC122</t>
  </si>
  <si>
    <t>MC124</t>
  </si>
  <si>
    <t>MC125</t>
  </si>
  <si>
    <t>MC128</t>
  </si>
  <si>
    <t>MC129</t>
  </si>
  <si>
    <t>MC130</t>
  </si>
  <si>
    <t>MC131</t>
  </si>
  <si>
    <t>MC132</t>
  </si>
  <si>
    <t>MC138</t>
  </si>
  <si>
    <t>MC101</t>
  </si>
  <si>
    <t>MC102</t>
  </si>
  <si>
    <t>MC107</t>
  </si>
  <si>
    <t>MC108</t>
  </si>
  <si>
    <t>MC109</t>
  </si>
  <si>
    <t>MC111</t>
  </si>
  <si>
    <t>MC112</t>
  </si>
  <si>
    <t>MC113</t>
  </si>
  <si>
    <t>MC114</t>
  </si>
  <si>
    <t>MC115</t>
  </si>
  <si>
    <t>MC116</t>
  </si>
  <si>
    <t>MC118</t>
  </si>
  <si>
    <t>MC119</t>
  </si>
  <si>
    <t>MC120</t>
  </si>
  <si>
    <t>MC121</t>
  </si>
  <si>
    <t>MC123</t>
  </si>
  <si>
    <t>MC126</t>
  </si>
  <si>
    <t>MC127</t>
  </si>
  <si>
    <t>MC133</t>
  </si>
  <si>
    <t>MC134</t>
  </si>
  <si>
    <t>MC135</t>
  </si>
  <si>
    <t>MC136</t>
  </si>
  <si>
    <t>MC137</t>
  </si>
  <si>
    <t>MC139</t>
  </si>
  <si>
    <t>MC140</t>
  </si>
  <si>
    <t>TNFAIP3/Protein</t>
  </si>
  <si>
    <t>TNFAIP3</t>
  </si>
  <si>
    <t>AS</t>
  </si>
  <si>
    <t>Negative</t>
  </si>
  <si>
    <t>Positive</t>
  </si>
  <si>
    <t>Box-Cox TNFAIP3</t>
  </si>
  <si>
    <t>Box-Cox TNFAIP3/Protein</t>
  </si>
  <si>
    <t>BOX-COX TNFAIP3/Protein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</si>
</sst>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9" fillId="0" borderId="0"/>
    <xf numFmtId="0" fontId="1" fillId="8" borderId="8" applyNumberFormat="0" applyFont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18" fillId="0" borderId="0" xfId="0" applyFont="1"/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/>
    <xf numFmtId="0" fontId="18" fillId="0" borderId="0" xfId="0" applyFont="1" applyAlignment="1">
      <alignment horizontal="center"/>
    </xf>
    <xf numFmtId="0" fontId="16" fillId="0" borderId="0" xfId="0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Note 2" xfId="44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0"/>
  <sheetViews>
    <sheetView workbookViewId="0">
      <selection activeCell="E10" sqref="E10"/>
    </sheetView>
  </sheetViews>
  <sheetFormatPr defaultRowHeight="15" x14ac:dyDescent="0.25"/>
  <cols>
    <col min="1" max="1" width="25.42578125" customWidth="1"/>
    <col min="2" max="2" width="12.42578125" style="7" customWidth="1"/>
    <col min="3" max="3" width="25.42578125" style="7" customWidth="1"/>
    <col min="4" max="4" width="25.42578125" style="2" customWidth="1"/>
    <col min="5" max="6" width="25.42578125" style="7" customWidth="1"/>
    <col min="51" max="51" width="9.140625" style="5"/>
  </cols>
  <sheetData>
    <row r="1" spans="1:53" ht="15.75" x14ac:dyDescent="0.25">
      <c r="A1" t="s">
        <v>0</v>
      </c>
      <c r="C1" s="7" t="s">
        <v>217</v>
      </c>
      <c r="D1" s="2" t="s">
        <v>216</v>
      </c>
      <c r="E1" s="7" t="s">
        <v>221</v>
      </c>
      <c r="F1" s="7" t="s">
        <v>222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X1" s="6" t="s">
        <v>136</v>
      </c>
      <c r="AY1" s="8" t="s">
        <v>218</v>
      </c>
      <c r="AZ1" s="4" t="s">
        <v>217</v>
      </c>
      <c r="BA1" s="4" t="s">
        <v>216</v>
      </c>
    </row>
    <row r="2" spans="1:53" x14ac:dyDescent="0.25">
      <c r="A2" t="s">
        <v>42</v>
      </c>
      <c r="B2" s="7" t="str">
        <f>LEFT(A2,5)</f>
        <v>MC101</v>
      </c>
      <c r="C2" s="7">
        <f>VLOOKUP(B2,AX:BA,3,FALSE)</f>
        <v>334.62</v>
      </c>
      <c r="D2" s="2">
        <f>VLOOKUP(B2,AX:BA,4,FALSE)</f>
        <v>28.121407297346359</v>
      </c>
      <c r="E2" s="7">
        <v>3.8075115433162301</v>
      </c>
      <c r="F2" s="7">
        <v>2.4657630641507802</v>
      </c>
      <c r="G2" t="s">
        <v>43</v>
      </c>
      <c r="H2" t="s">
        <v>43</v>
      </c>
      <c r="I2" t="s">
        <v>44</v>
      </c>
      <c r="J2" t="s">
        <v>44</v>
      </c>
      <c r="K2" t="s">
        <v>44</v>
      </c>
      <c r="L2" t="s">
        <v>43</v>
      </c>
      <c r="M2" t="s">
        <v>43</v>
      </c>
      <c r="N2" t="s">
        <v>44</v>
      </c>
      <c r="O2" t="s">
        <v>44</v>
      </c>
      <c r="P2" t="s">
        <v>44</v>
      </c>
      <c r="Q2" t="s">
        <v>43</v>
      </c>
      <c r="R2" t="s">
        <v>44</v>
      </c>
      <c r="S2" t="s">
        <v>44</v>
      </c>
      <c r="T2" t="s">
        <v>45</v>
      </c>
      <c r="U2" t="s">
        <v>43</v>
      </c>
      <c r="V2" t="s">
        <v>46</v>
      </c>
      <c r="W2" t="s">
        <v>43</v>
      </c>
      <c r="X2" t="s">
        <v>44</v>
      </c>
      <c r="Y2" t="s">
        <v>46</v>
      </c>
      <c r="Z2" t="s">
        <v>43</v>
      </c>
      <c r="AA2" t="s">
        <v>46</v>
      </c>
      <c r="AB2" t="s">
        <v>46</v>
      </c>
      <c r="AC2" t="s">
        <v>46</v>
      </c>
      <c r="AD2" t="s">
        <v>44</v>
      </c>
      <c r="AE2" t="s">
        <v>44</v>
      </c>
      <c r="AF2" t="s">
        <v>44</v>
      </c>
      <c r="AG2" t="s">
        <v>44</v>
      </c>
      <c r="AH2" t="s">
        <v>44</v>
      </c>
      <c r="AI2" t="s">
        <v>45</v>
      </c>
      <c r="AJ2" t="s">
        <v>45</v>
      </c>
      <c r="AK2" t="s">
        <v>45</v>
      </c>
      <c r="AL2" t="s">
        <v>44</v>
      </c>
      <c r="AM2" t="s">
        <v>45</v>
      </c>
      <c r="AN2" t="s">
        <v>45</v>
      </c>
      <c r="AO2" t="s">
        <v>44</v>
      </c>
      <c r="AP2" t="s">
        <v>44</v>
      </c>
      <c r="AQ2" t="s">
        <v>43</v>
      </c>
      <c r="AR2" t="s">
        <v>45</v>
      </c>
      <c r="AS2" t="s">
        <v>45</v>
      </c>
      <c r="AT2" t="s">
        <v>46</v>
      </c>
      <c r="AU2" t="s">
        <v>45</v>
      </c>
      <c r="AX2" s="5" t="s">
        <v>137</v>
      </c>
      <c r="AY2" s="7" t="s">
        <v>219</v>
      </c>
      <c r="AZ2" s="3">
        <v>303.69600000000003</v>
      </c>
      <c r="BA2" s="3">
        <v>27.570279265097586</v>
      </c>
    </row>
    <row r="3" spans="1:53" x14ac:dyDescent="0.25">
      <c r="A3" t="s">
        <v>47</v>
      </c>
      <c r="B3" s="7" t="str">
        <f t="shared" ref="B3:B66" si="0">LEFT(A3,5)</f>
        <v>MC102</v>
      </c>
      <c r="C3" s="7">
        <f t="shared" ref="C3:C66" si="1">VLOOKUP(B3,AX:BA,3,FALSE)</f>
        <v>699.54500000000007</v>
      </c>
      <c r="D3" s="7">
        <f t="shared" ref="D3:D66" si="2">VLOOKUP(B3,AX:BA,4,FALSE)</f>
        <v>71.44294225902452</v>
      </c>
      <c r="E3" s="7">
        <v>4.0861846211434303</v>
      </c>
      <c r="F3" s="7">
        <v>2.9165807189007902</v>
      </c>
      <c r="G3" t="s">
        <v>43</v>
      </c>
      <c r="H3" t="s">
        <v>43</v>
      </c>
      <c r="I3" t="s">
        <v>44</v>
      </c>
      <c r="J3" t="s">
        <v>44</v>
      </c>
      <c r="K3" t="s">
        <v>44</v>
      </c>
      <c r="L3" t="s">
        <v>43</v>
      </c>
      <c r="M3" t="s">
        <v>43</v>
      </c>
      <c r="N3" t="s">
        <v>44</v>
      </c>
      <c r="O3" t="s">
        <v>44</v>
      </c>
      <c r="P3" t="s">
        <v>44</v>
      </c>
      <c r="Q3" t="s">
        <v>43</v>
      </c>
      <c r="R3" t="s">
        <v>44</v>
      </c>
      <c r="S3" t="s">
        <v>44</v>
      </c>
      <c r="T3" t="s">
        <v>45</v>
      </c>
      <c r="U3" t="s">
        <v>43</v>
      </c>
      <c r="V3" t="s">
        <v>46</v>
      </c>
      <c r="W3" t="s">
        <v>43</v>
      </c>
      <c r="X3" t="s">
        <v>44</v>
      </c>
      <c r="Y3" t="s">
        <v>46</v>
      </c>
      <c r="Z3" t="s">
        <v>43</v>
      </c>
      <c r="AA3" t="s">
        <v>46</v>
      </c>
      <c r="AB3" t="s">
        <v>43</v>
      </c>
      <c r="AC3" t="s">
        <v>46</v>
      </c>
      <c r="AD3" t="s">
        <v>45</v>
      </c>
      <c r="AE3" t="s">
        <v>44</v>
      </c>
      <c r="AF3" t="s">
        <v>44</v>
      </c>
      <c r="AG3" t="s">
        <v>45</v>
      </c>
      <c r="AH3" t="s">
        <v>44</v>
      </c>
      <c r="AI3" t="s">
        <v>45</v>
      </c>
      <c r="AJ3" t="s">
        <v>45</v>
      </c>
      <c r="AK3" t="s">
        <v>45</v>
      </c>
      <c r="AL3" t="s">
        <v>44</v>
      </c>
      <c r="AM3" t="s">
        <v>45</v>
      </c>
      <c r="AN3" t="s">
        <v>45</v>
      </c>
      <c r="AO3" t="s">
        <v>44</v>
      </c>
      <c r="AP3" t="s">
        <v>43</v>
      </c>
      <c r="AQ3" t="s">
        <v>43</v>
      </c>
      <c r="AR3" t="s">
        <v>44</v>
      </c>
      <c r="AS3" t="s">
        <v>45</v>
      </c>
      <c r="AT3" t="s">
        <v>46</v>
      </c>
      <c r="AU3" t="s">
        <v>45</v>
      </c>
      <c r="AX3" s="5" t="s">
        <v>138</v>
      </c>
      <c r="AY3" s="7" t="s">
        <v>219</v>
      </c>
      <c r="AZ3" s="3">
        <v>3536.7150000000001</v>
      </c>
      <c r="BA3" s="3">
        <v>495.31603625607812</v>
      </c>
    </row>
    <row r="4" spans="1:53" x14ac:dyDescent="0.25">
      <c r="A4" t="s">
        <v>48</v>
      </c>
      <c r="B4" s="7" t="str">
        <f t="shared" si="0"/>
        <v>MC107</v>
      </c>
      <c r="C4" s="7">
        <f t="shared" si="1"/>
        <v>637.53800000000001</v>
      </c>
      <c r="D4" s="7">
        <f t="shared" si="2"/>
        <v>44.438573868190851</v>
      </c>
      <c r="E4" s="7">
        <v>4.0528644644868397</v>
      </c>
      <c r="F4" s="7">
        <v>2.6970639963784402</v>
      </c>
      <c r="G4" t="s">
        <v>43</v>
      </c>
      <c r="H4" t="s">
        <v>43</v>
      </c>
      <c r="I4" t="s">
        <v>44</v>
      </c>
      <c r="J4" t="s">
        <v>44</v>
      </c>
      <c r="K4" t="s">
        <v>44</v>
      </c>
      <c r="L4" t="s">
        <v>43</v>
      </c>
      <c r="M4" t="s">
        <v>43</v>
      </c>
      <c r="N4" t="s">
        <v>44</v>
      </c>
      <c r="O4" t="s">
        <v>44</v>
      </c>
      <c r="P4" t="s">
        <v>44</v>
      </c>
      <c r="Q4" t="s">
        <v>43</v>
      </c>
      <c r="R4" t="s">
        <v>44</v>
      </c>
      <c r="S4" t="s">
        <v>44</v>
      </c>
      <c r="T4" t="s">
        <v>45</v>
      </c>
      <c r="U4" t="s">
        <v>43</v>
      </c>
      <c r="V4" t="s">
        <v>46</v>
      </c>
      <c r="W4" t="s">
        <v>43</v>
      </c>
      <c r="X4" t="s">
        <v>44</v>
      </c>
      <c r="Y4" t="s">
        <v>46</v>
      </c>
      <c r="Z4" t="s">
        <v>43</v>
      </c>
      <c r="AA4" t="s">
        <v>46</v>
      </c>
      <c r="AB4" t="s">
        <v>43</v>
      </c>
      <c r="AC4" t="s">
        <v>46</v>
      </c>
      <c r="AD4" t="s">
        <v>45</v>
      </c>
      <c r="AE4" t="s">
        <v>44</v>
      </c>
      <c r="AF4" t="s">
        <v>44</v>
      </c>
      <c r="AG4" t="s">
        <v>45</v>
      </c>
      <c r="AH4" t="s">
        <v>44</v>
      </c>
      <c r="AI4" t="s">
        <v>45</v>
      </c>
      <c r="AJ4" t="s">
        <v>45</v>
      </c>
      <c r="AK4" t="s">
        <v>45</v>
      </c>
      <c r="AL4" t="s">
        <v>44</v>
      </c>
      <c r="AM4" t="s">
        <v>45</v>
      </c>
      <c r="AN4" t="s">
        <v>45</v>
      </c>
      <c r="AO4" t="s">
        <v>44</v>
      </c>
      <c r="AP4" t="s">
        <v>43</v>
      </c>
      <c r="AQ4" t="s">
        <v>43</v>
      </c>
      <c r="AR4" t="s">
        <v>44</v>
      </c>
      <c r="AS4" t="s">
        <v>45</v>
      </c>
      <c r="AT4" t="s">
        <v>46</v>
      </c>
      <c r="AU4" t="s">
        <v>45</v>
      </c>
      <c r="AX4" s="5" t="s">
        <v>139</v>
      </c>
      <c r="AY4" s="7" t="s">
        <v>219</v>
      </c>
      <c r="AZ4" s="3">
        <v>1405.6869999999999</v>
      </c>
      <c r="BA4" s="3">
        <v>113.59086868686869</v>
      </c>
    </row>
    <row r="5" spans="1:53" x14ac:dyDescent="0.25">
      <c r="A5" t="s">
        <v>49</v>
      </c>
      <c r="B5" s="7" t="str">
        <f t="shared" si="0"/>
        <v>MC108</v>
      </c>
      <c r="C5" s="7">
        <f t="shared" si="1"/>
        <v>502.81299999999999</v>
      </c>
      <c r="D5" s="7">
        <f t="shared" si="2"/>
        <v>45.646616445792858</v>
      </c>
      <c r="E5" s="7">
        <v>3.9653919774887201</v>
      </c>
      <c r="F5" s="7">
        <v>2.7100036651964001</v>
      </c>
      <c r="G5" t="s">
        <v>43</v>
      </c>
      <c r="H5" t="s">
        <v>43</v>
      </c>
      <c r="I5" t="s">
        <v>50</v>
      </c>
      <c r="J5" t="s">
        <v>44</v>
      </c>
      <c r="K5" t="s">
        <v>44</v>
      </c>
      <c r="L5" t="s">
        <v>43</v>
      </c>
      <c r="M5" t="s">
        <v>43</v>
      </c>
      <c r="N5" t="s">
        <v>44</v>
      </c>
      <c r="O5" t="s">
        <v>44</v>
      </c>
      <c r="P5" t="s">
        <v>44</v>
      </c>
      <c r="Q5" t="s">
        <v>43</v>
      </c>
      <c r="R5" t="s">
        <v>44</v>
      </c>
      <c r="S5" t="s">
        <v>44</v>
      </c>
      <c r="T5" t="s">
        <v>45</v>
      </c>
      <c r="U5" t="s">
        <v>43</v>
      </c>
      <c r="V5" t="s">
        <v>46</v>
      </c>
      <c r="W5" t="s">
        <v>43</v>
      </c>
      <c r="X5" t="s">
        <v>44</v>
      </c>
      <c r="Y5" t="s">
        <v>46</v>
      </c>
      <c r="Z5" t="s">
        <v>43</v>
      </c>
      <c r="AA5" t="s">
        <v>46</v>
      </c>
      <c r="AB5" t="s">
        <v>51</v>
      </c>
      <c r="AC5" t="s">
        <v>46</v>
      </c>
      <c r="AD5" t="s">
        <v>52</v>
      </c>
      <c r="AE5" t="s">
        <v>44</v>
      </c>
      <c r="AF5" t="s">
        <v>44</v>
      </c>
      <c r="AG5" t="s">
        <v>52</v>
      </c>
      <c r="AH5" t="s">
        <v>44</v>
      </c>
      <c r="AI5" t="s">
        <v>45</v>
      </c>
      <c r="AJ5" t="s">
        <v>45</v>
      </c>
      <c r="AK5" t="s">
        <v>45</v>
      </c>
      <c r="AL5" t="s">
        <v>44</v>
      </c>
      <c r="AM5" t="s">
        <v>45</v>
      </c>
      <c r="AN5" t="s">
        <v>45</v>
      </c>
      <c r="AO5" t="s">
        <v>44</v>
      </c>
      <c r="AP5" t="s">
        <v>53</v>
      </c>
      <c r="AQ5" t="s">
        <v>43</v>
      </c>
      <c r="AR5" t="s">
        <v>50</v>
      </c>
      <c r="AS5" t="s">
        <v>45</v>
      </c>
      <c r="AT5" t="s">
        <v>46</v>
      </c>
      <c r="AU5" t="s">
        <v>45</v>
      </c>
      <c r="AX5" s="5" t="s">
        <v>140</v>
      </c>
      <c r="AY5" s="7" t="s">
        <v>219</v>
      </c>
      <c r="AZ5" s="3">
        <v>7115.93</v>
      </c>
      <c r="BA5" s="3">
        <v>371.13824148840627</v>
      </c>
    </row>
    <row r="6" spans="1:53" x14ac:dyDescent="0.25">
      <c r="A6" t="s">
        <v>54</v>
      </c>
      <c r="B6" s="7" t="str">
        <f t="shared" si="0"/>
        <v>MC109</v>
      </c>
      <c r="C6" s="7">
        <f t="shared" si="1"/>
        <v>429.93900000000008</v>
      </c>
      <c r="D6" s="7">
        <f t="shared" si="2"/>
        <v>27.856218195671701</v>
      </c>
      <c r="E6" s="7">
        <v>3.90588304195956</v>
      </c>
      <c r="F6" s="7">
        <v>2.4607562124733602</v>
      </c>
      <c r="G6" t="s">
        <v>51</v>
      </c>
      <c r="H6" t="s">
        <v>43</v>
      </c>
      <c r="I6" t="s">
        <v>44</v>
      </c>
      <c r="J6" t="s">
        <v>44</v>
      </c>
      <c r="K6" t="s">
        <v>44</v>
      </c>
      <c r="L6" t="s">
        <v>43</v>
      </c>
      <c r="M6" t="s">
        <v>51</v>
      </c>
      <c r="N6" t="s">
        <v>44</v>
      </c>
      <c r="O6" t="s">
        <v>44</v>
      </c>
      <c r="P6" t="s">
        <v>44</v>
      </c>
      <c r="Q6" t="s">
        <v>43</v>
      </c>
      <c r="R6" t="s">
        <v>44</v>
      </c>
      <c r="S6" t="s">
        <v>44</v>
      </c>
      <c r="T6" t="s">
        <v>45</v>
      </c>
      <c r="U6" t="s">
        <v>43</v>
      </c>
      <c r="V6" t="s">
        <v>46</v>
      </c>
      <c r="W6" t="s">
        <v>43</v>
      </c>
      <c r="X6" t="s">
        <v>44</v>
      </c>
      <c r="Y6" t="s">
        <v>46</v>
      </c>
      <c r="Z6" t="s">
        <v>43</v>
      </c>
      <c r="AA6" t="s">
        <v>46</v>
      </c>
      <c r="AB6" t="s">
        <v>51</v>
      </c>
      <c r="AC6" t="s">
        <v>55</v>
      </c>
      <c r="AD6" t="s">
        <v>44</v>
      </c>
      <c r="AE6" t="s">
        <v>44</v>
      </c>
      <c r="AF6" t="s">
        <v>44</v>
      </c>
      <c r="AG6" t="s">
        <v>44</v>
      </c>
      <c r="AH6" t="s">
        <v>56</v>
      </c>
      <c r="AI6" t="s">
        <v>45</v>
      </c>
      <c r="AJ6" t="s">
        <v>57</v>
      </c>
      <c r="AK6" t="s">
        <v>45</v>
      </c>
      <c r="AL6" t="s">
        <v>44</v>
      </c>
      <c r="AM6" t="s">
        <v>45</v>
      </c>
      <c r="AN6" t="s">
        <v>45</v>
      </c>
      <c r="AO6" t="s">
        <v>44</v>
      </c>
      <c r="AP6" t="s">
        <v>53</v>
      </c>
      <c r="AQ6" t="s">
        <v>51</v>
      </c>
      <c r="AR6" t="s">
        <v>50</v>
      </c>
      <c r="AS6" t="s">
        <v>45</v>
      </c>
      <c r="AT6" t="s">
        <v>46</v>
      </c>
      <c r="AU6" t="s">
        <v>45</v>
      </c>
      <c r="AX6" s="5" t="s">
        <v>141</v>
      </c>
      <c r="AY6" s="7" t="s">
        <v>219</v>
      </c>
      <c r="AZ6" s="3">
        <v>1147.261</v>
      </c>
      <c r="BA6" s="3">
        <v>95.867921217337525</v>
      </c>
    </row>
    <row r="7" spans="1:53" x14ac:dyDescent="0.25">
      <c r="A7" t="s">
        <v>58</v>
      </c>
      <c r="B7" s="7" t="str">
        <f t="shared" si="0"/>
        <v>MC111</v>
      </c>
      <c r="C7" s="7">
        <f t="shared" si="1"/>
        <v>4051.2560000000003</v>
      </c>
      <c r="D7" s="7">
        <f t="shared" si="2"/>
        <v>361.09768184767648</v>
      </c>
      <c r="E7" s="7">
        <v>4.6329824449460801</v>
      </c>
      <c r="F7" s="7">
        <v>3.5318208588857898</v>
      </c>
      <c r="G7" t="s">
        <v>43</v>
      </c>
      <c r="H7" t="s">
        <v>43</v>
      </c>
      <c r="I7" t="s">
        <v>44</v>
      </c>
      <c r="J7" t="s">
        <v>44</v>
      </c>
      <c r="K7" t="s">
        <v>44</v>
      </c>
      <c r="L7" t="s">
        <v>43</v>
      </c>
      <c r="M7" t="s">
        <v>43</v>
      </c>
      <c r="N7" t="s">
        <v>44</v>
      </c>
      <c r="O7" t="s">
        <v>44</v>
      </c>
      <c r="P7" t="s">
        <v>44</v>
      </c>
      <c r="Q7" t="s">
        <v>43</v>
      </c>
      <c r="R7" t="s">
        <v>44</v>
      </c>
      <c r="S7" t="s">
        <v>44</v>
      </c>
      <c r="T7" t="s">
        <v>45</v>
      </c>
      <c r="U7" t="s">
        <v>43</v>
      </c>
      <c r="V7" t="s">
        <v>46</v>
      </c>
      <c r="W7" t="s">
        <v>43</v>
      </c>
      <c r="X7" t="s">
        <v>44</v>
      </c>
      <c r="Y7" t="s">
        <v>46</v>
      </c>
      <c r="Z7" t="s">
        <v>43</v>
      </c>
      <c r="AA7" t="s">
        <v>46</v>
      </c>
      <c r="AB7" t="s">
        <v>46</v>
      </c>
      <c r="AC7" t="s">
        <v>46</v>
      </c>
      <c r="AD7" t="s">
        <v>44</v>
      </c>
      <c r="AE7" t="s">
        <v>44</v>
      </c>
      <c r="AF7" t="s">
        <v>44</v>
      </c>
      <c r="AG7" t="s">
        <v>44</v>
      </c>
      <c r="AH7" t="s">
        <v>44</v>
      </c>
      <c r="AI7" t="s">
        <v>45</v>
      </c>
      <c r="AJ7" t="s">
        <v>45</v>
      </c>
      <c r="AK7" t="s">
        <v>52</v>
      </c>
      <c r="AL7" t="s">
        <v>44</v>
      </c>
      <c r="AM7" t="s">
        <v>45</v>
      </c>
      <c r="AN7" t="s">
        <v>45</v>
      </c>
      <c r="AO7" t="s">
        <v>44</v>
      </c>
      <c r="AP7" t="s">
        <v>44</v>
      </c>
      <c r="AQ7" t="s">
        <v>43</v>
      </c>
      <c r="AR7" t="s">
        <v>45</v>
      </c>
      <c r="AS7" t="s">
        <v>45</v>
      </c>
      <c r="AT7" t="s">
        <v>46</v>
      </c>
      <c r="AU7" t="s">
        <v>45</v>
      </c>
      <c r="AX7" s="5" t="s">
        <v>142</v>
      </c>
      <c r="AY7" s="7" t="s">
        <v>219</v>
      </c>
      <c r="AZ7" s="3">
        <v>4562.7950000000001</v>
      </c>
      <c r="BA7" s="3">
        <v>275.03417737999945</v>
      </c>
    </row>
    <row r="8" spans="1:53" x14ac:dyDescent="0.25">
      <c r="A8" t="s">
        <v>59</v>
      </c>
      <c r="B8" s="7" t="str">
        <f t="shared" si="0"/>
        <v>MC112</v>
      </c>
      <c r="C8" s="7">
        <f t="shared" si="1"/>
        <v>3259.72</v>
      </c>
      <c r="D8" s="7">
        <f t="shared" si="2"/>
        <v>344.88041355348327</v>
      </c>
      <c r="E8" s="7">
        <v>4.5732176855223798</v>
      </c>
      <c r="F8" s="7">
        <v>3.5168732127459998</v>
      </c>
      <c r="G8" t="s">
        <v>43</v>
      </c>
      <c r="H8" t="s">
        <v>43</v>
      </c>
      <c r="I8" t="s">
        <v>44</v>
      </c>
      <c r="J8" t="s">
        <v>44</v>
      </c>
      <c r="K8" t="s">
        <v>44</v>
      </c>
      <c r="L8" t="s">
        <v>43</v>
      </c>
      <c r="M8" t="s">
        <v>43</v>
      </c>
      <c r="N8" t="s">
        <v>44</v>
      </c>
      <c r="O8" t="s">
        <v>44</v>
      </c>
      <c r="P8" t="s">
        <v>44</v>
      </c>
      <c r="Q8" t="s">
        <v>43</v>
      </c>
      <c r="R8" t="s">
        <v>44</v>
      </c>
      <c r="S8" t="s">
        <v>44</v>
      </c>
      <c r="T8" t="s">
        <v>45</v>
      </c>
      <c r="U8" t="s">
        <v>43</v>
      </c>
      <c r="V8" t="s">
        <v>46</v>
      </c>
      <c r="W8" t="s">
        <v>43</v>
      </c>
      <c r="X8" t="s">
        <v>44</v>
      </c>
      <c r="Y8" t="s">
        <v>46</v>
      </c>
      <c r="Z8" t="s">
        <v>43</v>
      </c>
      <c r="AA8" t="s">
        <v>46</v>
      </c>
      <c r="AB8" t="s">
        <v>43</v>
      </c>
      <c r="AC8" t="s">
        <v>46</v>
      </c>
      <c r="AD8" t="s">
        <v>45</v>
      </c>
      <c r="AE8" t="s">
        <v>44</v>
      </c>
      <c r="AF8" t="s">
        <v>44</v>
      </c>
      <c r="AG8" t="s">
        <v>45</v>
      </c>
      <c r="AH8" t="s">
        <v>44</v>
      </c>
      <c r="AI8" t="s">
        <v>45</v>
      </c>
      <c r="AJ8" t="s">
        <v>45</v>
      </c>
      <c r="AK8" t="s">
        <v>45</v>
      </c>
      <c r="AL8" t="s">
        <v>44</v>
      </c>
      <c r="AM8" t="s">
        <v>45</v>
      </c>
      <c r="AN8" t="s">
        <v>45</v>
      </c>
      <c r="AO8" t="s">
        <v>44</v>
      </c>
      <c r="AP8" t="s">
        <v>43</v>
      </c>
      <c r="AQ8" t="s">
        <v>43</v>
      </c>
      <c r="AR8" t="s">
        <v>44</v>
      </c>
      <c r="AS8" t="s">
        <v>45</v>
      </c>
      <c r="AT8" t="s">
        <v>46</v>
      </c>
      <c r="AU8" t="s">
        <v>45</v>
      </c>
      <c r="AX8" s="5" t="s">
        <v>143</v>
      </c>
      <c r="AY8" s="7" t="s">
        <v>219</v>
      </c>
      <c r="AZ8" s="3">
        <v>1254.1790000000001</v>
      </c>
      <c r="BA8" s="3">
        <v>115.28037443310188</v>
      </c>
    </row>
    <row r="9" spans="1:53" x14ac:dyDescent="0.25">
      <c r="A9" t="s">
        <v>60</v>
      </c>
      <c r="B9" s="7" t="str">
        <f t="shared" si="0"/>
        <v>MC113</v>
      </c>
      <c r="C9" s="7">
        <f t="shared" si="1"/>
        <v>337.24800000000005</v>
      </c>
      <c r="D9" s="7">
        <f t="shared" si="2"/>
        <v>48.620173635239134</v>
      </c>
      <c r="E9" s="7">
        <v>3.81064090906743</v>
      </c>
      <c r="F9" s="7">
        <v>2.7401888371708401</v>
      </c>
      <c r="G9" t="s">
        <v>43</v>
      </c>
      <c r="H9" t="s">
        <v>43</v>
      </c>
      <c r="I9" t="s">
        <v>50</v>
      </c>
      <c r="J9" t="s">
        <v>44</v>
      </c>
      <c r="K9" t="s">
        <v>44</v>
      </c>
      <c r="L9" t="s">
        <v>51</v>
      </c>
      <c r="M9" t="s">
        <v>43</v>
      </c>
      <c r="N9" t="s">
        <v>45</v>
      </c>
      <c r="O9" t="s">
        <v>44</v>
      </c>
      <c r="P9" t="s">
        <v>44</v>
      </c>
      <c r="Q9" t="s">
        <v>43</v>
      </c>
      <c r="R9" t="s">
        <v>44</v>
      </c>
      <c r="S9" t="s">
        <v>44</v>
      </c>
      <c r="T9" t="s">
        <v>45</v>
      </c>
      <c r="U9" t="s">
        <v>43</v>
      </c>
      <c r="V9" t="s">
        <v>46</v>
      </c>
      <c r="W9" t="s">
        <v>43</v>
      </c>
      <c r="X9" t="s">
        <v>44</v>
      </c>
      <c r="Y9" t="s">
        <v>46</v>
      </c>
      <c r="Z9" t="s">
        <v>43</v>
      </c>
      <c r="AA9" t="s">
        <v>46</v>
      </c>
      <c r="AB9" t="s">
        <v>51</v>
      </c>
      <c r="AC9" t="s">
        <v>46</v>
      </c>
      <c r="AD9" t="s">
        <v>52</v>
      </c>
      <c r="AE9" t="s">
        <v>44</v>
      </c>
      <c r="AF9" t="s">
        <v>44</v>
      </c>
      <c r="AG9" t="s">
        <v>52</v>
      </c>
      <c r="AH9" t="s">
        <v>44</v>
      </c>
      <c r="AI9" t="s">
        <v>45</v>
      </c>
      <c r="AJ9" t="s">
        <v>45</v>
      </c>
      <c r="AK9" t="s">
        <v>45</v>
      </c>
      <c r="AL9" t="s">
        <v>44</v>
      </c>
      <c r="AM9" t="s">
        <v>45</v>
      </c>
      <c r="AN9" t="s">
        <v>45</v>
      </c>
      <c r="AO9" t="s">
        <v>44</v>
      </c>
      <c r="AP9" t="s">
        <v>53</v>
      </c>
      <c r="AQ9" t="s">
        <v>43</v>
      </c>
      <c r="AR9" t="s">
        <v>50</v>
      </c>
      <c r="AS9" t="s">
        <v>45</v>
      </c>
      <c r="AT9" t="s">
        <v>46</v>
      </c>
      <c r="AU9" t="s">
        <v>45</v>
      </c>
      <c r="AX9" s="5" t="s">
        <v>144</v>
      </c>
      <c r="AY9" s="7" t="s">
        <v>219</v>
      </c>
      <c r="AZ9" s="3">
        <v>890.64800000000002</v>
      </c>
      <c r="BA9" s="3">
        <v>51.370478505272324</v>
      </c>
    </row>
    <row r="10" spans="1:53" x14ac:dyDescent="0.25">
      <c r="A10" t="s">
        <v>61</v>
      </c>
      <c r="B10" s="7" t="str">
        <f t="shared" si="0"/>
        <v>MC114</v>
      </c>
      <c r="C10" s="7">
        <f t="shared" si="1"/>
        <v>3900.16</v>
      </c>
      <c r="D10" s="7">
        <f t="shared" si="2"/>
        <v>363.02846398719214</v>
      </c>
      <c r="E10" s="7">
        <v>4.6226797889840103</v>
      </c>
      <c r="F10" s="7">
        <v>3.5335470812680301</v>
      </c>
      <c r="G10" t="s">
        <v>51</v>
      </c>
      <c r="H10" t="s">
        <v>43</v>
      </c>
      <c r="I10" t="s">
        <v>44</v>
      </c>
      <c r="J10" t="s">
        <v>44</v>
      </c>
      <c r="K10" t="s">
        <v>44</v>
      </c>
      <c r="L10" t="s">
        <v>43</v>
      </c>
      <c r="M10" t="s">
        <v>51</v>
      </c>
      <c r="N10" t="s">
        <v>44</v>
      </c>
      <c r="O10" t="s">
        <v>44</v>
      </c>
      <c r="P10" t="s">
        <v>44</v>
      </c>
      <c r="Q10" t="s">
        <v>53</v>
      </c>
      <c r="R10" t="s">
        <v>56</v>
      </c>
      <c r="S10" t="s">
        <v>44</v>
      </c>
      <c r="T10" t="s">
        <v>45</v>
      </c>
      <c r="U10" t="s">
        <v>51</v>
      </c>
      <c r="V10" t="s">
        <v>46</v>
      </c>
      <c r="W10" t="s">
        <v>43</v>
      </c>
      <c r="X10" t="s">
        <v>62</v>
      </c>
      <c r="Y10" t="s">
        <v>46</v>
      </c>
      <c r="Z10" t="s">
        <v>43</v>
      </c>
      <c r="AA10" t="s">
        <v>46</v>
      </c>
      <c r="AB10" t="s">
        <v>51</v>
      </c>
      <c r="AC10" t="s">
        <v>46</v>
      </c>
      <c r="AD10" t="s">
        <v>44</v>
      </c>
      <c r="AE10" t="s">
        <v>44</v>
      </c>
      <c r="AF10" t="s">
        <v>44</v>
      </c>
      <c r="AG10" t="s">
        <v>44</v>
      </c>
      <c r="AH10" t="s">
        <v>44</v>
      </c>
      <c r="AI10" t="s">
        <v>45</v>
      </c>
      <c r="AJ10" t="s">
        <v>45</v>
      </c>
      <c r="AK10" t="s">
        <v>45</v>
      </c>
      <c r="AL10" t="s">
        <v>44</v>
      </c>
      <c r="AM10" t="s">
        <v>63</v>
      </c>
      <c r="AN10" t="s">
        <v>64</v>
      </c>
      <c r="AO10" t="s">
        <v>50</v>
      </c>
      <c r="AP10" t="s">
        <v>53</v>
      </c>
      <c r="AQ10" t="s">
        <v>43</v>
      </c>
      <c r="AR10" t="s">
        <v>45</v>
      </c>
      <c r="AS10" t="s">
        <v>45</v>
      </c>
      <c r="AT10" t="s">
        <v>46</v>
      </c>
      <c r="AU10" t="s">
        <v>45</v>
      </c>
      <c r="AX10" s="5" t="s">
        <v>145</v>
      </c>
      <c r="AY10" s="7" t="s">
        <v>219</v>
      </c>
      <c r="AZ10" s="3">
        <v>591.20600000000002</v>
      </c>
      <c r="BA10" s="3">
        <v>52.37807514299282</v>
      </c>
    </row>
    <row r="11" spans="1:53" x14ac:dyDescent="0.25">
      <c r="A11" t="s">
        <v>65</v>
      </c>
      <c r="B11" s="7" t="str">
        <f t="shared" si="0"/>
        <v>MC115</v>
      </c>
      <c r="C11" s="7">
        <f t="shared" si="1"/>
        <v>2430.42</v>
      </c>
      <c r="D11" s="7">
        <f t="shared" si="2"/>
        <v>343.65146472030472</v>
      </c>
      <c r="E11" s="7">
        <v>4.4891883649331596</v>
      </c>
      <c r="F11" s="7">
        <v>3.51570646392079</v>
      </c>
      <c r="G11" t="s">
        <v>43</v>
      </c>
      <c r="H11" t="s">
        <v>43</v>
      </c>
      <c r="I11" t="s">
        <v>44</v>
      </c>
      <c r="J11" t="s">
        <v>44</v>
      </c>
      <c r="K11" t="s">
        <v>44</v>
      </c>
      <c r="L11" t="s">
        <v>43</v>
      </c>
      <c r="M11" t="s">
        <v>43</v>
      </c>
      <c r="N11" t="s">
        <v>44</v>
      </c>
      <c r="O11" t="s">
        <v>44</v>
      </c>
      <c r="P11" t="s">
        <v>44</v>
      </c>
      <c r="Q11" t="s">
        <v>43</v>
      </c>
      <c r="R11" t="s">
        <v>44</v>
      </c>
      <c r="S11" t="s">
        <v>44</v>
      </c>
      <c r="T11" t="s">
        <v>45</v>
      </c>
      <c r="U11" t="s">
        <v>43</v>
      </c>
      <c r="V11" t="s">
        <v>46</v>
      </c>
      <c r="W11" t="s">
        <v>43</v>
      </c>
      <c r="X11" t="s">
        <v>44</v>
      </c>
      <c r="Y11" t="s">
        <v>46</v>
      </c>
      <c r="Z11" t="s">
        <v>43</v>
      </c>
      <c r="AA11" t="s">
        <v>46</v>
      </c>
      <c r="AB11" t="s">
        <v>51</v>
      </c>
      <c r="AC11" t="s">
        <v>46</v>
      </c>
      <c r="AD11" t="s">
        <v>52</v>
      </c>
      <c r="AE11" t="s">
        <v>44</v>
      </c>
      <c r="AF11" t="s">
        <v>44</v>
      </c>
      <c r="AG11" t="s">
        <v>52</v>
      </c>
      <c r="AH11" t="s">
        <v>44</v>
      </c>
      <c r="AI11" t="s">
        <v>45</v>
      </c>
      <c r="AJ11" t="s">
        <v>45</v>
      </c>
      <c r="AK11" t="s">
        <v>45</v>
      </c>
      <c r="AL11" t="s">
        <v>44</v>
      </c>
      <c r="AM11" t="s">
        <v>45</v>
      </c>
      <c r="AN11" t="s">
        <v>45</v>
      </c>
      <c r="AO11" t="s">
        <v>44</v>
      </c>
      <c r="AP11" t="s">
        <v>53</v>
      </c>
      <c r="AQ11" t="s">
        <v>43</v>
      </c>
      <c r="AR11" t="s">
        <v>50</v>
      </c>
      <c r="AS11" t="s">
        <v>45</v>
      </c>
      <c r="AT11" t="s">
        <v>66</v>
      </c>
      <c r="AU11" t="s">
        <v>45</v>
      </c>
      <c r="AX11" s="5" t="s">
        <v>146</v>
      </c>
      <c r="AY11" s="7" t="s">
        <v>219</v>
      </c>
      <c r="AZ11" s="3">
        <v>787.8370000000001</v>
      </c>
      <c r="BA11" s="3">
        <v>55.975959461610181</v>
      </c>
    </row>
    <row r="12" spans="1:53" x14ac:dyDescent="0.25">
      <c r="A12" t="s">
        <v>67</v>
      </c>
      <c r="B12" s="7" t="str">
        <f t="shared" si="0"/>
        <v>MC116</v>
      </c>
      <c r="C12" s="7">
        <f t="shared" si="1"/>
        <v>2448.346</v>
      </c>
      <c r="D12" s="7">
        <f t="shared" si="2"/>
        <v>270.71973851815159</v>
      </c>
      <c r="E12" s="7">
        <v>4.4913394877461998</v>
      </c>
      <c r="F12" s="7">
        <v>3.43590554009978</v>
      </c>
      <c r="G12" t="s">
        <v>43</v>
      </c>
      <c r="H12" t="s">
        <v>43</v>
      </c>
      <c r="I12" t="s">
        <v>44</v>
      </c>
      <c r="J12" t="s">
        <v>44</v>
      </c>
      <c r="K12" t="s">
        <v>44</v>
      </c>
      <c r="L12" t="s">
        <v>43</v>
      </c>
      <c r="M12" t="s">
        <v>43</v>
      </c>
      <c r="N12" t="s">
        <v>44</v>
      </c>
      <c r="O12" t="s">
        <v>44</v>
      </c>
      <c r="P12" t="s">
        <v>44</v>
      </c>
      <c r="Q12" t="s">
        <v>43</v>
      </c>
      <c r="R12" t="s">
        <v>44</v>
      </c>
      <c r="S12" t="s">
        <v>44</v>
      </c>
      <c r="T12" t="s">
        <v>45</v>
      </c>
      <c r="U12" t="s">
        <v>43</v>
      </c>
      <c r="V12" t="s">
        <v>46</v>
      </c>
      <c r="W12" t="s">
        <v>43</v>
      </c>
      <c r="X12" t="s">
        <v>44</v>
      </c>
      <c r="Y12" t="s">
        <v>46</v>
      </c>
      <c r="Z12" t="s">
        <v>43</v>
      </c>
      <c r="AA12" t="s">
        <v>46</v>
      </c>
      <c r="AB12" t="s">
        <v>51</v>
      </c>
      <c r="AC12" t="s">
        <v>46</v>
      </c>
      <c r="AD12" t="s">
        <v>52</v>
      </c>
      <c r="AE12" t="s">
        <v>44</v>
      </c>
      <c r="AF12" t="s">
        <v>44</v>
      </c>
      <c r="AG12" t="s">
        <v>52</v>
      </c>
      <c r="AH12" t="s">
        <v>44</v>
      </c>
      <c r="AI12" t="s">
        <v>45</v>
      </c>
      <c r="AJ12" t="s">
        <v>45</v>
      </c>
      <c r="AK12" t="s">
        <v>45</v>
      </c>
      <c r="AL12" t="s">
        <v>44</v>
      </c>
      <c r="AM12" t="s">
        <v>45</v>
      </c>
      <c r="AN12" t="s">
        <v>45</v>
      </c>
      <c r="AO12" t="s">
        <v>44</v>
      </c>
      <c r="AP12" t="s">
        <v>53</v>
      </c>
      <c r="AQ12" t="s">
        <v>43</v>
      </c>
      <c r="AR12" t="s">
        <v>50</v>
      </c>
      <c r="AS12" t="s">
        <v>45</v>
      </c>
      <c r="AT12" t="s">
        <v>46</v>
      </c>
      <c r="AU12" t="s">
        <v>45</v>
      </c>
      <c r="AX12" s="5" t="s">
        <v>147</v>
      </c>
      <c r="AY12" s="7" t="s">
        <v>219</v>
      </c>
      <c r="AZ12" s="3">
        <v>851.78200000000004</v>
      </c>
      <c r="BA12" s="3">
        <v>55.678358192369586</v>
      </c>
    </row>
    <row r="13" spans="1:53" x14ac:dyDescent="0.25">
      <c r="A13" t="s">
        <v>68</v>
      </c>
      <c r="B13" s="7" t="str">
        <f t="shared" si="0"/>
        <v>MC118</v>
      </c>
      <c r="C13" s="7">
        <f t="shared" si="1"/>
        <v>1298.2829999999999</v>
      </c>
      <c r="D13" s="7">
        <f t="shared" si="2"/>
        <v>74.589445308783553</v>
      </c>
      <c r="E13" s="7">
        <v>4.2961620967657703</v>
      </c>
      <c r="F13" s="7">
        <v>2.9355374633082798</v>
      </c>
      <c r="G13" t="s">
        <v>43</v>
      </c>
      <c r="H13" t="s">
        <v>43</v>
      </c>
      <c r="I13" t="s">
        <v>44</v>
      </c>
      <c r="J13" t="s">
        <v>44</v>
      </c>
      <c r="K13" t="s">
        <v>44</v>
      </c>
      <c r="L13" t="s">
        <v>43</v>
      </c>
      <c r="M13" t="s">
        <v>43</v>
      </c>
      <c r="N13" t="s">
        <v>44</v>
      </c>
      <c r="O13" t="s">
        <v>44</v>
      </c>
      <c r="P13" t="s">
        <v>44</v>
      </c>
      <c r="Q13" t="s">
        <v>43</v>
      </c>
      <c r="R13" t="s">
        <v>44</v>
      </c>
      <c r="S13" t="s">
        <v>44</v>
      </c>
      <c r="T13" t="s">
        <v>45</v>
      </c>
      <c r="U13" t="s">
        <v>43</v>
      </c>
      <c r="V13" t="s">
        <v>46</v>
      </c>
      <c r="W13" t="s">
        <v>43</v>
      </c>
      <c r="X13" t="s">
        <v>44</v>
      </c>
      <c r="Y13" t="s">
        <v>46</v>
      </c>
      <c r="Z13" t="s">
        <v>43</v>
      </c>
      <c r="AA13" t="s">
        <v>46</v>
      </c>
      <c r="AB13" t="s">
        <v>46</v>
      </c>
      <c r="AC13" t="s">
        <v>46</v>
      </c>
      <c r="AD13" t="s">
        <v>44</v>
      </c>
      <c r="AE13" t="s">
        <v>44</v>
      </c>
      <c r="AF13" t="s">
        <v>44</v>
      </c>
      <c r="AG13" t="s">
        <v>52</v>
      </c>
      <c r="AH13" t="s">
        <v>44</v>
      </c>
      <c r="AI13" t="s">
        <v>45</v>
      </c>
      <c r="AJ13" t="s">
        <v>45</v>
      </c>
      <c r="AK13" t="s">
        <v>45</v>
      </c>
      <c r="AL13" t="s">
        <v>44</v>
      </c>
      <c r="AM13" t="s">
        <v>45</v>
      </c>
      <c r="AN13" t="s">
        <v>45</v>
      </c>
      <c r="AO13" t="s">
        <v>44</v>
      </c>
      <c r="AP13" t="s">
        <v>44</v>
      </c>
      <c r="AQ13" t="s">
        <v>43</v>
      </c>
      <c r="AR13" t="s">
        <v>45</v>
      </c>
      <c r="AS13" t="s">
        <v>45</v>
      </c>
      <c r="AT13" t="s">
        <v>46</v>
      </c>
      <c r="AU13" t="s">
        <v>45</v>
      </c>
      <c r="AX13" s="5" t="s">
        <v>148</v>
      </c>
      <c r="AY13" s="7" t="s">
        <v>219</v>
      </c>
      <c r="AZ13" s="3">
        <v>1003.4800000000001</v>
      </c>
      <c r="BA13" s="3">
        <v>65.304199335686562</v>
      </c>
    </row>
    <row r="14" spans="1:53" x14ac:dyDescent="0.25">
      <c r="A14" t="s">
        <v>69</v>
      </c>
      <c r="B14" s="7" t="str">
        <f t="shared" si="0"/>
        <v>MC119</v>
      </c>
      <c r="C14" s="7">
        <f t="shared" si="1"/>
        <v>780.2410000000001</v>
      </c>
      <c r="D14" s="7">
        <f t="shared" si="2"/>
        <v>66.71486324257215</v>
      </c>
      <c r="E14" s="7">
        <v>4.1247582016272704</v>
      </c>
      <c r="F14" s="7">
        <v>2.88614129279288</v>
      </c>
      <c r="G14" t="s">
        <v>43</v>
      </c>
      <c r="H14" t="s">
        <v>43</v>
      </c>
      <c r="I14" t="s">
        <v>44</v>
      </c>
      <c r="J14" t="s">
        <v>44</v>
      </c>
      <c r="K14" t="s">
        <v>44</v>
      </c>
      <c r="L14" t="s">
        <v>43</v>
      </c>
      <c r="M14" t="s">
        <v>43</v>
      </c>
      <c r="N14" t="s">
        <v>44</v>
      </c>
      <c r="O14" t="s">
        <v>44</v>
      </c>
      <c r="P14" t="s">
        <v>44</v>
      </c>
      <c r="Q14" t="s">
        <v>43</v>
      </c>
      <c r="R14" t="s">
        <v>44</v>
      </c>
      <c r="S14" t="s">
        <v>44</v>
      </c>
      <c r="T14" t="s">
        <v>45</v>
      </c>
      <c r="U14" t="s">
        <v>43</v>
      </c>
      <c r="V14" t="s">
        <v>46</v>
      </c>
      <c r="W14" t="s">
        <v>43</v>
      </c>
      <c r="X14" t="s">
        <v>44</v>
      </c>
      <c r="Y14" t="s">
        <v>46</v>
      </c>
      <c r="Z14" t="s">
        <v>43</v>
      </c>
      <c r="AA14" t="s">
        <v>46</v>
      </c>
      <c r="AB14" t="s">
        <v>51</v>
      </c>
      <c r="AC14" t="s">
        <v>46</v>
      </c>
      <c r="AD14" t="s">
        <v>52</v>
      </c>
      <c r="AE14" t="s">
        <v>44</v>
      </c>
      <c r="AF14" t="s">
        <v>44</v>
      </c>
      <c r="AG14" t="s">
        <v>52</v>
      </c>
      <c r="AH14" t="s">
        <v>44</v>
      </c>
      <c r="AI14" t="s">
        <v>45</v>
      </c>
      <c r="AJ14" t="s">
        <v>45</v>
      </c>
      <c r="AK14" t="s">
        <v>45</v>
      </c>
      <c r="AL14" t="s">
        <v>44</v>
      </c>
      <c r="AM14" t="s">
        <v>45</v>
      </c>
      <c r="AN14" t="s">
        <v>45</v>
      </c>
      <c r="AO14" t="s">
        <v>44</v>
      </c>
      <c r="AP14" t="s">
        <v>53</v>
      </c>
      <c r="AQ14" t="s">
        <v>43</v>
      </c>
      <c r="AR14" t="s">
        <v>50</v>
      </c>
      <c r="AS14" t="s">
        <v>45</v>
      </c>
      <c r="AT14" t="s">
        <v>46</v>
      </c>
      <c r="AU14" t="s">
        <v>45</v>
      </c>
      <c r="AX14" s="5" t="s">
        <v>149</v>
      </c>
      <c r="AY14" s="7" t="s">
        <v>219</v>
      </c>
      <c r="AZ14" s="3">
        <v>1496.2640000000001</v>
      </c>
      <c r="BA14" s="3">
        <v>90.562246322163162</v>
      </c>
    </row>
    <row r="15" spans="1:53" x14ac:dyDescent="0.25">
      <c r="A15" t="s">
        <v>70</v>
      </c>
      <c r="B15" s="7" t="str">
        <f t="shared" si="0"/>
        <v>MC120</v>
      </c>
      <c r="C15" s="7">
        <f t="shared" si="1"/>
        <v>553.15200000000004</v>
      </c>
      <c r="D15" s="7">
        <f t="shared" si="2"/>
        <v>67.227675120684893</v>
      </c>
      <c r="E15" s="7">
        <v>4.0009426890439101</v>
      </c>
      <c r="F15" s="7">
        <v>2.8895652175991899</v>
      </c>
      <c r="G15" t="s">
        <v>43</v>
      </c>
      <c r="H15" t="s">
        <v>43</v>
      </c>
      <c r="I15" t="s">
        <v>45</v>
      </c>
      <c r="J15" t="s">
        <v>44</v>
      </c>
      <c r="K15" t="s">
        <v>44</v>
      </c>
      <c r="L15" t="s">
        <v>43</v>
      </c>
      <c r="M15" t="s">
        <v>43</v>
      </c>
      <c r="N15" t="s">
        <v>44</v>
      </c>
      <c r="O15" t="s">
        <v>44</v>
      </c>
      <c r="P15" t="s">
        <v>44</v>
      </c>
      <c r="Q15" t="s">
        <v>43</v>
      </c>
      <c r="R15" t="s">
        <v>44</v>
      </c>
      <c r="S15" t="s">
        <v>44</v>
      </c>
      <c r="T15" t="s">
        <v>45</v>
      </c>
      <c r="U15" t="s">
        <v>43</v>
      </c>
      <c r="V15" t="s">
        <v>46</v>
      </c>
      <c r="W15" t="s">
        <v>43</v>
      </c>
      <c r="X15" t="s">
        <v>44</v>
      </c>
      <c r="Y15" t="s">
        <v>46</v>
      </c>
      <c r="Z15" t="s">
        <v>43</v>
      </c>
      <c r="AA15" t="s">
        <v>46</v>
      </c>
      <c r="AB15" t="s">
        <v>46</v>
      </c>
      <c r="AC15" t="s">
        <v>46</v>
      </c>
      <c r="AD15" t="s">
        <v>44</v>
      </c>
      <c r="AE15" t="s">
        <v>44</v>
      </c>
      <c r="AF15" t="s">
        <v>44</v>
      </c>
      <c r="AG15" t="s">
        <v>44</v>
      </c>
      <c r="AH15" t="s">
        <v>44</v>
      </c>
      <c r="AI15" t="s">
        <v>45</v>
      </c>
      <c r="AJ15" t="s">
        <v>45</v>
      </c>
      <c r="AK15" t="s">
        <v>45</v>
      </c>
      <c r="AL15" t="s">
        <v>44</v>
      </c>
      <c r="AM15" t="s">
        <v>45</v>
      </c>
      <c r="AN15" t="s">
        <v>45</v>
      </c>
      <c r="AO15" t="s">
        <v>44</v>
      </c>
      <c r="AP15" t="s">
        <v>53</v>
      </c>
      <c r="AQ15" t="s">
        <v>43</v>
      </c>
      <c r="AR15" t="s">
        <v>45</v>
      </c>
      <c r="AS15" t="s">
        <v>45</v>
      </c>
      <c r="AT15" t="s">
        <v>46</v>
      </c>
      <c r="AU15" t="s">
        <v>45</v>
      </c>
      <c r="AX15" s="5" t="s">
        <v>150</v>
      </c>
      <c r="AY15" s="7" t="s">
        <v>219</v>
      </c>
      <c r="AZ15" s="3">
        <v>1769.2160000000003</v>
      </c>
      <c r="BA15" s="3">
        <v>148.68460860971234</v>
      </c>
    </row>
    <row r="16" spans="1:53" x14ac:dyDescent="0.25">
      <c r="A16" t="s">
        <v>71</v>
      </c>
      <c r="B16" s="7" t="str">
        <f t="shared" si="0"/>
        <v>MC121</v>
      </c>
      <c r="C16" s="7">
        <f t="shared" si="1"/>
        <v>1483.6240000000003</v>
      </c>
      <c r="D16" s="7">
        <f t="shared" si="2"/>
        <v>103.4136548984073</v>
      </c>
      <c r="E16" s="7">
        <v>4.3388544656602397</v>
      </c>
      <c r="F16" s="7">
        <v>3.07427129121846</v>
      </c>
      <c r="G16" t="s">
        <v>43</v>
      </c>
      <c r="H16" t="s">
        <v>43</v>
      </c>
      <c r="I16" t="s">
        <v>44</v>
      </c>
      <c r="J16" t="s">
        <v>44</v>
      </c>
      <c r="K16" t="s">
        <v>44</v>
      </c>
      <c r="L16" t="s">
        <v>43</v>
      </c>
      <c r="M16" t="s">
        <v>43</v>
      </c>
      <c r="N16" t="s">
        <v>44</v>
      </c>
      <c r="O16" t="s">
        <v>44</v>
      </c>
      <c r="P16" t="s">
        <v>44</v>
      </c>
      <c r="Q16" t="s">
        <v>43</v>
      </c>
      <c r="R16" t="s">
        <v>44</v>
      </c>
      <c r="S16" t="s">
        <v>44</v>
      </c>
      <c r="T16" t="s">
        <v>45</v>
      </c>
      <c r="U16" t="s">
        <v>43</v>
      </c>
      <c r="V16" t="s">
        <v>46</v>
      </c>
      <c r="W16" t="s">
        <v>43</v>
      </c>
      <c r="X16" t="s">
        <v>44</v>
      </c>
      <c r="Y16" t="s">
        <v>43</v>
      </c>
      <c r="Z16" t="s">
        <v>43</v>
      </c>
      <c r="AA16" t="s">
        <v>46</v>
      </c>
      <c r="AB16" t="s">
        <v>46</v>
      </c>
      <c r="AC16" t="s">
        <v>46</v>
      </c>
      <c r="AD16" t="s">
        <v>44</v>
      </c>
      <c r="AE16" t="s">
        <v>44</v>
      </c>
      <c r="AF16" t="s">
        <v>44</v>
      </c>
      <c r="AG16" t="s">
        <v>44</v>
      </c>
      <c r="AH16" t="s">
        <v>44</v>
      </c>
      <c r="AI16" t="s">
        <v>45</v>
      </c>
      <c r="AJ16" t="s">
        <v>45</v>
      </c>
      <c r="AK16" t="s">
        <v>45</v>
      </c>
      <c r="AL16" t="s">
        <v>44</v>
      </c>
      <c r="AM16" t="s">
        <v>45</v>
      </c>
      <c r="AN16" t="s">
        <v>45</v>
      </c>
      <c r="AO16" t="s">
        <v>44</v>
      </c>
      <c r="AP16" t="s">
        <v>44</v>
      </c>
      <c r="AQ16" t="s">
        <v>43</v>
      </c>
      <c r="AR16" t="s">
        <v>45</v>
      </c>
      <c r="AS16" t="s">
        <v>45</v>
      </c>
      <c r="AT16" t="s">
        <v>46</v>
      </c>
      <c r="AU16" t="s">
        <v>45</v>
      </c>
      <c r="AX16" s="5" t="s">
        <v>151</v>
      </c>
      <c r="AY16" s="7" t="s">
        <v>219</v>
      </c>
      <c r="AZ16" s="3">
        <v>1249.424</v>
      </c>
      <c r="BA16" s="3">
        <v>68.313731922687879</v>
      </c>
    </row>
    <row r="17" spans="1:53" x14ac:dyDescent="0.25">
      <c r="A17" t="s">
        <v>72</v>
      </c>
      <c r="B17" s="7" t="str">
        <f t="shared" si="0"/>
        <v>MC123</v>
      </c>
      <c r="C17" s="7">
        <f t="shared" si="1"/>
        <v>3059.6899999999996</v>
      </c>
      <c r="D17" s="7">
        <f t="shared" si="2"/>
        <v>215.31161421256928</v>
      </c>
      <c r="E17" s="7">
        <v>4.5554189165132</v>
      </c>
      <c r="F17" s="7">
        <v>3.3557923558925098</v>
      </c>
      <c r="G17" t="s">
        <v>43</v>
      </c>
      <c r="H17" t="s">
        <v>43</v>
      </c>
      <c r="I17" t="s">
        <v>44</v>
      </c>
      <c r="J17" t="s">
        <v>44</v>
      </c>
      <c r="K17" t="s">
        <v>44</v>
      </c>
      <c r="L17" t="s">
        <v>43</v>
      </c>
      <c r="M17" t="s">
        <v>43</v>
      </c>
      <c r="N17" t="s">
        <v>44</v>
      </c>
      <c r="O17" t="s">
        <v>44</v>
      </c>
      <c r="P17" t="s">
        <v>44</v>
      </c>
      <c r="Q17" t="s">
        <v>43</v>
      </c>
      <c r="R17" t="s">
        <v>44</v>
      </c>
      <c r="S17" t="s">
        <v>44</v>
      </c>
      <c r="T17" t="s">
        <v>45</v>
      </c>
      <c r="U17" t="s">
        <v>43</v>
      </c>
      <c r="V17" t="s">
        <v>46</v>
      </c>
      <c r="W17" t="s">
        <v>43</v>
      </c>
      <c r="X17" t="s">
        <v>44</v>
      </c>
      <c r="Y17" t="s">
        <v>46</v>
      </c>
      <c r="Z17" t="s">
        <v>43</v>
      </c>
      <c r="AA17" t="s">
        <v>46</v>
      </c>
      <c r="AB17" t="s">
        <v>51</v>
      </c>
      <c r="AC17" t="s">
        <v>46</v>
      </c>
      <c r="AD17" t="s">
        <v>52</v>
      </c>
      <c r="AE17" t="s">
        <v>44</v>
      </c>
      <c r="AF17" t="s">
        <v>44</v>
      </c>
      <c r="AG17" t="s">
        <v>52</v>
      </c>
      <c r="AH17" t="s">
        <v>44</v>
      </c>
      <c r="AI17" t="s">
        <v>45</v>
      </c>
      <c r="AJ17" t="s">
        <v>45</v>
      </c>
      <c r="AK17" t="s">
        <v>45</v>
      </c>
      <c r="AL17" t="s">
        <v>44</v>
      </c>
      <c r="AM17" t="s">
        <v>45</v>
      </c>
      <c r="AN17" t="s">
        <v>45</v>
      </c>
      <c r="AO17" t="s">
        <v>44</v>
      </c>
      <c r="AP17" t="s">
        <v>53</v>
      </c>
      <c r="AQ17" t="s">
        <v>43</v>
      </c>
      <c r="AR17" t="s">
        <v>50</v>
      </c>
      <c r="AS17" t="s">
        <v>45</v>
      </c>
      <c r="AT17" t="s">
        <v>46</v>
      </c>
      <c r="AU17" t="s">
        <v>45</v>
      </c>
      <c r="AX17" s="5" t="s">
        <v>152</v>
      </c>
      <c r="AY17" s="7" t="s">
        <v>220</v>
      </c>
      <c r="AZ17" s="3">
        <v>373.69900000000007</v>
      </c>
      <c r="BA17" s="3">
        <v>124.84181761086131</v>
      </c>
    </row>
    <row r="18" spans="1:53" x14ac:dyDescent="0.25">
      <c r="A18" t="s">
        <v>73</v>
      </c>
      <c r="B18" s="7" t="str">
        <f t="shared" si="0"/>
        <v>MC126</v>
      </c>
      <c r="C18" s="7">
        <f t="shared" si="1"/>
        <v>2949.62</v>
      </c>
      <c r="D18" s="7">
        <f t="shared" si="2"/>
        <v>413.09353082214801</v>
      </c>
      <c r="E18" s="7">
        <v>4.5450403554255097</v>
      </c>
      <c r="F18" s="7">
        <v>3.5748331633302501</v>
      </c>
      <c r="G18" t="s">
        <v>51</v>
      </c>
      <c r="H18" t="s">
        <v>43</v>
      </c>
      <c r="I18" t="s">
        <v>44</v>
      </c>
      <c r="J18" t="s">
        <v>44</v>
      </c>
      <c r="K18" t="s">
        <v>44</v>
      </c>
      <c r="L18" t="s">
        <v>43</v>
      </c>
      <c r="M18" t="s">
        <v>51</v>
      </c>
      <c r="N18" t="s">
        <v>44</v>
      </c>
      <c r="O18" t="s">
        <v>44</v>
      </c>
      <c r="P18" t="s">
        <v>44</v>
      </c>
      <c r="Q18" t="s">
        <v>53</v>
      </c>
      <c r="R18" t="s">
        <v>56</v>
      </c>
      <c r="S18" t="s">
        <v>44</v>
      </c>
      <c r="T18" t="s">
        <v>45</v>
      </c>
      <c r="U18" t="s">
        <v>51</v>
      </c>
      <c r="V18" t="s">
        <v>46</v>
      </c>
      <c r="W18" t="s">
        <v>43</v>
      </c>
      <c r="X18" t="s">
        <v>44</v>
      </c>
      <c r="Y18" t="s">
        <v>46</v>
      </c>
      <c r="Z18" t="s">
        <v>43</v>
      </c>
      <c r="AA18" t="s">
        <v>46</v>
      </c>
      <c r="AB18" t="s">
        <v>51</v>
      </c>
      <c r="AC18" t="s">
        <v>46</v>
      </c>
      <c r="AD18" t="s">
        <v>52</v>
      </c>
      <c r="AE18" t="s">
        <v>44</v>
      </c>
      <c r="AF18" t="s">
        <v>50</v>
      </c>
      <c r="AG18" t="s">
        <v>52</v>
      </c>
      <c r="AH18" t="s">
        <v>44</v>
      </c>
      <c r="AI18" t="s">
        <v>52</v>
      </c>
      <c r="AJ18" t="s">
        <v>45</v>
      </c>
      <c r="AK18" t="s">
        <v>45</v>
      </c>
      <c r="AL18" t="s">
        <v>44</v>
      </c>
      <c r="AM18" t="s">
        <v>63</v>
      </c>
      <c r="AN18" t="s">
        <v>64</v>
      </c>
      <c r="AO18" t="s">
        <v>50</v>
      </c>
      <c r="AP18" t="s">
        <v>53</v>
      </c>
      <c r="AQ18" t="s">
        <v>43</v>
      </c>
      <c r="AR18" t="s">
        <v>45</v>
      </c>
      <c r="AS18" t="s">
        <v>45</v>
      </c>
      <c r="AT18" t="s">
        <v>46</v>
      </c>
      <c r="AU18" t="s">
        <v>45</v>
      </c>
      <c r="AX18" s="5" t="s">
        <v>153</v>
      </c>
      <c r="AY18" s="7" t="s">
        <v>220</v>
      </c>
      <c r="AZ18" s="3">
        <v>455.97</v>
      </c>
      <c r="BA18" s="3">
        <v>33.034984611639516</v>
      </c>
    </row>
    <row r="19" spans="1:53" x14ac:dyDescent="0.25">
      <c r="A19" t="s">
        <v>74</v>
      </c>
      <c r="B19" s="7" t="str">
        <f t="shared" si="0"/>
        <v>MC127</v>
      </c>
      <c r="C19" s="7">
        <f t="shared" si="1"/>
        <v>1168.3679999999999</v>
      </c>
      <c r="D19" s="7">
        <f t="shared" si="2"/>
        <v>95.995740709093042</v>
      </c>
      <c r="E19" s="7">
        <v>4.2617905779052903</v>
      </c>
      <c r="F19" s="7">
        <v>3.0434256537597202</v>
      </c>
      <c r="G19" t="s">
        <v>43</v>
      </c>
      <c r="H19" t="s">
        <v>43</v>
      </c>
      <c r="I19" t="s">
        <v>44</v>
      </c>
      <c r="J19" t="s">
        <v>44</v>
      </c>
      <c r="K19" t="s">
        <v>44</v>
      </c>
      <c r="L19" t="s">
        <v>43</v>
      </c>
      <c r="M19" t="s">
        <v>43</v>
      </c>
      <c r="N19" t="s">
        <v>44</v>
      </c>
      <c r="O19" t="s">
        <v>44</v>
      </c>
      <c r="P19" t="s">
        <v>44</v>
      </c>
      <c r="Q19" t="s">
        <v>43</v>
      </c>
      <c r="R19" t="s">
        <v>44</v>
      </c>
      <c r="S19" t="s">
        <v>44</v>
      </c>
      <c r="T19" t="s">
        <v>45</v>
      </c>
      <c r="U19" t="s">
        <v>43</v>
      </c>
      <c r="V19" t="s">
        <v>46</v>
      </c>
      <c r="W19" t="s">
        <v>43</v>
      </c>
      <c r="X19" t="s">
        <v>44</v>
      </c>
      <c r="Y19" t="s">
        <v>46</v>
      </c>
      <c r="Z19" t="s">
        <v>43</v>
      </c>
      <c r="AA19" t="s">
        <v>46</v>
      </c>
      <c r="AB19" t="s">
        <v>46</v>
      </c>
      <c r="AC19" t="s">
        <v>46</v>
      </c>
      <c r="AD19" t="s">
        <v>44</v>
      </c>
      <c r="AE19" t="s">
        <v>44</v>
      </c>
      <c r="AF19" t="s">
        <v>44</v>
      </c>
      <c r="AG19" t="s">
        <v>44</v>
      </c>
      <c r="AH19" t="s">
        <v>44</v>
      </c>
      <c r="AI19" t="s">
        <v>45</v>
      </c>
      <c r="AJ19" t="s">
        <v>45</v>
      </c>
      <c r="AK19" t="s">
        <v>45</v>
      </c>
      <c r="AL19" t="s">
        <v>44</v>
      </c>
      <c r="AM19" t="s">
        <v>45</v>
      </c>
      <c r="AN19" t="s">
        <v>45</v>
      </c>
      <c r="AO19" t="s">
        <v>44</v>
      </c>
      <c r="AP19" t="s">
        <v>44</v>
      </c>
      <c r="AQ19" t="s">
        <v>43</v>
      </c>
      <c r="AR19" t="s">
        <v>45</v>
      </c>
      <c r="AS19" t="s">
        <v>45</v>
      </c>
      <c r="AT19" t="s">
        <v>46</v>
      </c>
      <c r="AU19" t="s">
        <v>45</v>
      </c>
      <c r="AX19" s="5" t="s">
        <v>154</v>
      </c>
      <c r="AY19" s="7" t="s">
        <v>220</v>
      </c>
      <c r="AZ19" s="3">
        <v>164.22800000000001</v>
      </c>
      <c r="BA19" s="3">
        <v>27.441675494851804</v>
      </c>
    </row>
    <row r="20" spans="1:53" x14ac:dyDescent="0.25">
      <c r="A20" t="s">
        <v>75</v>
      </c>
      <c r="B20" s="7" t="str">
        <f t="shared" si="0"/>
        <v>MC133</v>
      </c>
      <c r="C20" s="7">
        <f t="shared" si="1"/>
        <v>1849.6120000000001</v>
      </c>
      <c r="D20" s="7">
        <f t="shared" si="2"/>
        <v>357.84028076040568</v>
      </c>
      <c r="E20" s="7">
        <v>4.4074571113565604</v>
      </c>
      <c r="F20" s="7">
        <v>3.5288834942512</v>
      </c>
      <c r="G20" t="s">
        <v>43</v>
      </c>
      <c r="H20" t="s">
        <v>43</v>
      </c>
      <c r="I20" t="s">
        <v>45</v>
      </c>
      <c r="J20" t="s">
        <v>44</v>
      </c>
      <c r="K20" t="s">
        <v>44</v>
      </c>
      <c r="L20" t="s">
        <v>43</v>
      </c>
      <c r="M20" t="s">
        <v>43</v>
      </c>
      <c r="N20" t="s">
        <v>44</v>
      </c>
      <c r="O20" t="s">
        <v>44</v>
      </c>
      <c r="P20" t="s">
        <v>44</v>
      </c>
      <c r="Q20" t="s">
        <v>43</v>
      </c>
      <c r="R20" t="s">
        <v>44</v>
      </c>
      <c r="S20" t="s">
        <v>44</v>
      </c>
      <c r="T20" t="s">
        <v>45</v>
      </c>
      <c r="U20" t="s">
        <v>43</v>
      </c>
      <c r="V20" t="s">
        <v>46</v>
      </c>
      <c r="W20" t="s">
        <v>43</v>
      </c>
      <c r="X20" t="s">
        <v>44</v>
      </c>
      <c r="Y20" t="s">
        <v>66</v>
      </c>
      <c r="Z20" t="s">
        <v>43</v>
      </c>
      <c r="AA20" t="s">
        <v>46</v>
      </c>
      <c r="AB20" t="s">
        <v>46</v>
      </c>
      <c r="AC20" t="s">
        <v>46</v>
      </c>
      <c r="AD20" t="s">
        <v>44</v>
      </c>
      <c r="AE20" t="s">
        <v>44</v>
      </c>
      <c r="AF20" t="s">
        <v>44</v>
      </c>
      <c r="AG20" t="s">
        <v>44</v>
      </c>
      <c r="AH20" t="s">
        <v>44</v>
      </c>
      <c r="AI20" t="s">
        <v>45</v>
      </c>
      <c r="AJ20" t="s">
        <v>45</v>
      </c>
      <c r="AK20" t="s">
        <v>45</v>
      </c>
      <c r="AL20" t="s">
        <v>44</v>
      </c>
      <c r="AM20" t="s">
        <v>45</v>
      </c>
      <c r="AN20" t="s">
        <v>45</v>
      </c>
      <c r="AO20" t="s">
        <v>44</v>
      </c>
      <c r="AP20" t="s">
        <v>53</v>
      </c>
      <c r="AQ20" t="s">
        <v>43</v>
      </c>
      <c r="AR20" t="s">
        <v>45</v>
      </c>
      <c r="AS20" t="s">
        <v>45</v>
      </c>
      <c r="AT20" t="s">
        <v>46</v>
      </c>
      <c r="AU20" t="s">
        <v>45</v>
      </c>
      <c r="AX20" s="5" t="s">
        <v>155</v>
      </c>
      <c r="AY20" s="7" t="s">
        <v>220</v>
      </c>
      <c r="AZ20" s="3">
        <v>297.07100000000003</v>
      </c>
      <c r="BA20" s="3">
        <v>21.736913042396608</v>
      </c>
    </row>
    <row r="21" spans="1:53" x14ac:dyDescent="0.25">
      <c r="A21" t="s">
        <v>76</v>
      </c>
      <c r="B21" s="7" t="str">
        <f t="shared" si="0"/>
        <v>MC134</v>
      </c>
      <c r="C21" s="7">
        <f t="shared" si="1"/>
        <v>5707.2950000000001</v>
      </c>
      <c r="D21" s="7">
        <f t="shared" si="2"/>
        <v>401.62464146280365</v>
      </c>
      <c r="E21" s="7">
        <v>4.7231448502497804</v>
      </c>
      <c r="F21" s="7">
        <v>3.5659221450923799</v>
      </c>
      <c r="G21" t="s">
        <v>43</v>
      </c>
      <c r="H21" t="s">
        <v>43</v>
      </c>
      <c r="I21" t="s">
        <v>50</v>
      </c>
      <c r="J21" t="s">
        <v>44</v>
      </c>
      <c r="K21" t="s">
        <v>44</v>
      </c>
      <c r="L21" t="s">
        <v>43</v>
      </c>
      <c r="M21" t="s">
        <v>43</v>
      </c>
      <c r="N21" t="s">
        <v>44</v>
      </c>
      <c r="O21" t="s">
        <v>44</v>
      </c>
      <c r="P21" t="s">
        <v>44</v>
      </c>
      <c r="Q21" t="s">
        <v>43</v>
      </c>
      <c r="R21" t="s">
        <v>44</v>
      </c>
      <c r="S21" t="s">
        <v>44</v>
      </c>
      <c r="T21" t="s">
        <v>45</v>
      </c>
      <c r="U21" t="s">
        <v>43</v>
      </c>
      <c r="V21" t="s">
        <v>46</v>
      </c>
      <c r="W21" t="s">
        <v>43</v>
      </c>
      <c r="X21" t="s">
        <v>44</v>
      </c>
      <c r="Y21" t="s">
        <v>46</v>
      </c>
      <c r="Z21" t="s">
        <v>43</v>
      </c>
      <c r="AA21" t="s">
        <v>46</v>
      </c>
      <c r="AB21" t="s">
        <v>51</v>
      </c>
      <c r="AC21" t="s">
        <v>46</v>
      </c>
      <c r="AD21" t="s">
        <v>52</v>
      </c>
      <c r="AE21" t="s">
        <v>44</v>
      </c>
      <c r="AF21" t="s">
        <v>44</v>
      </c>
      <c r="AG21" t="s">
        <v>52</v>
      </c>
      <c r="AH21" t="s">
        <v>44</v>
      </c>
      <c r="AI21" t="s">
        <v>45</v>
      </c>
      <c r="AJ21" t="s">
        <v>45</v>
      </c>
      <c r="AK21" t="s">
        <v>45</v>
      </c>
      <c r="AL21" t="s">
        <v>44</v>
      </c>
      <c r="AM21" t="s">
        <v>45</v>
      </c>
      <c r="AN21" t="s">
        <v>45</v>
      </c>
      <c r="AO21" t="s">
        <v>44</v>
      </c>
      <c r="AP21" t="s">
        <v>53</v>
      </c>
      <c r="AQ21" t="s">
        <v>43</v>
      </c>
      <c r="AR21" t="s">
        <v>50</v>
      </c>
      <c r="AS21" t="s">
        <v>45</v>
      </c>
      <c r="AT21" t="s">
        <v>46</v>
      </c>
      <c r="AU21" t="s">
        <v>45</v>
      </c>
      <c r="AX21" s="5" t="s">
        <v>156</v>
      </c>
      <c r="AY21" s="7" t="s">
        <v>220</v>
      </c>
      <c r="AZ21" s="3">
        <v>490.10399999999998</v>
      </c>
      <c r="BA21" s="3">
        <v>24.27098499480018</v>
      </c>
    </row>
    <row r="22" spans="1:53" x14ac:dyDescent="0.25">
      <c r="A22" t="s">
        <v>77</v>
      </c>
      <c r="B22" s="7" t="str">
        <f t="shared" si="0"/>
        <v>MC135</v>
      </c>
      <c r="C22" s="7">
        <f t="shared" si="1"/>
        <v>2532.0430000000001</v>
      </c>
      <c r="D22" s="7">
        <f t="shared" si="2"/>
        <v>275.82768687770982</v>
      </c>
      <c r="E22" s="7">
        <v>4.5011474048977203</v>
      </c>
      <c r="F22" s="7">
        <v>3.44229115697684</v>
      </c>
      <c r="G22" t="s">
        <v>43</v>
      </c>
      <c r="H22" t="s">
        <v>43</v>
      </c>
      <c r="I22" t="s">
        <v>45</v>
      </c>
      <c r="J22" t="s">
        <v>44</v>
      </c>
      <c r="K22" t="s">
        <v>44</v>
      </c>
      <c r="L22" t="s">
        <v>43</v>
      </c>
      <c r="M22" t="s">
        <v>43</v>
      </c>
      <c r="N22" t="s">
        <v>44</v>
      </c>
      <c r="O22" t="s">
        <v>44</v>
      </c>
      <c r="P22" t="s">
        <v>44</v>
      </c>
      <c r="Q22" t="s">
        <v>43</v>
      </c>
      <c r="R22" t="s">
        <v>44</v>
      </c>
      <c r="S22" t="s">
        <v>44</v>
      </c>
      <c r="T22" t="s">
        <v>45</v>
      </c>
      <c r="U22" t="s">
        <v>43</v>
      </c>
      <c r="V22" t="s">
        <v>46</v>
      </c>
      <c r="W22" t="s">
        <v>43</v>
      </c>
      <c r="X22" t="s">
        <v>44</v>
      </c>
      <c r="Y22" t="s">
        <v>46</v>
      </c>
      <c r="Z22" t="s">
        <v>43</v>
      </c>
      <c r="AA22" t="s">
        <v>46</v>
      </c>
      <c r="AB22" t="s">
        <v>51</v>
      </c>
      <c r="AC22" t="s">
        <v>46</v>
      </c>
      <c r="AD22" t="s">
        <v>44</v>
      </c>
      <c r="AE22" t="s">
        <v>44</v>
      </c>
      <c r="AF22" t="s">
        <v>44</v>
      </c>
      <c r="AG22" t="s">
        <v>44</v>
      </c>
      <c r="AH22" t="s">
        <v>44</v>
      </c>
      <c r="AI22" t="s">
        <v>45</v>
      </c>
      <c r="AJ22" t="s">
        <v>45</v>
      </c>
      <c r="AK22" t="s">
        <v>45</v>
      </c>
      <c r="AL22" t="s">
        <v>44</v>
      </c>
      <c r="AM22" t="s">
        <v>45</v>
      </c>
      <c r="AN22" t="s">
        <v>45</v>
      </c>
      <c r="AO22" t="s">
        <v>44</v>
      </c>
      <c r="AP22" t="s">
        <v>53</v>
      </c>
      <c r="AQ22" t="s">
        <v>43</v>
      </c>
      <c r="AR22" t="s">
        <v>45</v>
      </c>
      <c r="AS22" t="s">
        <v>45</v>
      </c>
      <c r="AT22" t="s">
        <v>46</v>
      </c>
      <c r="AU22" t="s">
        <v>45</v>
      </c>
      <c r="AX22" s="5" t="s">
        <v>157</v>
      </c>
      <c r="AY22" s="7" t="s">
        <v>220</v>
      </c>
      <c r="AZ22" s="3">
        <v>369.55500000000006</v>
      </c>
      <c r="BA22" s="3">
        <v>37.481591619978012</v>
      </c>
    </row>
    <row r="23" spans="1:53" x14ac:dyDescent="0.25">
      <c r="A23" t="s">
        <v>78</v>
      </c>
      <c r="B23" s="7" t="str">
        <f t="shared" si="0"/>
        <v>MC136</v>
      </c>
      <c r="C23" s="7">
        <f t="shared" si="1"/>
        <v>832.5200000000001</v>
      </c>
      <c r="D23" s="7">
        <f t="shared" si="2"/>
        <v>94.177535944976768</v>
      </c>
      <c r="E23" s="7">
        <v>4.1473608563631004</v>
      </c>
      <c r="F23" s="7">
        <v>3.0354300846941902</v>
      </c>
      <c r="G23" t="s">
        <v>43</v>
      </c>
      <c r="H23" t="s">
        <v>43</v>
      </c>
      <c r="I23" t="s">
        <v>44</v>
      </c>
      <c r="J23" t="s">
        <v>44</v>
      </c>
      <c r="K23" t="s">
        <v>44</v>
      </c>
      <c r="L23" t="s">
        <v>43</v>
      </c>
      <c r="M23" t="s">
        <v>43</v>
      </c>
      <c r="N23" t="s">
        <v>44</v>
      </c>
      <c r="O23" t="s">
        <v>44</v>
      </c>
      <c r="P23" t="s">
        <v>44</v>
      </c>
      <c r="Q23" t="s">
        <v>43</v>
      </c>
      <c r="R23" t="s">
        <v>44</v>
      </c>
      <c r="S23" t="s">
        <v>44</v>
      </c>
      <c r="T23" t="s">
        <v>45</v>
      </c>
      <c r="U23" t="s">
        <v>43</v>
      </c>
      <c r="V23" t="s">
        <v>46</v>
      </c>
      <c r="W23" t="s">
        <v>43</v>
      </c>
      <c r="X23" t="s">
        <v>44</v>
      </c>
      <c r="Y23" t="s">
        <v>46</v>
      </c>
      <c r="Z23" t="s">
        <v>43</v>
      </c>
      <c r="AA23" t="s">
        <v>46</v>
      </c>
      <c r="AB23" t="s">
        <v>43</v>
      </c>
      <c r="AC23" t="s">
        <v>46</v>
      </c>
      <c r="AD23" t="s">
        <v>45</v>
      </c>
      <c r="AE23" t="s">
        <v>62</v>
      </c>
      <c r="AF23" t="s">
        <v>44</v>
      </c>
      <c r="AG23" t="s">
        <v>45</v>
      </c>
      <c r="AH23" t="s">
        <v>44</v>
      </c>
      <c r="AI23" t="s">
        <v>45</v>
      </c>
      <c r="AJ23" t="s">
        <v>45</v>
      </c>
      <c r="AK23" t="s">
        <v>45</v>
      </c>
      <c r="AL23" t="s">
        <v>44</v>
      </c>
      <c r="AM23" t="s">
        <v>45</v>
      </c>
      <c r="AN23" t="s">
        <v>45</v>
      </c>
      <c r="AO23" t="s">
        <v>44</v>
      </c>
      <c r="AP23" t="s">
        <v>43</v>
      </c>
      <c r="AQ23" t="s">
        <v>43</v>
      </c>
      <c r="AR23" t="s">
        <v>44</v>
      </c>
      <c r="AS23" t="s">
        <v>45</v>
      </c>
      <c r="AT23" t="s">
        <v>46</v>
      </c>
      <c r="AU23" t="s">
        <v>45</v>
      </c>
      <c r="AX23" s="5" t="s">
        <v>158</v>
      </c>
      <c r="AY23" s="7" t="s">
        <v>220</v>
      </c>
      <c r="AZ23" s="3">
        <v>382.06100000000004</v>
      </c>
      <c r="BA23" s="3">
        <v>32.479508022517798</v>
      </c>
    </row>
    <row r="24" spans="1:53" x14ac:dyDescent="0.25">
      <c r="A24" t="s">
        <v>79</v>
      </c>
      <c r="B24" s="7" t="str">
        <f t="shared" si="0"/>
        <v>MC137</v>
      </c>
      <c r="C24" s="7">
        <f t="shared" si="1"/>
        <v>871.58399999999995</v>
      </c>
      <c r="D24" s="7">
        <f t="shared" si="2"/>
        <v>70.820068546244329</v>
      </c>
      <c r="E24" s="7">
        <v>4.1632031885578504</v>
      </c>
      <c r="F24" s="7">
        <v>2.9127100780641699</v>
      </c>
      <c r="G24" t="s">
        <v>43</v>
      </c>
      <c r="H24" t="s">
        <v>43</v>
      </c>
      <c r="I24" t="s">
        <v>50</v>
      </c>
      <c r="J24" t="s">
        <v>44</v>
      </c>
      <c r="K24" t="s">
        <v>44</v>
      </c>
      <c r="L24" t="s">
        <v>43</v>
      </c>
      <c r="M24" t="s">
        <v>43</v>
      </c>
      <c r="N24" t="s">
        <v>44</v>
      </c>
      <c r="O24" t="s">
        <v>44</v>
      </c>
      <c r="P24" t="s">
        <v>44</v>
      </c>
      <c r="Q24" t="s">
        <v>43</v>
      </c>
      <c r="R24" t="s">
        <v>44</v>
      </c>
      <c r="S24" t="s">
        <v>44</v>
      </c>
      <c r="T24" t="s">
        <v>45</v>
      </c>
      <c r="U24" t="s">
        <v>43</v>
      </c>
      <c r="V24" t="s">
        <v>46</v>
      </c>
      <c r="W24" t="s">
        <v>43</v>
      </c>
      <c r="X24" t="s">
        <v>44</v>
      </c>
      <c r="Y24" t="s">
        <v>66</v>
      </c>
      <c r="Z24" t="s">
        <v>43</v>
      </c>
      <c r="AA24" t="s">
        <v>46</v>
      </c>
      <c r="AB24" t="s">
        <v>51</v>
      </c>
      <c r="AC24" t="s">
        <v>46</v>
      </c>
      <c r="AD24" t="s">
        <v>52</v>
      </c>
      <c r="AE24" t="s">
        <v>44</v>
      </c>
      <c r="AF24" t="s">
        <v>44</v>
      </c>
      <c r="AG24" t="s">
        <v>52</v>
      </c>
      <c r="AH24" t="s">
        <v>44</v>
      </c>
      <c r="AI24" t="s">
        <v>45</v>
      </c>
      <c r="AJ24" t="s">
        <v>45</v>
      </c>
      <c r="AK24" t="s">
        <v>45</v>
      </c>
      <c r="AL24" t="s">
        <v>44</v>
      </c>
      <c r="AM24" t="s">
        <v>45</v>
      </c>
      <c r="AN24" t="s">
        <v>45</v>
      </c>
      <c r="AO24" t="s">
        <v>44</v>
      </c>
      <c r="AP24" t="s">
        <v>53</v>
      </c>
      <c r="AQ24" t="s">
        <v>43</v>
      </c>
      <c r="AR24" t="s">
        <v>50</v>
      </c>
      <c r="AS24" t="s">
        <v>45</v>
      </c>
      <c r="AT24" t="s">
        <v>46</v>
      </c>
      <c r="AU24" t="s">
        <v>45</v>
      </c>
      <c r="AX24" s="5" t="s">
        <v>159</v>
      </c>
      <c r="AY24" s="7" t="s">
        <v>220</v>
      </c>
      <c r="AZ24" s="3">
        <v>627.39800000000002</v>
      </c>
      <c r="BA24" s="3">
        <v>39.773832361066916</v>
      </c>
    </row>
    <row r="25" spans="1:53" x14ac:dyDescent="0.25">
      <c r="A25" t="s">
        <v>80</v>
      </c>
      <c r="B25" s="7" t="str">
        <f t="shared" si="0"/>
        <v>MC139</v>
      </c>
      <c r="C25" s="7">
        <f t="shared" si="1"/>
        <v>760.38400000000013</v>
      </c>
      <c r="D25" s="7">
        <f t="shared" si="2"/>
        <v>108.55866917177302</v>
      </c>
      <c r="E25" s="7">
        <v>4.11570943991984</v>
      </c>
      <c r="F25" s="7">
        <v>3.0941567259195999</v>
      </c>
      <c r="G25" t="s">
        <v>43</v>
      </c>
      <c r="H25" t="s">
        <v>43</v>
      </c>
      <c r="I25" t="s">
        <v>44</v>
      </c>
      <c r="J25" t="s">
        <v>44</v>
      </c>
      <c r="K25" t="s">
        <v>44</v>
      </c>
      <c r="L25" t="s">
        <v>43</v>
      </c>
      <c r="M25" t="s">
        <v>43</v>
      </c>
      <c r="N25" t="s">
        <v>44</v>
      </c>
      <c r="O25" t="s">
        <v>44</v>
      </c>
      <c r="P25" t="s">
        <v>44</v>
      </c>
      <c r="Q25" t="s">
        <v>43</v>
      </c>
      <c r="R25" t="s">
        <v>44</v>
      </c>
      <c r="S25" t="s">
        <v>44</v>
      </c>
      <c r="T25" t="s">
        <v>45</v>
      </c>
      <c r="U25" t="s">
        <v>43</v>
      </c>
      <c r="V25" t="s">
        <v>46</v>
      </c>
      <c r="W25" t="s">
        <v>43</v>
      </c>
      <c r="X25" t="s">
        <v>44</v>
      </c>
      <c r="Y25" t="s">
        <v>46</v>
      </c>
      <c r="Z25" t="s">
        <v>43</v>
      </c>
      <c r="AA25" t="s">
        <v>46</v>
      </c>
      <c r="AB25" t="s">
        <v>51</v>
      </c>
      <c r="AC25" t="s">
        <v>46</v>
      </c>
      <c r="AD25" t="s">
        <v>52</v>
      </c>
      <c r="AE25" t="s">
        <v>44</v>
      </c>
      <c r="AF25" t="s">
        <v>44</v>
      </c>
      <c r="AG25" t="s">
        <v>52</v>
      </c>
      <c r="AH25" t="s">
        <v>44</v>
      </c>
      <c r="AI25" t="s">
        <v>45</v>
      </c>
      <c r="AJ25" t="s">
        <v>45</v>
      </c>
      <c r="AK25" t="s">
        <v>45</v>
      </c>
      <c r="AL25" t="s">
        <v>44</v>
      </c>
      <c r="AM25" t="s">
        <v>45</v>
      </c>
      <c r="AN25" t="s">
        <v>45</v>
      </c>
      <c r="AO25" t="s">
        <v>44</v>
      </c>
      <c r="AP25" t="s">
        <v>53</v>
      </c>
      <c r="AQ25" t="s">
        <v>43</v>
      </c>
      <c r="AR25" t="s">
        <v>50</v>
      </c>
      <c r="AS25" t="s">
        <v>45</v>
      </c>
      <c r="AT25" t="s">
        <v>46</v>
      </c>
      <c r="AU25" t="s">
        <v>45</v>
      </c>
      <c r="AX25" s="5" t="s">
        <v>160</v>
      </c>
      <c r="AY25" s="7" t="s">
        <v>220</v>
      </c>
      <c r="AZ25" s="3">
        <v>218.22600000000006</v>
      </c>
      <c r="BA25" s="3">
        <v>28.910922045197417</v>
      </c>
    </row>
    <row r="26" spans="1:53" x14ac:dyDescent="0.25">
      <c r="A26" t="s">
        <v>81</v>
      </c>
      <c r="B26" s="7" t="str">
        <f t="shared" si="0"/>
        <v>MC140</v>
      </c>
      <c r="C26" s="7">
        <f t="shared" si="1"/>
        <v>617.40899999999999</v>
      </c>
      <c r="D26" s="7">
        <f t="shared" si="2"/>
        <v>51.592198611192352</v>
      </c>
      <c r="E26" s="7">
        <v>4.04123350134806</v>
      </c>
      <c r="F26" s="7">
        <v>2.7682367273544801</v>
      </c>
      <c r="G26" t="s">
        <v>43</v>
      </c>
      <c r="H26" t="s">
        <v>43</v>
      </c>
      <c r="I26" t="s">
        <v>44</v>
      </c>
      <c r="J26" t="s">
        <v>44</v>
      </c>
      <c r="K26" t="s">
        <v>44</v>
      </c>
      <c r="L26" t="s">
        <v>43</v>
      </c>
      <c r="M26" t="s">
        <v>43</v>
      </c>
      <c r="N26" t="s">
        <v>44</v>
      </c>
      <c r="O26" t="s">
        <v>44</v>
      </c>
      <c r="P26" t="s">
        <v>44</v>
      </c>
      <c r="Q26" t="s">
        <v>43</v>
      </c>
      <c r="R26" t="s">
        <v>44</v>
      </c>
      <c r="S26" t="s">
        <v>44</v>
      </c>
      <c r="T26" t="s">
        <v>45</v>
      </c>
      <c r="U26" t="s">
        <v>43</v>
      </c>
      <c r="V26" t="s">
        <v>46</v>
      </c>
      <c r="W26" t="s">
        <v>43</v>
      </c>
      <c r="X26" t="s">
        <v>44</v>
      </c>
      <c r="Y26" t="s">
        <v>46</v>
      </c>
      <c r="Z26" t="s">
        <v>43</v>
      </c>
      <c r="AA26" t="s">
        <v>46</v>
      </c>
      <c r="AB26" t="s">
        <v>43</v>
      </c>
      <c r="AC26" t="s">
        <v>46</v>
      </c>
      <c r="AD26" t="s">
        <v>45</v>
      </c>
      <c r="AE26" t="s">
        <v>44</v>
      </c>
      <c r="AF26" t="s">
        <v>44</v>
      </c>
      <c r="AG26" t="s">
        <v>45</v>
      </c>
      <c r="AH26" t="s">
        <v>44</v>
      </c>
      <c r="AI26" t="s">
        <v>45</v>
      </c>
      <c r="AJ26" t="s">
        <v>45</v>
      </c>
      <c r="AK26" t="s">
        <v>45</v>
      </c>
      <c r="AL26" t="s">
        <v>44</v>
      </c>
      <c r="AM26" t="s">
        <v>45</v>
      </c>
      <c r="AN26" t="s">
        <v>45</v>
      </c>
      <c r="AO26" t="s">
        <v>44</v>
      </c>
      <c r="AP26" t="s">
        <v>43</v>
      </c>
      <c r="AQ26" t="s">
        <v>43</v>
      </c>
      <c r="AR26" t="s">
        <v>44</v>
      </c>
      <c r="AS26" t="s">
        <v>45</v>
      </c>
      <c r="AT26" t="s">
        <v>46</v>
      </c>
      <c r="AU26" t="s">
        <v>45</v>
      </c>
      <c r="AX26" s="5" t="s">
        <v>161</v>
      </c>
      <c r="AY26" s="7" t="s">
        <v>220</v>
      </c>
      <c r="AZ26" s="3">
        <v>471.80900000000003</v>
      </c>
      <c r="BA26" s="3">
        <v>23.443902167550643</v>
      </c>
    </row>
    <row r="27" spans="1:53" x14ac:dyDescent="0.25">
      <c r="A27" t="s">
        <v>82</v>
      </c>
      <c r="B27" s="7" t="str">
        <f t="shared" si="0"/>
        <v>UW002</v>
      </c>
      <c r="C27" s="7">
        <f t="shared" si="1"/>
        <v>373.69900000000007</v>
      </c>
      <c r="D27" s="7">
        <f t="shared" si="2"/>
        <v>124.84181761086131</v>
      </c>
      <c r="E27" s="7">
        <v>3.8513407448675099</v>
      </c>
      <c r="F27" s="7">
        <v>3.1503738026263299</v>
      </c>
      <c r="G27" t="s">
        <v>43</v>
      </c>
      <c r="H27" t="s">
        <v>43</v>
      </c>
      <c r="I27" t="s">
        <v>45</v>
      </c>
      <c r="J27" t="s">
        <v>44</v>
      </c>
      <c r="K27" t="s">
        <v>44</v>
      </c>
      <c r="L27" t="s">
        <v>43</v>
      </c>
      <c r="M27" t="s">
        <v>43</v>
      </c>
      <c r="N27" t="s">
        <v>44</v>
      </c>
      <c r="O27" t="s">
        <v>44</v>
      </c>
      <c r="P27" t="s">
        <v>44</v>
      </c>
      <c r="Q27" t="s">
        <v>43</v>
      </c>
      <c r="R27" t="s">
        <v>44</v>
      </c>
      <c r="S27" t="s">
        <v>44</v>
      </c>
      <c r="T27" t="s">
        <v>45</v>
      </c>
      <c r="U27" t="s">
        <v>43</v>
      </c>
      <c r="V27" t="s">
        <v>46</v>
      </c>
      <c r="W27" t="s">
        <v>43</v>
      </c>
      <c r="X27" t="s">
        <v>44</v>
      </c>
      <c r="Y27" t="s">
        <v>46</v>
      </c>
      <c r="Z27" t="s">
        <v>43</v>
      </c>
      <c r="AA27" t="s">
        <v>46</v>
      </c>
      <c r="AB27" t="s">
        <v>46</v>
      </c>
      <c r="AC27" t="s">
        <v>46</v>
      </c>
      <c r="AD27" t="s">
        <v>44</v>
      </c>
      <c r="AE27" t="s">
        <v>44</v>
      </c>
      <c r="AF27" t="s">
        <v>44</v>
      </c>
      <c r="AG27" t="s">
        <v>52</v>
      </c>
      <c r="AH27" t="s">
        <v>44</v>
      </c>
      <c r="AI27" t="s">
        <v>45</v>
      </c>
      <c r="AJ27" t="s">
        <v>45</v>
      </c>
      <c r="AK27" t="s">
        <v>45</v>
      </c>
      <c r="AL27" t="s">
        <v>44</v>
      </c>
      <c r="AM27" t="s">
        <v>45</v>
      </c>
      <c r="AN27" t="s">
        <v>45</v>
      </c>
      <c r="AO27" t="s">
        <v>44</v>
      </c>
      <c r="AP27" t="s">
        <v>44</v>
      </c>
      <c r="AQ27" t="s">
        <v>43</v>
      </c>
      <c r="AR27" t="s">
        <v>45</v>
      </c>
      <c r="AS27" t="s">
        <v>45</v>
      </c>
      <c r="AT27" t="s">
        <v>46</v>
      </c>
      <c r="AU27" t="s">
        <v>45</v>
      </c>
      <c r="AX27" s="5" t="s">
        <v>162</v>
      </c>
      <c r="AY27" s="7" t="s">
        <v>220</v>
      </c>
      <c r="AZ27" s="3">
        <v>388.87</v>
      </c>
      <c r="BA27" s="3">
        <v>24.441706840308985</v>
      </c>
    </row>
    <row r="28" spans="1:53" x14ac:dyDescent="0.25">
      <c r="A28" t="s">
        <v>83</v>
      </c>
      <c r="B28" s="7" t="str">
        <f t="shared" si="0"/>
        <v>UW003</v>
      </c>
      <c r="C28" s="7">
        <f t="shared" si="1"/>
        <v>455.97</v>
      </c>
      <c r="D28" s="7">
        <f t="shared" si="2"/>
        <v>33.034984611639516</v>
      </c>
      <c r="E28" s="7">
        <v>3.9283970024433001</v>
      </c>
      <c r="F28" s="7">
        <v>2.5494855701258001</v>
      </c>
      <c r="G28" t="s">
        <v>43</v>
      </c>
      <c r="H28" t="s">
        <v>43</v>
      </c>
      <c r="I28" t="s">
        <v>44</v>
      </c>
      <c r="J28" t="s">
        <v>44</v>
      </c>
      <c r="K28" t="s">
        <v>44</v>
      </c>
      <c r="L28" t="s">
        <v>43</v>
      </c>
      <c r="M28" t="s">
        <v>43</v>
      </c>
      <c r="N28" t="s">
        <v>44</v>
      </c>
      <c r="O28" t="s">
        <v>44</v>
      </c>
      <c r="P28" t="s">
        <v>44</v>
      </c>
      <c r="Q28" t="s">
        <v>43</v>
      </c>
      <c r="R28" t="s">
        <v>44</v>
      </c>
      <c r="S28" t="s">
        <v>44</v>
      </c>
      <c r="T28" t="s">
        <v>45</v>
      </c>
      <c r="U28" t="s">
        <v>43</v>
      </c>
      <c r="V28" t="s">
        <v>46</v>
      </c>
      <c r="W28" t="s">
        <v>43</v>
      </c>
      <c r="X28" t="s">
        <v>44</v>
      </c>
      <c r="Y28" t="s">
        <v>46</v>
      </c>
      <c r="Z28" t="s">
        <v>43</v>
      </c>
      <c r="AA28" t="s">
        <v>46</v>
      </c>
      <c r="AB28" t="s">
        <v>46</v>
      </c>
      <c r="AC28" t="s">
        <v>46</v>
      </c>
      <c r="AD28" t="s">
        <v>52</v>
      </c>
      <c r="AE28" t="s">
        <v>44</v>
      </c>
      <c r="AF28" t="s">
        <v>44</v>
      </c>
      <c r="AG28" t="s">
        <v>44</v>
      </c>
      <c r="AH28" t="s">
        <v>44</v>
      </c>
      <c r="AI28" t="s">
        <v>45</v>
      </c>
      <c r="AJ28" t="s">
        <v>45</v>
      </c>
      <c r="AK28" t="s">
        <v>45</v>
      </c>
      <c r="AL28" t="s">
        <v>44</v>
      </c>
      <c r="AM28" t="s">
        <v>45</v>
      </c>
      <c r="AN28" t="s">
        <v>45</v>
      </c>
      <c r="AO28" t="s">
        <v>44</v>
      </c>
      <c r="AP28" t="s">
        <v>44</v>
      </c>
      <c r="AQ28" t="s">
        <v>43</v>
      </c>
      <c r="AR28" t="s">
        <v>50</v>
      </c>
      <c r="AS28" t="s">
        <v>45</v>
      </c>
      <c r="AT28" t="s">
        <v>46</v>
      </c>
      <c r="AU28" t="s">
        <v>45</v>
      </c>
      <c r="AX28" s="5" t="s">
        <v>163</v>
      </c>
      <c r="AY28" s="7" t="s">
        <v>220</v>
      </c>
      <c r="AZ28" s="3">
        <v>886.07600000000014</v>
      </c>
      <c r="BA28" s="3">
        <v>80.939696876689908</v>
      </c>
    </row>
    <row r="29" spans="1:53" x14ac:dyDescent="0.25">
      <c r="A29" t="s">
        <v>84</v>
      </c>
      <c r="B29" s="7" t="str">
        <f t="shared" si="0"/>
        <v>UW004</v>
      </c>
      <c r="C29" s="7">
        <f t="shared" si="1"/>
        <v>164.22800000000001</v>
      </c>
      <c r="D29" s="7">
        <f t="shared" si="2"/>
        <v>27.441675494851804</v>
      </c>
      <c r="E29" s="7">
        <v>3.50604234082908</v>
      </c>
      <c r="F29" s="7">
        <v>2.4528146426301101</v>
      </c>
      <c r="G29" t="s">
        <v>51</v>
      </c>
      <c r="H29" t="s">
        <v>51</v>
      </c>
      <c r="I29" t="s">
        <v>44</v>
      </c>
      <c r="J29" t="s">
        <v>44</v>
      </c>
      <c r="K29" t="s">
        <v>44</v>
      </c>
      <c r="L29" t="s">
        <v>43</v>
      </c>
      <c r="M29" t="s">
        <v>51</v>
      </c>
      <c r="N29" t="s">
        <v>44</v>
      </c>
      <c r="O29" t="s">
        <v>44</v>
      </c>
      <c r="P29" t="s">
        <v>44</v>
      </c>
      <c r="Q29" t="s">
        <v>53</v>
      </c>
      <c r="R29" t="s">
        <v>44</v>
      </c>
      <c r="S29" t="s">
        <v>44</v>
      </c>
      <c r="T29" t="s">
        <v>45</v>
      </c>
      <c r="U29" t="s">
        <v>43</v>
      </c>
      <c r="V29" t="s">
        <v>66</v>
      </c>
      <c r="W29" t="s">
        <v>51</v>
      </c>
      <c r="X29" t="s">
        <v>44</v>
      </c>
      <c r="Y29" t="s">
        <v>46</v>
      </c>
      <c r="Z29" t="s">
        <v>43</v>
      </c>
      <c r="AA29" t="s">
        <v>46</v>
      </c>
      <c r="AB29" t="s">
        <v>43</v>
      </c>
      <c r="AC29" t="s">
        <v>55</v>
      </c>
      <c r="AD29" t="s">
        <v>52</v>
      </c>
      <c r="AE29" t="s">
        <v>44</v>
      </c>
      <c r="AF29" t="s">
        <v>44</v>
      </c>
      <c r="AG29" t="s">
        <v>52</v>
      </c>
      <c r="AH29" t="s">
        <v>56</v>
      </c>
      <c r="AI29" t="s">
        <v>45</v>
      </c>
      <c r="AJ29" t="s">
        <v>57</v>
      </c>
      <c r="AK29" t="s">
        <v>45</v>
      </c>
      <c r="AL29" t="s">
        <v>44</v>
      </c>
      <c r="AM29" t="s">
        <v>45</v>
      </c>
      <c r="AN29" t="s">
        <v>45</v>
      </c>
      <c r="AO29" t="s">
        <v>44</v>
      </c>
      <c r="AP29" t="s">
        <v>43</v>
      </c>
      <c r="AQ29" t="s">
        <v>51</v>
      </c>
      <c r="AR29" t="s">
        <v>50</v>
      </c>
      <c r="AS29" t="s">
        <v>45</v>
      </c>
      <c r="AT29" t="s">
        <v>46</v>
      </c>
      <c r="AU29" t="s">
        <v>45</v>
      </c>
      <c r="AX29" s="5" t="s">
        <v>164</v>
      </c>
      <c r="AY29" s="7" t="s">
        <v>220</v>
      </c>
      <c r="AZ29" s="3">
        <v>4257.8149999999996</v>
      </c>
      <c r="BA29" s="3">
        <v>463.82437525872024</v>
      </c>
    </row>
    <row r="30" spans="1:53" x14ac:dyDescent="0.25">
      <c r="A30" t="s">
        <v>85</v>
      </c>
      <c r="B30" s="7" t="str">
        <f t="shared" si="0"/>
        <v>UW005</v>
      </c>
      <c r="C30" s="7">
        <f t="shared" si="1"/>
        <v>297.07100000000003</v>
      </c>
      <c r="D30" s="7">
        <f t="shared" si="2"/>
        <v>21.736913042396608</v>
      </c>
      <c r="E30" s="7">
        <v>3.7594205616458498</v>
      </c>
      <c r="F30" s="7">
        <v>2.3263975741296199</v>
      </c>
      <c r="G30" t="s">
        <v>43</v>
      </c>
      <c r="H30" t="s">
        <v>43</v>
      </c>
      <c r="I30" t="s">
        <v>44</v>
      </c>
      <c r="J30" t="s">
        <v>44</v>
      </c>
      <c r="K30" t="s">
        <v>44</v>
      </c>
      <c r="L30" t="s">
        <v>43</v>
      </c>
      <c r="M30" t="s">
        <v>43</v>
      </c>
      <c r="N30" t="s">
        <v>44</v>
      </c>
      <c r="O30" t="s">
        <v>44</v>
      </c>
      <c r="P30" t="s">
        <v>44</v>
      </c>
      <c r="Q30" t="s">
        <v>43</v>
      </c>
      <c r="R30" t="s">
        <v>44</v>
      </c>
      <c r="S30" t="s">
        <v>44</v>
      </c>
      <c r="T30" t="s">
        <v>45</v>
      </c>
      <c r="U30" t="s">
        <v>43</v>
      </c>
      <c r="V30" t="s">
        <v>46</v>
      </c>
      <c r="W30" t="s">
        <v>43</v>
      </c>
      <c r="X30" t="s">
        <v>44</v>
      </c>
      <c r="Y30" t="s">
        <v>46</v>
      </c>
      <c r="Z30" t="s">
        <v>43</v>
      </c>
      <c r="AA30" t="s">
        <v>46</v>
      </c>
      <c r="AB30" t="s">
        <v>51</v>
      </c>
      <c r="AC30" t="s">
        <v>46</v>
      </c>
      <c r="AD30" t="s">
        <v>52</v>
      </c>
      <c r="AE30" t="s">
        <v>44</v>
      </c>
      <c r="AF30" t="s">
        <v>44</v>
      </c>
      <c r="AG30" t="s">
        <v>52</v>
      </c>
      <c r="AH30" t="s">
        <v>44</v>
      </c>
      <c r="AI30" t="s">
        <v>45</v>
      </c>
      <c r="AJ30" t="s">
        <v>45</v>
      </c>
      <c r="AK30" t="s">
        <v>45</v>
      </c>
      <c r="AL30" t="s">
        <v>44</v>
      </c>
      <c r="AM30" t="s">
        <v>45</v>
      </c>
      <c r="AN30" t="s">
        <v>45</v>
      </c>
      <c r="AO30" t="s">
        <v>44</v>
      </c>
      <c r="AP30" t="s">
        <v>53</v>
      </c>
      <c r="AQ30" t="s">
        <v>43</v>
      </c>
      <c r="AR30" t="s">
        <v>50</v>
      </c>
      <c r="AS30" t="s">
        <v>45</v>
      </c>
      <c r="AT30" t="s">
        <v>46</v>
      </c>
      <c r="AU30" t="s">
        <v>45</v>
      </c>
      <c r="AX30" s="5" t="s">
        <v>165</v>
      </c>
      <c r="AY30" s="7" t="s">
        <v>220</v>
      </c>
      <c r="AZ30" s="3">
        <v>5056.1849999999995</v>
      </c>
      <c r="BA30" s="3">
        <v>369.96493656826169</v>
      </c>
    </row>
    <row r="31" spans="1:53" x14ac:dyDescent="0.25">
      <c r="A31" t="s">
        <v>86</v>
      </c>
      <c r="B31" s="7" t="str">
        <f t="shared" si="0"/>
        <v>UW006</v>
      </c>
      <c r="C31" s="7">
        <f t="shared" si="1"/>
        <v>490.10399999999998</v>
      </c>
      <c r="D31" s="7">
        <f t="shared" si="2"/>
        <v>24.27098499480018</v>
      </c>
      <c r="E31" s="7">
        <v>3.9557620850850399</v>
      </c>
      <c r="F31" s="7">
        <v>2.38691594314996</v>
      </c>
      <c r="G31" t="s">
        <v>43</v>
      </c>
      <c r="H31" t="s">
        <v>43</v>
      </c>
      <c r="I31" t="s">
        <v>44</v>
      </c>
      <c r="J31" t="s">
        <v>44</v>
      </c>
      <c r="K31" t="s">
        <v>44</v>
      </c>
      <c r="L31" t="s">
        <v>43</v>
      </c>
      <c r="M31" t="s">
        <v>43</v>
      </c>
      <c r="N31" t="s">
        <v>44</v>
      </c>
      <c r="O31" t="s">
        <v>44</v>
      </c>
      <c r="P31" t="s">
        <v>44</v>
      </c>
      <c r="Q31" t="s">
        <v>43</v>
      </c>
      <c r="R31" t="s">
        <v>44</v>
      </c>
      <c r="S31" t="s">
        <v>44</v>
      </c>
      <c r="T31" t="s">
        <v>45</v>
      </c>
      <c r="U31" t="s">
        <v>43</v>
      </c>
      <c r="V31" t="s">
        <v>46</v>
      </c>
      <c r="W31" t="s">
        <v>43</v>
      </c>
      <c r="X31" t="s">
        <v>44</v>
      </c>
      <c r="Y31" t="s">
        <v>46</v>
      </c>
      <c r="Z31" t="s">
        <v>43</v>
      </c>
      <c r="AA31" t="s">
        <v>46</v>
      </c>
      <c r="AB31" t="s">
        <v>46</v>
      </c>
      <c r="AC31" t="s">
        <v>46</v>
      </c>
      <c r="AD31" t="s">
        <v>44</v>
      </c>
      <c r="AE31" t="s">
        <v>44</v>
      </c>
      <c r="AF31" t="s">
        <v>44</v>
      </c>
      <c r="AG31" t="s">
        <v>44</v>
      </c>
      <c r="AH31" t="s">
        <v>44</v>
      </c>
      <c r="AI31" t="s">
        <v>45</v>
      </c>
      <c r="AJ31" t="s">
        <v>45</v>
      </c>
      <c r="AK31" t="s">
        <v>45</v>
      </c>
      <c r="AL31" t="s">
        <v>44</v>
      </c>
      <c r="AM31" t="s">
        <v>45</v>
      </c>
      <c r="AN31" t="s">
        <v>45</v>
      </c>
      <c r="AO31" t="s">
        <v>44</v>
      </c>
      <c r="AP31" t="s">
        <v>44</v>
      </c>
      <c r="AQ31" t="s">
        <v>43</v>
      </c>
      <c r="AR31" t="s">
        <v>50</v>
      </c>
      <c r="AS31" t="s">
        <v>45</v>
      </c>
      <c r="AT31" t="s">
        <v>46</v>
      </c>
      <c r="AU31" t="s">
        <v>45</v>
      </c>
      <c r="AX31" s="5" t="s">
        <v>166</v>
      </c>
      <c r="AY31" s="7" t="s">
        <v>220</v>
      </c>
      <c r="AZ31" s="3">
        <v>2241.4740000000002</v>
      </c>
      <c r="BA31" s="3">
        <v>151.2222733461158</v>
      </c>
    </row>
    <row r="32" spans="1:53" x14ac:dyDescent="0.25">
      <c r="A32" t="s">
        <v>87</v>
      </c>
      <c r="B32" s="7" t="str">
        <f t="shared" si="0"/>
        <v>UW007</v>
      </c>
      <c r="C32" s="7">
        <f t="shared" si="1"/>
        <v>369.55500000000006</v>
      </c>
      <c r="D32" s="7">
        <f t="shared" si="2"/>
        <v>37.481591619978012</v>
      </c>
      <c r="E32" s="7">
        <v>3.8469504589782502</v>
      </c>
      <c r="F32" s="7">
        <v>2.6133578850090098</v>
      </c>
      <c r="G32" t="s">
        <v>43</v>
      </c>
      <c r="H32" t="s">
        <v>43</v>
      </c>
      <c r="I32" t="s">
        <v>44</v>
      </c>
      <c r="J32" t="s">
        <v>44</v>
      </c>
      <c r="K32" t="s">
        <v>44</v>
      </c>
      <c r="L32" t="s">
        <v>43</v>
      </c>
      <c r="M32" t="s">
        <v>43</v>
      </c>
      <c r="N32" t="s">
        <v>44</v>
      </c>
      <c r="O32" t="s">
        <v>44</v>
      </c>
      <c r="P32" t="s">
        <v>44</v>
      </c>
      <c r="Q32" t="s">
        <v>43</v>
      </c>
      <c r="R32" t="s">
        <v>44</v>
      </c>
      <c r="S32" t="s">
        <v>44</v>
      </c>
      <c r="T32" t="s">
        <v>45</v>
      </c>
      <c r="U32" t="s">
        <v>43</v>
      </c>
      <c r="V32" t="s">
        <v>46</v>
      </c>
      <c r="W32" t="s">
        <v>43</v>
      </c>
      <c r="X32" t="s">
        <v>44</v>
      </c>
      <c r="Y32" t="s">
        <v>46</v>
      </c>
      <c r="Z32" t="s">
        <v>43</v>
      </c>
      <c r="AA32" t="s">
        <v>46</v>
      </c>
      <c r="AB32" t="s">
        <v>51</v>
      </c>
      <c r="AC32" t="s">
        <v>46</v>
      </c>
      <c r="AD32" t="s">
        <v>52</v>
      </c>
      <c r="AE32" t="s">
        <v>44</v>
      </c>
      <c r="AF32" t="s">
        <v>44</v>
      </c>
      <c r="AG32" t="s">
        <v>52</v>
      </c>
      <c r="AH32" t="s">
        <v>44</v>
      </c>
      <c r="AI32" t="s">
        <v>45</v>
      </c>
      <c r="AJ32" t="s">
        <v>45</v>
      </c>
      <c r="AK32" t="s">
        <v>45</v>
      </c>
      <c r="AL32" t="s">
        <v>44</v>
      </c>
      <c r="AM32" t="s">
        <v>45</v>
      </c>
      <c r="AN32" t="s">
        <v>45</v>
      </c>
      <c r="AO32" t="s">
        <v>44</v>
      </c>
      <c r="AP32" t="s">
        <v>53</v>
      </c>
      <c r="AQ32" t="s">
        <v>43</v>
      </c>
      <c r="AR32" t="s">
        <v>50</v>
      </c>
      <c r="AS32" t="s">
        <v>45</v>
      </c>
      <c r="AT32" t="s">
        <v>46</v>
      </c>
      <c r="AU32" t="s">
        <v>45</v>
      </c>
      <c r="AX32" s="5" t="s">
        <v>167</v>
      </c>
      <c r="AY32" s="7" t="s">
        <v>220</v>
      </c>
      <c r="AZ32" s="3">
        <v>1702.989</v>
      </c>
      <c r="BA32" s="3">
        <v>139.92140359410536</v>
      </c>
    </row>
    <row r="33" spans="1:53" x14ac:dyDescent="0.25">
      <c r="A33" t="s">
        <v>88</v>
      </c>
      <c r="B33" s="7" t="str">
        <f t="shared" si="0"/>
        <v>UW008</v>
      </c>
      <c r="C33" s="7">
        <f t="shared" si="1"/>
        <v>382.06100000000004</v>
      </c>
      <c r="D33" s="7">
        <f t="shared" si="2"/>
        <v>32.479508022517798</v>
      </c>
      <c r="E33" s="7">
        <v>3.8600305820830401</v>
      </c>
      <c r="F33" s="7">
        <v>2.5407903313031399</v>
      </c>
      <c r="G33" t="s">
        <v>43</v>
      </c>
      <c r="H33" t="s">
        <v>43</v>
      </c>
      <c r="I33" t="s">
        <v>44</v>
      </c>
      <c r="J33" t="s">
        <v>44</v>
      </c>
      <c r="K33" t="s">
        <v>44</v>
      </c>
      <c r="L33" t="s">
        <v>43</v>
      </c>
      <c r="M33" t="s">
        <v>43</v>
      </c>
      <c r="N33" t="s">
        <v>44</v>
      </c>
      <c r="O33" t="s">
        <v>44</v>
      </c>
      <c r="P33" t="s">
        <v>44</v>
      </c>
      <c r="Q33" t="s">
        <v>43</v>
      </c>
      <c r="R33" t="s">
        <v>44</v>
      </c>
      <c r="S33" t="s">
        <v>44</v>
      </c>
      <c r="T33" t="s">
        <v>45</v>
      </c>
      <c r="U33" t="s">
        <v>43</v>
      </c>
      <c r="V33" t="s">
        <v>46</v>
      </c>
      <c r="W33" t="s">
        <v>43</v>
      </c>
      <c r="X33" t="s">
        <v>44</v>
      </c>
      <c r="Y33" t="s">
        <v>46</v>
      </c>
      <c r="Z33" t="s">
        <v>43</v>
      </c>
      <c r="AA33" t="s">
        <v>46</v>
      </c>
      <c r="AB33" t="s">
        <v>46</v>
      </c>
      <c r="AC33" t="s">
        <v>46</v>
      </c>
      <c r="AD33" t="s">
        <v>44</v>
      </c>
      <c r="AE33" t="s">
        <v>44</v>
      </c>
      <c r="AF33" t="s">
        <v>44</v>
      </c>
      <c r="AG33" t="s">
        <v>44</v>
      </c>
      <c r="AH33" t="s">
        <v>44</v>
      </c>
      <c r="AI33" t="s">
        <v>45</v>
      </c>
      <c r="AJ33" t="s">
        <v>45</v>
      </c>
      <c r="AK33" t="s">
        <v>45</v>
      </c>
      <c r="AL33" t="s">
        <v>44</v>
      </c>
      <c r="AM33" t="s">
        <v>45</v>
      </c>
      <c r="AN33" t="s">
        <v>45</v>
      </c>
      <c r="AO33" t="s">
        <v>44</v>
      </c>
      <c r="AP33" t="s">
        <v>44</v>
      </c>
      <c r="AQ33" t="s">
        <v>43</v>
      </c>
      <c r="AR33" t="s">
        <v>45</v>
      </c>
      <c r="AS33" t="s">
        <v>45</v>
      </c>
      <c r="AT33" t="s">
        <v>46</v>
      </c>
      <c r="AU33" t="s">
        <v>45</v>
      </c>
      <c r="AX33" s="5" t="s">
        <v>168</v>
      </c>
      <c r="AY33" s="7" t="s">
        <v>220</v>
      </c>
      <c r="AZ33" s="3">
        <v>478.18000000000006</v>
      </c>
      <c r="BA33" s="3">
        <v>103.39116446412511</v>
      </c>
    </row>
    <row r="34" spans="1:53" x14ac:dyDescent="0.25">
      <c r="A34" t="s">
        <v>89</v>
      </c>
      <c r="B34" s="7" t="str">
        <f t="shared" si="0"/>
        <v>UW009</v>
      </c>
      <c r="C34" s="7">
        <f t="shared" si="1"/>
        <v>627.39800000000002</v>
      </c>
      <c r="D34" s="7">
        <f t="shared" si="2"/>
        <v>39.773832361066916</v>
      </c>
      <c r="E34" s="7">
        <v>4.04705934680974</v>
      </c>
      <c r="F34" s="7">
        <v>2.6428517539043201</v>
      </c>
      <c r="G34" t="s">
        <v>43</v>
      </c>
      <c r="H34" t="s">
        <v>43</v>
      </c>
      <c r="I34" t="s">
        <v>44</v>
      </c>
      <c r="J34" t="s">
        <v>44</v>
      </c>
      <c r="K34" t="s">
        <v>44</v>
      </c>
      <c r="L34" t="s">
        <v>43</v>
      </c>
      <c r="M34" t="s">
        <v>43</v>
      </c>
      <c r="N34" t="s">
        <v>44</v>
      </c>
      <c r="O34" t="s">
        <v>44</v>
      </c>
      <c r="P34" t="s">
        <v>44</v>
      </c>
      <c r="Q34" t="s">
        <v>43</v>
      </c>
      <c r="R34" t="s">
        <v>44</v>
      </c>
      <c r="S34" t="s">
        <v>44</v>
      </c>
      <c r="T34" t="s">
        <v>45</v>
      </c>
      <c r="U34" t="s">
        <v>43</v>
      </c>
      <c r="V34" t="s">
        <v>46</v>
      </c>
      <c r="W34" t="s">
        <v>43</v>
      </c>
      <c r="X34" t="s">
        <v>44</v>
      </c>
      <c r="Y34" t="s">
        <v>46</v>
      </c>
      <c r="Z34" t="s">
        <v>43</v>
      </c>
      <c r="AA34" t="s">
        <v>46</v>
      </c>
      <c r="AB34" t="s">
        <v>46</v>
      </c>
      <c r="AC34" t="s">
        <v>46</v>
      </c>
      <c r="AD34" t="s">
        <v>44</v>
      </c>
      <c r="AE34" t="s">
        <v>44</v>
      </c>
      <c r="AF34" t="s">
        <v>44</v>
      </c>
      <c r="AG34" t="s">
        <v>52</v>
      </c>
      <c r="AH34" t="s">
        <v>44</v>
      </c>
      <c r="AI34" t="s">
        <v>45</v>
      </c>
      <c r="AJ34" t="s">
        <v>45</v>
      </c>
      <c r="AK34" t="s">
        <v>45</v>
      </c>
      <c r="AL34" t="s">
        <v>44</v>
      </c>
      <c r="AM34" t="s">
        <v>45</v>
      </c>
      <c r="AN34" t="s">
        <v>45</v>
      </c>
      <c r="AO34" t="s">
        <v>44</v>
      </c>
      <c r="AP34" t="s">
        <v>44</v>
      </c>
      <c r="AQ34" t="s">
        <v>43</v>
      </c>
      <c r="AR34" t="s">
        <v>45</v>
      </c>
      <c r="AS34" t="s">
        <v>45</v>
      </c>
      <c r="AT34" t="s">
        <v>46</v>
      </c>
      <c r="AU34" t="s">
        <v>45</v>
      </c>
      <c r="AX34" s="5" t="s">
        <v>169</v>
      </c>
      <c r="AY34" s="7" t="s">
        <v>220</v>
      </c>
      <c r="AZ34" s="3">
        <v>805.89</v>
      </c>
      <c r="BA34" s="3">
        <v>97.141527765054164</v>
      </c>
    </row>
    <row r="35" spans="1:53" x14ac:dyDescent="0.25">
      <c r="A35" t="s">
        <v>90</v>
      </c>
      <c r="B35" s="7" t="str">
        <f t="shared" si="0"/>
        <v>UW010</v>
      </c>
      <c r="C35" s="7">
        <f t="shared" si="1"/>
        <v>218.22600000000006</v>
      </c>
      <c r="D35" s="7">
        <f t="shared" si="2"/>
        <v>28.910922045197417</v>
      </c>
      <c r="E35" s="7">
        <v>3.63051981914123</v>
      </c>
      <c r="F35" s="7">
        <v>2.4803425668750099</v>
      </c>
      <c r="G35" t="s">
        <v>43</v>
      </c>
      <c r="H35" t="s">
        <v>43</v>
      </c>
      <c r="I35" t="s">
        <v>44</v>
      </c>
      <c r="J35" t="s">
        <v>44</v>
      </c>
      <c r="K35" t="s">
        <v>44</v>
      </c>
      <c r="L35" t="s">
        <v>43</v>
      </c>
      <c r="M35" t="s">
        <v>43</v>
      </c>
      <c r="N35" t="s">
        <v>44</v>
      </c>
      <c r="O35" t="s">
        <v>44</v>
      </c>
      <c r="P35" t="s">
        <v>44</v>
      </c>
      <c r="Q35" t="s">
        <v>43</v>
      </c>
      <c r="R35" t="s">
        <v>44</v>
      </c>
      <c r="S35" t="s">
        <v>44</v>
      </c>
      <c r="T35" t="s">
        <v>45</v>
      </c>
      <c r="U35" t="s">
        <v>43</v>
      </c>
      <c r="V35" t="s">
        <v>46</v>
      </c>
      <c r="W35" t="s">
        <v>43</v>
      </c>
      <c r="X35" t="s">
        <v>44</v>
      </c>
      <c r="Y35" t="s">
        <v>46</v>
      </c>
      <c r="Z35" t="s">
        <v>43</v>
      </c>
      <c r="AA35" t="s">
        <v>46</v>
      </c>
      <c r="AB35" t="s">
        <v>51</v>
      </c>
      <c r="AC35" t="s">
        <v>46</v>
      </c>
      <c r="AD35" t="s">
        <v>52</v>
      </c>
      <c r="AE35" t="s">
        <v>44</v>
      </c>
      <c r="AF35" t="s">
        <v>44</v>
      </c>
      <c r="AG35" t="s">
        <v>52</v>
      </c>
      <c r="AH35" t="s">
        <v>44</v>
      </c>
      <c r="AI35" t="s">
        <v>45</v>
      </c>
      <c r="AJ35" t="s">
        <v>45</v>
      </c>
      <c r="AK35" t="s">
        <v>45</v>
      </c>
      <c r="AL35" t="s">
        <v>44</v>
      </c>
      <c r="AM35" t="s">
        <v>45</v>
      </c>
      <c r="AN35" t="s">
        <v>45</v>
      </c>
      <c r="AO35" t="s">
        <v>44</v>
      </c>
      <c r="AP35" t="s">
        <v>53</v>
      </c>
      <c r="AQ35" t="s">
        <v>43</v>
      </c>
      <c r="AR35" t="s">
        <v>50</v>
      </c>
      <c r="AS35" t="s">
        <v>45</v>
      </c>
      <c r="AT35" t="s">
        <v>46</v>
      </c>
      <c r="AU35" t="s">
        <v>45</v>
      </c>
      <c r="AX35" s="5" t="s">
        <v>170</v>
      </c>
      <c r="AY35" s="7" t="s">
        <v>220</v>
      </c>
      <c r="AZ35" s="3">
        <v>195.81299999999999</v>
      </c>
      <c r="BA35" s="3">
        <v>29.381763509012011</v>
      </c>
    </row>
    <row r="36" spans="1:53" x14ac:dyDescent="0.25">
      <c r="A36" t="s">
        <v>91</v>
      </c>
      <c r="B36" s="7" t="str">
        <f t="shared" si="0"/>
        <v>UW011</v>
      </c>
      <c r="C36" s="7">
        <f t="shared" si="1"/>
        <v>471.80900000000003</v>
      </c>
      <c r="D36" s="7">
        <f t="shared" si="2"/>
        <v>23.443902167550643</v>
      </c>
      <c r="E36" s="7">
        <v>3.94137987976494</v>
      </c>
      <c r="F36" s="7">
        <v>2.3680251772776999</v>
      </c>
      <c r="G36" t="s">
        <v>43</v>
      </c>
      <c r="H36" t="s">
        <v>43</v>
      </c>
      <c r="I36" t="s">
        <v>44</v>
      </c>
      <c r="J36" t="s">
        <v>44</v>
      </c>
      <c r="K36" t="s">
        <v>44</v>
      </c>
      <c r="L36" t="s">
        <v>43</v>
      </c>
      <c r="M36" t="s">
        <v>43</v>
      </c>
      <c r="N36" t="s">
        <v>50</v>
      </c>
      <c r="O36" t="s">
        <v>44</v>
      </c>
      <c r="P36" t="s">
        <v>44</v>
      </c>
      <c r="Q36" t="s">
        <v>43</v>
      </c>
      <c r="R36" t="s">
        <v>44</v>
      </c>
      <c r="S36" t="s">
        <v>44</v>
      </c>
      <c r="T36" t="s">
        <v>45</v>
      </c>
      <c r="U36" t="s">
        <v>43</v>
      </c>
      <c r="V36" t="s">
        <v>46</v>
      </c>
      <c r="W36" t="s">
        <v>43</v>
      </c>
      <c r="X36" t="s">
        <v>44</v>
      </c>
      <c r="Y36" t="s">
        <v>46</v>
      </c>
      <c r="Z36" t="s">
        <v>43</v>
      </c>
      <c r="AA36" t="s">
        <v>46</v>
      </c>
      <c r="AB36" t="s">
        <v>43</v>
      </c>
      <c r="AC36" t="s">
        <v>46</v>
      </c>
      <c r="AD36" t="s">
        <v>45</v>
      </c>
      <c r="AE36" t="s">
        <v>44</v>
      </c>
      <c r="AF36" t="s">
        <v>44</v>
      </c>
      <c r="AG36" t="s">
        <v>45</v>
      </c>
      <c r="AH36" t="s">
        <v>44</v>
      </c>
      <c r="AI36" t="s">
        <v>45</v>
      </c>
      <c r="AJ36" t="s">
        <v>45</v>
      </c>
      <c r="AK36" t="s">
        <v>45</v>
      </c>
      <c r="AL36" t="s">
        <v>44</v>
      </c>
      <c r="AM36" t="s">
        <v>45</v>
      </c>
      <c r="AN36" t="s">
        <v>45</v>
      </c>
      <c r="AO36" t="s">
        <v>44</v>
      </c>
      <c r="AP36" t="s">
        <v>43</v>
      </c>
      <c r="AQ36" t="s">
        <v>43</v>
      </c>
      <c r="AR36" t="s">
        <v>44</v>
      </c>
      <c r="AS36" t="s">
        <v>45</v>
      </c>
      <c r="AT36" t="s">
        <v>46</v>
      </c>
      <c r="AU36" t="s">
        <v>45</v>
      </c>
      <c r="AX36" s="5" t="s">
        <v>171</v>
      </c>
      <c r="AY36" s="7" t="s">
        <v>220</v>
      </c>
      <c r="AZ36" s="3">
        <v>443.596</v>
      </c>
      <c r="BA36" s="3">
        <v>51.366267018992716</v>
      </c>
    </row>
    <row r="37" spans="1:53" x14ac:dyDescent="0.25">
      <c r="A37" t="s">
        <v>92</v>
      </c>
      <c r="B37" s="7" t="str">
        <f t="shared" si="0"/>
        <v>UW012</v>
      </c>
      <c r="C37" s="7">
        <f t="shared" si="1"/>
        <v>388.87</v>
      </c>
      <c r="D37" s="7">
        <f t="shared" si="2"/>
        <v>24.441706840308985</v>
      </c>
      <c r="E37" s="7">
        <v>3.8669454770136502</v>
      </c>
      <c r="F37" s="7">
        <v>2.3907198184330101</v>
      </c>
      <c r="G37" t="s">
        <v>43</v>
      </c>
      <c r="H37" t="s">
        <v>43</v>
      </c>
      <c r="I37" t="s">
        <v>44</v>
      </c>
      <c r="J37" t="s">
        <v>44</v>
      </c>
      <c r="K37" t="s">
        <v>44</v>
      </c>
      <c r="L37" t="s">
        <v>43</v>
      </c>
      <c r="M37" t="s">
        <v>43</v>
      </c>
      <c r="N37" t="s">
        <v>44</v>
      </c>
      <c r="O37" t="s">
        <v>44</v>
      </c>
      <c r="P37" t="s">
        <v>44</v>
      </c>
      <c r="Q37" t="s">
        <v>43</v>
      </c>
      <c r="R37" t="s">
        <v>44</v>
      </c>
      <c r="S37" t="s">
        <v>44</v>
      </c>
      <c r="T37" t="s">
        <v>45</v>
      </c>
      <c r="U37" t="s">
        <v>43</v>
      </c>
      <c r="V37" t="s">
        <v>46</v>
      </c>
      <c r="W37" t="s">
        <v>43</v>
      </c>
      <c r="X37" t="s">
        <v>44</v>
      </c>
      <c r="Y37" t="s">
        <v>46</v>
      </c>
      <c r="Z37" t="s">
        <v>43</v>
      </c>
      <c r="AA37" t="s">
        <v>46</v>
      </c>
      <c r="AB37" t="s">
        <v>43</v>
      </c>
      <c r="AC37" t="s">
        <v>46</v>
      </c>
      <c r="AD37" t="s">
        <v>45</v>
      </c>
      <c r="AE37" t="s">
        <v>44</v>
      </c>
      <c r="AF37" t="s">
        <v>44</v>
      </c>
      <c r="AG37" t="s">
        <v>45</v>
      </c>
      <c r="AH37" t="s">
        <v>44</v>
      </c>
      <c r="AI37" t="s">
        <v>45</v>
      </c>
      <c r="AJ37" t="s">
        <v>45</v>
      </c>
      <c r="AK37" t="s">
        <v>45</v>
      </c>
      <c r="AL37" t="s">
        <v>44</v>
      </c>
      <c r="AM37" t="s">
        <v>45</v>
      </c>
      <c r="AN37" t="s">
        <v>45</v>
      </c>
      <c r="AO37" t="s">
        <v>44</v>
      </c>
      <c r="AP37" t="s">
        <v>43</v>
      </c>
      <c r="AQ37" t="s">
        <v>43</v>
      </c>
      <c r="AR37" t="s">
        <v>44</v>
      </c>
      <c r="AS37" t="s">
        <v>45</v>
      </c>
      <c r="AT37" t="s">
        <v>46</v>
      </c>
      <c r="AU37" t="s">
        <v>45</v>
      </c>
      <c r="AX37" s="5" t="s">
        <v>172</v>
      </c>
      <c r="AY37" s="7" t="s">
        <v>220</v>
      </c>
      <c r="AZ37" s="3">
        <v>726.95400000000006</v>
      </c>
      <c r="BA37" s="3">
        <v>68.974501539927104</v>
      </c>
    </row>
    <row r="38" spans="1:53" x14ac:dyDescent="0.25">
      <c r="A38" t="s">
        <v>93</v>
      </c>
      <c r="B38" s="7" t="str">
        <f t="shared" si="0"/>
        <v>UW013</v>
      </c>
      <c r="C38" s="7">
        <f t="shared" si="1"/>
        <v>886.07600000000014</v>
      </c>
      <c r="D38" s="7">
        <f t="shared" si="2"/>
        <v>80.939696876689908</v>
      </c>
      <c r="E38" s="7">
        <v>4.1688725278923</v>
      </c>
      <c r="F38" s="7">
        <v>2.9710476685562899</v>
      </c>
      <c r="G38" t="s">
        <v>43</v>
      </c>
      <c r="H38" t="s">
        <v>43</v>
      </c>
      <c r="I38" t="s">
        <v>44</v>
      </c>
      <c r="J38" t="s">
        <v>44</v>
      </c>
      <c r="K38" t="s">
        <v>44</v>
      </c>
      <c r="L38" t="s">
        <v>43</v>
      </c>
      <c r="M38" t="s">
        <v>43</v>
      </c>
      <c r="N38" t="s">
        <v>44</v>
      </c>
      <c r="O38" t="s">
        <v>44</v>
      </c>
      <c r="P38" t="s">
        <v>44</v>
      </c>
      <c r="Q38" t="s">
        <v>43</v>
      </c>
      <c r="R38" t="s">
        <v>44</v>
      </c>
      <c r="S38" t="s">
        <v>44</v>
      </c>
      <c r="T38" t="s">
        <v>45</v>
      </c>
      <c r="U38" t="s">
        <v>43</v>
      </c>
      <c r="V38" t="s">
        <v>46</v>
      </c>
      <c r="W38" t="s">
        <v>43</v>
      </c>
      <c r="X38" t="s">
        <v>44</v>
      </c>
      <c r="Y38" t="s">
        <v>46</v>
      </c>
      <c r="Z38" t="s">
        <v>43</v>
      </c>
      <c r="AA38" t="s">
        <v>46</v>
      </c>
      <c r="AB38" t="s">
        <v>51</v>
      </c>
      <c r="AC38" t="s">
        <v>46</v>
      </c>
      <c r="AD38" t="s">
        <v>52</v>
      </c>
      <c r="AE38" t="s">
        <v>44</v>
      </c>
      <c r="AF38" t="s">
        <v>44</v>
      </c>
      <c r="AG38" t="s">
        <v>52</v>
      </c>
      <c r="AH38" t="s">
        <v>44</v>
      </c>
      <c r="AI38" t="s">
        <v>45</v>
      </c>
      <c r="AJ38" t="s">
        <v>45</v>
      </c>
      <c r="AK38" t="s">
        <v>45</v>
      </c>
      <c r="AL38" t="s">
        <v>44</v>
      </c>
      <c r="AM38" t="s">
        <v>45</v>
      </c>
      <c r="AN38" t="s">
        <v>45</v>
      </c>
      <c r="AO38" t="s">
        <v>44</v>
      </c>
      <c r="AP38" t="s">
        <v>53</v>
      </c>
      <c r="AQ38" t="s">
        <v>43</v>
      </c>
      <c r="AR38" t="s">
        <v>50</v>
      </c>
      <c r="AS38" t="s">
        <v>45</v>
      </c>
      <c r="AT38" t="s">
        <v>46</v>
      </c>
      <c r="AU38" t="s">
        <v>45</v>
      </c>
      <c r="AX38" s="5" t="s">
        <v>173</v>
      </c>
      <c r="AY38" s="7" t="s">
        <v>220</v>
      </c>
      <c r="AZ38" s="3">
        <v>863.03000000000009</v>
      </c>
      <c r="BA38" s="3">
        <v>87.531593445602482</v>
      </c>
    </row>
    <row r="39" spans="1:53" x14ac:dyDescent="0.25">
      <c r="A39" t="s">
        <v>94</v>
      </c>
      <c r="B39" s="7" t="str">
        <f t="shared" si="0"/>
        <v>UW014</v>
      </c>
      <c r="C39" s="7">
        <f t="shared" si="1"/>
        <v>4257.8149999999996</v>
      </c>
      <c r="D39" s="7">
        <f t="shared" si="2"/>
        <v>463.82437525872024</v>
      </c>
      <c r="E39" s="7">
        <v>4.6463690071220496</v>
      </c>
      <c r="F39" s="7">
        <v>3.6109912740921999</v>
      </c>
      <c r="G39" t="s">
        <v>51</v>
      </c>
      <c r="H39" t="s">
        <v>43</v>
      </c>
      <c r="I39" t="s">
        <v>44</v>
      </c>
      <c r="J39" t="s">
        <v>44</v>
      </c>
      <c r="K39" t="s">
        <v>44</v>
      </c>
      <c r="L39" t="s">
        <v>43</v>
      </c>
      <c r="M39" t="s">
        <v>51</v>
      </c>
      <c r="N39" t="s">
        <v>44</v>
      </c>
      <c r="O39" t="s">
        <v>44</v>
      </c>
      <c r="P39" t="s">
        <v>44</v>
      </c>
      <c r="Q39" t="s">
        <v>43</v>
      </c>
      <c r="R39" t="s">
        <v>44</v>
      </c>
      <c r="S39" t="s">
        <v>44</v>
      </c>
      <c r="T39" t="s">
        <v>45</v>
      </c>
      <c r="U39" t="s">
        <v>43</v>
      </c>
      <c r="V39" t="s">
        <v>46</v>
      </c>
      <c r="W39" t="s">
        <v>43</v>
      </c>
      <c r="X39" t="s">
        <v>44</v>
      </c>
      <c r="Y39" t="s">
        <v>46</v>
      </c>
      <c r="Z39" t="s">
        <v>43</v>
      </c>
      <c r="AA39" t="s">
        <v>46</v>
      </c>
      <c r="AB39" t="s">
        <v>43</v>
      </c>
      <c r="AC39" t="s">
        <v>55</v>
      </c>
      <c r="AD39" t="s">
        <v>52</v>
      </c>
      <c r="AE39" t="s">
        <v>44</v>
      </c>
      <c r="AF39" t="s">
        <v>44</v>
      </c>
      <c r="AG39" t="s">
        <v>52</v>
      </c>
      <c r="AH39" t="s">
        <v>56</v>
      </c>
      <c r="AI39" t="s">
        <v>45</v>
      </c>
      <c r="AJ39" t="s">
        <v>57</v>
      </c>
      <c r="AK39" t="s">
        <v>45</v>
      </c>
      <c r="AL39" t="s">
        <v>44</v>
      </c>
      <c r="AM39" t="s">
        <v>45</v>
      </c>
      <c r="AN39" t="s">
        <v>45</v>
      </c>
      <c r="AO39" t="s">
        <v>44</v>
      </c>
      <c r="AP39" t="s">
        <v>43</v>
      </c>
      <c r="AQ39" t="s">
        <v>51</v>
      </c>
      <c r="AR39" t="s">
        <v>50</v>
      </c>
      <c r="AS39" t="s">
        <v>45</v>
      </c>
      <c r="AT39" t="s">
        <v>46</v>
      </c>
      <c r="AU39" t="s">
        <v>45</v>
      </c>
      <c r="AX39" s="5" t="s">
        <v>174</v>
      </c>
      <c r="AY39" s="7" t="s">
        <v>220</v>
      </c>
      <c r="AZ39" s="3">
        <v>481.41300000000001</v>
      </c>
      <c r="BA39" s="3">
        <v>52.057142362815725</v>
      </c>
    </row>
    <row r="40" spans="1:53" x14ac:dyDescent="0.25">
      <c r="A40" t="s">
        <v>95</v>
      </c>
      <c r="B40" s="7" t="str">
        <f t="shared" si="0"/>
        <v>UW015</v>
      </c>
      <c r="C40" s="7">
        <f t="shared" si="1"/>
        <v>5056.1849999999995</v>
      </c>
      <c r="D40" s="7">
        <f t="shared" si="2"/>
        <v>369.96493656826169</v>
      </c>
      <c r="E40" s="7">
        <v>4.6918317989367804</v>
      </c>
      <c r="F40" s="7">
        <v>3.5396595965406701</v>
      </c>
      <c r="G40" t="s">
        <v>43</v>
      </c>
      <c r="H40" t="s">
        <v>43</v>
      </c>
      <c r="I40" t="s">
        <v>50</v>
      </c>
      <c r="J40" t="s">
        <v>44</v>
      </c>
      <c r="K40" t="s">
        <v>44</v>
      </c>
      <c r="L40" t="s">
        <v>43</v>
      </c>
      <c r="M40" t="s">
        <v>43</v>
      </c>
      <c r="N40" t="s">
        <v>44</v>
      </c>
      <c r="O40" t="s">
        <v>44</v>
      </c>
      <c r="P40" t="s">
        <v>44</v>
      </c>
      <c r="Q40" t="s">
        <v>43</v>
      </c>
      <c r="R40" t="s">
        <v>44</v>
      </c>
      <c r="S40" t="s">
        <v>44</v>
      </c>
      <c r="T40" t="s">
        <v>45</v>
      </c>
      <c r="U40" t="s">
        <v>43</v>
      </c>
      <c r="V40" t="s">
        <v>46</v>
      </c>
      <c r="W40" t="s">
        <v>43</v>
      </c>
      <c r="X40" t="s">
        <v>44</v>
      </c>
      <c r="Y40" t="s">
        <v>46</v>
      </c>
      <c r="Z40" t="s">
        <v>43</v>
      </c>
      <c r="AA40" t="s">
        <v>46</v>
      </c>
      <c r="AB40" t="s">
        <v>51</v>
      </c>
      <c r="AC40" t="s">
        <v>46</v>
      </c>
      <c r="AD40" t="s">
        <v>52</v>
      </c>
      <c r="AE40" t="s">
        <v>44</v>
      </c>
      <c r="AF40" t="s">
        <v>44</v>
      </c>
      <c r="AG40" t="s">
        <v>52</v>
      </c>
      <c r="AH40" t="s">
        <v>44</v>
      </c>
      <c r="AI40" t="s">
        <v>45</v>
      </c>
      <c r="AJ40" t="s">
        <v>45</v>
      </c>
      <c r="AK40" t="s">
        <v>45</v>
      </c>
      <c r="AL40" t="s">
        <v>44</v>
      </c>
      <c r="AM40" t="s">
        <v>45</v>
      </c>
      <c r="AN40" t="s">
        <v>45</v>
      </c>
      <c r="AO40" t="s">
        <v>44</v>
      </c>
      <c r="AP40" t="s">
        <v>53</v>
      </c>
      <c r="AQ40" t="s">
        <v>43</v>
      </c>
      <c r="AR40" t="s">
        <v>50</v>
      </c>
      <c r="AS40" t="s">
        <v>45</v>
      </c>
      <c r="AT40" t="s">
        <v>46</v>
      </c>
      <c r="AU40" t="s">
        <v>45</v>
      </c>
      <c r="AX40" s="5" t="s">
        <v>175</v>
      </c>
      <c r="AY40" s="7" t="s">
        <v>220</v>
      </c>
      <c r="AZ40" s="3">
        <v>1164.0999999999999</v>
      </c>
      <c r="BA40" s="3">
        <v>124.05474990835229</v>
      </c>
    </row>
    <row r="41" spans="1:53" x14ac:dyDescent="0.25">
      <c r="A41" t="s">
        <v>96</v>
      </c>
      <c r="B41" s="7" t="str">
        <f t="shared" si="0"/>
        <v>UW017</v>
      </c>
      <c r="C41" s="7">
        <f t="shared" si="1"/>
        <v>2241.4740000000002</v>
      </c>
      <c r="D41" s="7">
        <f t="shared" si="2"/>
        <v>151.2222733461158</v>
      </c>
      <c r="E41" s="7">
        <v>4.4653325701282496</v>
      </c>
      <c r="F41" s="7">
        <v>3.2250801533103601</v>
      </c>
      <c r="G41" t="s">
        <v>43</v>
      </c>
      <c r="H41" t="s">
        <v>43</v>
      </c>
      <c r="I41" t="s">
        <v>44</v>
      </c>
      <c r="J41" t="s">
        <v>44</v>
      </c>
      <c r="K41" t="s">
        <v>44</v>
      </c>
      <c r="L41" t="s">
        <v>43</v>
      </c>
      <c r="M41" t="s">
        <v>43</v>
      </c>
      <c r="N41" t="s">
        <v>44</v>
      </c>
      <c r="O41" t="s">
        <v>44</v>
      </c>
      <c r="P41" t="s">
        <v>44</v>
      </c>
      <c r="Q41" t="s">
        <v>43</v>
      </c>
      <c r="R41" t="s">
        <v>44</v>
      </c>
      <c r="S41" t="s">
        <v>44</v>
      </c>
      <c r="T41" t="s">
        <v>45</v>
      </c>
      <c r="U41" t="s">
        <v>43</v>
      </c>
      <c r="V41" t="s">
        <v>46</v>
      </c>
      <c r="W41" t="s">
        <v>43</v>
      </c>
      <c r="X41" t="s">
        <v>44</v>
      </c>
      <c r="Y41" t="s">
        <v>46</v>
      </c>
      <c r="Z41" t="s">
        <v>43</v>
      </c>
      <c r="AA41" t="s">
        <v>46</v>
      </c>
      <c r="AB41" t="s">
        <v>46</v>
      </c>
      <c r="AC41" t="s">
        <v>46</v>
      </c>
      <c r="AD41" t="s">
        <v>44</v>
      </c>
      <c r="AE41" t="s">
        <v>44</v>
      </c>
      <c r="AF41" t="s">
        <v>44</v>
      </c>
      <c r="AG41" t="s">
        <v>52</v>
      </c>
      <c r="AH41" t="s">
        <v>44</v>
      </c>
      <c r="AI41" t="s">
        <v>45</v>
      </c>
      <c r="AJ41" t="s">
        <v>45</v>
      </c>
      <c r="AK41" t="s">
        <v>45</v>
      </c>
      <c r="AL41" t="s">
        <v>44</v>
      </c>
      <c r="AM41" t="s">
        <v>45</v>
      </c>
      <c r="AN41" t="s">
        <v>45</v>
      </c>
      <c r="AO41" t="s">
        <v>44</v>
      </c>
      <c r="AP41" t="s">
        <v>44</v>
      </c>
      <c r="AQ41" t="s">
        <v>43</v>
      </c>
      <c r="AR41" t="s">
        <v>45</v>
      </c>
      <c r="AS41" t="s">
        <v>45</v>
      </c>
      <c r="AT41" t="s">
        <v>46</v>
      </c>
      <c r="AU41" t="s">
        <v>45</v>
      </c>
      <c r="AX41" s="5" t="s">
        <v>176</v>
      </c>
      <c r="AY41" s="7" t="s">
        <v>220</v>
      </c>
      <c r="AZ41" s="3">
        <v>3884.1500000000005</v>
      </c>
      <c r="BA41" s="3">
        <v>315.60442739184629</v>
      </c>
    </row>
    <row r="42" spans="1:53" x14ac:dyDescent="0.25">
      <c r="A42" t="s">
        <v>97</v>
      </c>
      <c r="B42" s="7" t="str">
        <f t="shared" si="0"/>
        <v>UW018</v>
      </c>
      <c r="C42" s="7">
        <f t="shared" si="1"/>
        <v>1702.989</v>
      </c>
      <c r="D42" s="7">
        <f t="shared" si="2"/>
        <v>139.92140359410536</v>
      </c>
      <c r="E42" s="7">
        <v>4.3820384470434801</v>
      </c>
      <c r="F42" s="7">
        <v>3.1951423521000302</v>
      </c>
      <c r="G42" t="s">
        <v>51</v>
      </c>
      <c r="H42" t="s">
        <v>43</v>
      </c>
      <c r="I42" t="s">
        <v>44</v>
      </c>
      <c r="J42" t="s">
        <v>44</v>
      </c>
      <c r="K42" t="s">
        <v>44</v>
      </c>
      <c r="L42" t="s">
        <v>43</v>
      </c>
      <c r="M42" t="s">
        <v>51</v>
      </c>
      <c r="N42" t="s">
        <v>44</v>
      </c>
      <c r="O42" t="s">
        <v>44</v>
      </c>
      <c r="P42" t="s">
        <v>44</v>
      </c>
      <c r="Q42" t="s">
        <v>53</v>
      </c>
      <c r="R42" t="s">
        <v>56</v>
      </c>
      <c r="S42" t="s">
        <v>44</v>
      </c>
      <c r="T42" t="s">
        <v>45</v>
      </c>
      <c r="U42" t="s">
        <v>51</v>
      </c>
      <c r="V42" t="s">
        <v>46</v>
      </c>
      <c r="W42" t="s">
        <v>43</v>
      </c>
      <c r="X42" t="s">
        <v>44</v>
      </c>
      <c r="Y42" t="s">
        <v>46</v>
      </c>
      <c r="Z42" t="s">
        <v>43</v>
      </c>
      <c r="AA42" t="s">
        <v>46</v>
      </c>
      <c r="AB42" t="s">
        <v>51</v>
      </c>
      <c r="AC42" t="s">
        <v>46</v>
      </c>
      <c r="AD42" t="s">
        <v>44</v>
      </c>
      <c r="AE42" t="s">
        <v>44</v>
      </c>
      <c r="AF42" t="s">
        <v>50</v>
      </c>
      <c r="AG42" t="s">
        <v>44</v>
      </c>
      <c r="AH42" t="s">
        <v>44</v>
      </c>
      <c r="AI42" t="s">
        <v>45</v>
      </c>
      <c r="AJ42" t="s">
        <v>45</v>
      </c>
      <c r="AK42" t="s">
        <v>45</v>
      </c>
      <c r="AL42" t="s">
        <v>44</v>
      </c>
      <c r="AM42" t="s">
        <v>63</v>
      </c>
      <c r="AN42" t="s">
        <v>64</v>
      </c>
      <c r="AO42" t="s">
        <v>50</v>
      </c>
      <c r="AP42" t="s">
        <v>53</v>
      </c>
      <c r="AQ42" t="s">
        <v>43</v>
      </c>
      <c r="AR42" t="s">
        <v>45</v>
      </c>
      <c r="AS42" t="s">
        <v>45</v>
      </c>
      <c r="AT42" t="s">
        <v>46</v>
      </c>
      <c r="AU42" t="s">
        <v>45</v>
      </c>
      <c r="AX42" s="5" t="s">
        <v>177</v>
      </c>
      <c r="AY42" s="7" t="s">
        <v>219</v>
      </c>
      <c r="AZ42" s="3">
        <v>1027.982</v>
      </c>
      <c r="BA42" s="3">
        <v>97.536496177223498</v>
      </c>
    </row>
    <row r="43" spans="1:53" x14ac:dyDescent="0.25">
      <c r="A43" t="s">
        <v>98</v>
      </c>
      <c r="B43" s="7" t="str">
        <f t="shared" si="0"/>
        <v>UW019</v>
      </c>
      <c r="C43" s="7">
        <f t="shared" si="1"/>
        <v>478.18000000000006</v>
      </c>
      <c r="D43" s="7">
        <f t="shared" si="2"/>
        <v>103.39116446412511</v>
      </c>
      <c r="E43" s="7">
        <v>3.9464604669199299</v>
      </c>
      <c r="F43" s="7">
        <v>3.0741817949819801</v>
      </c>
      <c r="G43" t="s">
        <v>43</v>
      </c>
      <c r="H43" t="s">
        <v>43</v>
      </c>
      <c r="I43" t="s">
        <v>45</v>
      </c>
      <c r="J43" t="s">
        <v>44</v>
      </c>
      <c r="K43" t="s">
        <v>44</v>
      </c>
      <c r="L43" t="s">
        <v>43</v>
      </c>
      <c r="M43" t="s">
        <v>43</v>
      </c>
      <c r="N43" t="s">
        <v>44</v>
      </c>
      <c r="O43" t="s">
        <v>44</v>
      </c>
      <c r="P43" t="s">
        <v>44</v>
      </c>
      <c r="Q43" t="s">
        <v>43</v>
      </c>
      <c r="R43" t="s">
        <v>44</v>
      </c>
      <c r="S43" t="s">
        <v>62</v>
      </c>
      <c r="T43" t="s">
        <v>52</v>
      </c>
      <c r="U43" t="s">
        <v>43</v>
      </c>
      <c r="V43" t="s">
        <v>46</v>
      </c>
      <c r="W43" t="s">
        <v>43</v>
      </c>
      <c r="X43" t="s">
        <v>44</v>
      </c>
      <c r="Y43" t="s">
        <v>46</v>
      </c>
      <c r="Z43" t="s">
        <v>43</v>
      </c>
      <c r="AA43" t="s">
        <v>46</v>
      </c>
      <c r="AB43" t="s">
        <v>46</v>
      </c>
      <c r="AC43" t="s">
        <v>46</v>
      </c>
      <c r="AD43" t="s">
        <v>44</v>
      </c>
      <c r="AE43" t="s">
        <v>44</v>
      </c>
      <c r="AF43" t="s">
        <v>44</v>
      </c>
      <c r="AG43" t="s">
        <v>44</v>
      </c>
      <c r="AH43" t="s">
        <v>44</v>
      </c>
      <c r="AI43" t="s">
        <v>45</v>
      </c>
      <c r="AJ43" t="s">
        <v>45</v>
      </c>
      <c r="AK43" t="s">
        <v>45</v>
      </c>
      <c r="AL43" t="s">
        <v>44</v>
      </c>
      <c r="AM43" t="s">
        <v>45</v>
      </c>
      <c r="AN43" t="s">
        <v>45</v>
      </c>
      <c r="AO43" t="s">
        <v>44</v>
      </c>
      <c r="AP43" t="s">
        <v>44</v>
      </c>
      <c r="AQ43" t="s">
        <v>43</v>
      </c>
      <c r="AR43" t="s">
        <v>45</v>
      </c>
      <c r="AS43" t="s">
        <v>45</v>
      </c>
      <c r="AT43" t="s">
        <v>46</v>
      </c>
      <c r="AU43" t="s">
        <v>45</v>
      </c>
      <c r="AX43" s="5" t="s">
        <v>178</v>
      </c>
      <c r="AY43" s="7" t="s">
        <v>219</v>
      </c>
      <c r="AZ43" s="3">
        <v>1060.7170000000001</v>
      </c>
      <c r="BA43" s="3">
        <v>62.15454300413694</v>
      </c>
    </row>
    <row r="44" spans="1:53" x14ac:dyDescent="0.25">
      <c r="A44" t="s">
        <v>99</v>
      </c>
      <c r="B44" s="7" t="str">
        <f t="shared" si="0"/>
        <v>UW021</v>
      </c>
      <c r="C44" s="7">
        <f t="shared" si="1"/>
        <v>805.89</v>
      </c>
      <c r="D44" s="7">
        <f t="shared" si="2"/>
        <v>97.141527765054164</v>
      </c>
      <c r="E44" s="7">
        <v>4.1360595376188698</v>
      </c>
      <c r="F44" s="7">
        <v>3.0483721473936698</v>
      </c>
      <c r="G44" t="s">
        <v>43</v>
      </c>
      <c r="H44" t="s">
        <v>43</v>
      </c>
      <c r="I44" t="s">
        <v>50</v>
      </c>
      <c r="J44" t="s">
        <v>44</v>
      </c>
      <c r="K44" t="s">
        <v>44</v>
      </c>
      <c r="L44" t="s">
        <v>43</v>
      </c>
      <c r="M44" t="s">
        <v>43</v>
      </c>
      <c r="N44" t="s">
        <v>44</v>
      </c>
      <c r="O44" t="s">
        <v>44</v>
      </c>
      <c r="P44" t="s">
        <v>44</v>
      </c>
      <c r="Q44" t="s">
        <v>43</v>
      </c>
      <c r="R44" t="s">
        <v>44</v>
      </c>
      <c r="S44" t="s">
        <v>44</v>
      </c>
      <c r="T44" t="s">
        <v>45</v>
      </c>
      <c r="U44" t="s">
        <v>43</v>
      </c>
      <c r="V44" t="s">
        <v>46</v>
      </c>
      <c r="W44" t="s">
        <v>43</v>
      </c>
      <c r="X44" t="s">
        <v>44</v>
      </c>
      <c r="Y44" t="s">
        <v>46</v>
      </c>
      <c r="Z44" t="s">
        <v>43</v>
      </c>
      <c r="AA44" t="s">
        <v>46</v>
      </c>
      <c r="AB44" t="s">
        <v>51</v>
      </c>
      <c r="AC44" t="s">
        <v>46</v>
      </c>
      <c r="AD44" t="s">
        <v>52</v>
      </c>
      <c r="AE44" t="s">
        <v>44</v>
      </c>
      <c r="AF44" t="s">
        <v>44</v>
      </c>
      <c r="AG44" t="s">
        <v>52</v>
      </c>
      <c r="AH44" t="s">
        <v>44</v>
      </c>
      <c r="AI44" t="s">
        <v>45</v>
      </c>
      <c r="AJ44" t="s">
        <v>45</v>
      </c>
      <c r="AK44" t="s">
        <v>45</v>
      </c>
      <c r="AL44" t="s">
        <v>44</v>
      </c>
      <c r="AM44" t="s">
        <v>45</v>
      </c>
      <c r="AN44" t="s">
        <v>45</v>
      </c>
      <c r="AO44" t="s">
        <v>44</v>
      </c>
      <c r="AP44" t="s">
        <v>53</v>
      </c>
      <c r="AQ44" t="s">
        <v>43</v>
      </c>
      <c r="AR44" t="s">
        <v>50</v>
      </c>
      <c r="AS44" t="s">
        <v>45</v>
      </c>
      <c r="AT44" t="s">
        <v>46</v>
      </c>
      <c r="AU44" t="s">
        <v>45</v>
      </c>
      <c r="AX44" s="5" t="s">
        <v>179</v>
      </c>
      <c r="AY44" s="7" t="s">
        <v>219</v>
      </c>
      <c r="AZ44" s="3">
        <v>499.274</v>
      </c>
      <c r="BA44" s="3">
        <v>68.616655763659438</v>
      </c>
    </row>
    <row r="45" spans="1:53" x14ac:dyDescent="0.25">
      <c r="A45" s="2" t="s">
        <v>101</v>
      </c>
      <c r="B45" s="7" t="str">
        <f t="shared" si="0"/>
        <v>UW035</v>
      </c>
      <c r="C45" s="7">
        <f t="shared" si="1"/>
        <v>195.81299999999999</v>
      </c>
      <c r="D45" s="7">
        <f t="shared" si="2"/>
        <v>29.381763509012011</v>
      </c>
      <c r="E45" s="7">
        <v>3.5837229011366598</v>
      </c>
      <c r="F45" s="7">
        <v>2.4888133387440199</v>
      </c>
      <c r="G45" t="s">
        <v>43</v>
      </c>
      <c r="H45" t="s">
        <v>43</v>
      </c>
      <c r="I45" t="s">
        <v>44</v>
      </c>
      <c r="J45" t="s">
        <v>44</v>
      </c>
      <c r="K45" t="s">
        <v>44</v>
      </c>
      <c r="L45" t="s">
        <v>43</v>
      </c>
      <c r="M45" t="s">
        <v>43</v>
      </c>
      <c r="N45" t="s">
        <v>44</v>
      </c>
      <c r="O45" t="s">
        <v>44</v>
      </c>
      <c r="P45" t="s">
        <v>44</v>
      </c>
      <c r="Q45" t="s">
        <v>43</v>
      </c>
      <c r="R45" t="s">
        <v>44</v>
      </c>
      <c r="S45" t="s">
        <v>44</v>
      </c>
      <c r="T45" t="s">
        <v>45</v>
      </c>
      <c r="U45" t="s">
        <v>43</v>
      </c>
      <c r="V45" t="s">
        <v>46</v>
      </c>
      <c r="W45" t="s">
        <v>43</v>
      </c>
      <c r="X45" t="s">
        <v>44</v>
      </c>
      <c r="Y45" t="s">
        <v>46</v>
      </c>
      <c r="Z45" t="s">
        <v>43</v>
      </c>
      <c r="AA45" t="s">
        <v>46</v>
      </c>
      <c r="AB45" t="s">
        <v>46</v>
      </c>
      <c r="AC45" t="s">
        <v>46</v>
      </c>
      <c r="AD45" t="s">
        <v>44</v>
      </c>
      <c r="AE45" t="s">
        <v>44</v>
      </c>
      <c r="AF45" t="s">
        <v>44</v>
      </c>
      <c r="AG45" t="s">
        <v>44</v>
      </c>
      <c r="AH45" t="s">
        <v>44</v>
      </c>
      <c r="AI45" t="s">
        <v>45</v>
      </c>
      <c r="AJ45" t="s">
        <v>45</v>
      </c>
      <c r="AK45" t="s">
        <v>45</v>
      </c>
      <c r="AL45" t="s">
        <v>44</v>
      </c>
      <c r="AM45" t="s">
        <v>45</v>
      </c>
      <c r="AN45" t="s">
        <v>45</v>
      </c>
      <c r="AO45" t="s">
        <v>44</v>
      </c>
      <c r="AP45" t="s">
        <v>44</v>
      </c>
      <c r="AQ45" t="s">
        <v>43</v>
      </c>
      <c r="AR45" t="s">
        <v>45</v>
      </c>
      <c r="AS45" t="s">
        <v>45</v>
      </c>
      <c r="AT45" t="s">
        <v>46</v>
      </c>
      <c r="AU45" t="s">
        <v>45</v>
      </c>
      <c r="AX45" s="5" t="s">
        <v>180</v>
      </c>
      <c r="AY45" s="7" t="s">
        <v>219</v>
      </c>
      <c r="AZ45" s="3">
        <v>1371.9879999999998</v>
      </c>
      <c r="BA45" s="3">
        <v>84.078195857335444</v>
      </c>
    </row>
    <row r="46" spans="1:53" x14ac:dyDescent="0.25">
      <c r="A46" t="s">
        <v>100</v>
      </c>
      <c r="B46" s="7" t="str">
        <f t="shared" si="0"/>
        <v>UW034</v>
      </c>
      <c r="C46" s="7">
        <f t="shared" si="1"/>
        <v>443.596</v>
      </c>
      <c r="D46" s="7">
        <f t="shared" si="2"/>
        <v>51.366267018992716</v>
      </c>
      <c r="E46" s="7">
        <v>3.9178856447844801</v>
      </c>
      <c r="F46" s="7">
        <v>2.7661729114263101</v>
      </c>
      <c r="G46" t="s">
        <v>51</v>
      </c>
      <c r="H46" t="s">
        <v>43</v>
      </c>
      <c r="I46" t="s">
        <v>44</v>
      </c>
      <c r="J46" t="s">
        <v>44</v>
      </c>
      <c r="K46" t="s">
        <v>44</v>
      </c>
      <c r="L46" t="s">
        <v>43</v>
      </c>
      <c r="M46" t="s">
        <v>51</v>
      </c>
      <c r="N46" t="s">
        <v>44</v>
      </c>
      <c r="O46" t="s">
        <v>44</v>
      </c>
      <c r="P46" t="s">
        <v>44</v>
      </c>
      <c r="Q46" t="s">
        <v>53</v>
      </c>
      <c r="R46" t="s">
        <v>56</v>
      </c>
      <c r="S46" t="s">
        <v>44</v>
      </c>
      <c r="T46" t="s">
        <v>45</v>
      </c>
      <c r="U46" t="s">
        <v>51</v>
      </c>
      <c r="V46" t="s">
        <v>66</v>
      </c>
      <c r="W46" t="s">
        <v>51</v>
      </c>
      <c r="X46" t="s">
        <v>44</v>
      </c>
      <c r="Y46" t="s">
        <v>46</v>
      </c>
      <c r="Z46" t="s">
        <v>43</v>
      </c>
      <c r="AA46" t="s">
        <v>66</v>
      </c>
      <c r="AB46" t="s">
        <v>43</v>
      </c>
      <c r="AC46" t="s">
        <v>46</v>
      </c>
      <c r="AD46" t="s">
        <v>52</v>
      </c>
      <c r="AE46" t="s">
        <v>44</v>
      </c>
      <c r="AF46" t="s">
        <v>50</v>
      </c>
      <c r="AG46" t="s">
        <v>52</v>
      </c>
      <c r="AH46" t="s">
        <v>44</v>
      </c>
      <c r="AI46" t="s">
        <v>45</v>
      </c>
      <c r="AJ46" t="s">
        <v>45</v>
      </c>
      <c r="AK46" t="s">
        <v>45</v>
      </c>
      <c r="AL46" t="s">
        <v>44</v>
      </c>
      <c r="AM46" t="s">
        <v>63</v>
      </c>
      <c r="AN46" t="s">
        <v>64</v>
      </c>
      <c r="AO46" t="s">
        <v>50</v>
      </c>
      <c r="AP46" t="s">
        <v>43</v>
      </c>
      <c r="AQ46" t="s">
        <v>43</v>
      </c>
      <c r="AR46" t="s">
        <v>50</v>
      </c>
      <c r="AS46" t="s">
        <v>45</v>
      </c>
      <c r="AT46" t="s">
        <v>46</v>
      </c>
      <c r="AU46" t="s">
        <v>45</v>
      </c>
      <c r="AX46" s="5" t="s">
        <v>181</v>
      </c>
      <c r="AY46" s="7" t="s">
        <v>219</v>
      </c>
      <c r="AZ46" s="3">
        <v>9661.152</v>
      </c>
      <c r="BA46" s="3">
        <v>609.83959217579468</v>
      </c>
    </row>
    <row r="47" spans="1:53" x14ac:dyDescent="0.25">
      <c r="A47" t="s">
        <v>102</v>
      </c>
      <c r="B47" s="7" t="str">
        <f t="shared" si="0"/>
        <v>UW036</v>
      </c>
      <c r="C47" s="7">
        <f t="shared" si="1"/>
        <v>726.95400000000006</v>
      </c>
      <c r="D47" s="7">
        <f t="shared" si="2"/>
        <v>68.974501539927104</v>
      </c>
      <c r="E47" s="7">
        <v>4.0998397510708697</v>
      </c>
      <c r="F47" s="7">
        <v>2.9009989434797201</v>
      </c>
      <c r="G47" t="s">
        <v>43</v>
      </c>
      <c r="H47" t="s">
        <v>43</v>
      </c>
      <c r="I47" t="s">
        <v>44</v>
      </c>
      <c r="J47" t="s">
        <v>44</v>
      </c>
      <c r="K47" t="s">
        <v>44</v>
      </c>
      <c r="L47" t="s">
        <v>43</v>
      </c>
      <c r="M47" t="s">
        <v>43</v>
      </c>
      <c r="N47" t="s">
        <v>44</v>
      </c>
      <c r="O47" t="s">
        <v>44</v>
      </c>
      <c r="P47" t="s">
        <v>44</v>
      </c>
      <c r="Q47" t="s">
        <v>43</v>
      </c>
      <c r="R47" t="s">
        <v>44</v>
      </c>
      <c r="S47" t="s">
        <v>44</v>
      </c>
      <c r="T47" t="s">
        <v>45</v>
      </c>
      <c r="U47" t="s">
        <v>43</v>
      </c>
      <c r="V47" t="s">
        <v>46</v>
      </c>
      <c r="W47" t="s">
        <v>43</v>
      </c>
      <c r="X47" t="s">
        <v>44</v>
      </c>
      <c r="Y47" t="s">
        <v>46</v>
      </c>
      <c r="Z47" t="s">
        <v>43</v>
      </c>
      <c r="AA47" t="s">
        <v>46</v>
      </c>
      <c r="AB47" t="s">
        <v>46</v>
      </c>
      <c r="AC47" t="s">
        <v>46</v>
      </c>
      <c r="AD47" t="s">
        <v>44</v>
      </c>
      <c r="AE47" t="s">
        <v>44</v>
      </c>
      <c r="AF47" t="s">
        <v>44</v>
      </c>
      <c r="AG47" t="s">
        <v>44</v>
      </c>
      <c r="AH47" t="s">
        <v>44</v>
      </c>
      <c r="AI47" t="s">
        <v>45</v>
      </c>
      <c r="AJ47" t="s">
        <v>45</v>
      </c>
      <c r="AK47" t="s">
        <v>45</v>
      </c>
      <c r="AL47" t="s">
        <v>44</v>
      </c>
      <c r="AM47" t="s">
        <v>45</v>
      </c>
      <c r="AN47" t="s">
        <v>45</v>
      </c>
      <c r="AO47" t="s">
        <v>44</v>
      </c>
      <c r="AP47" t="s">
        <v>44</v>
      </c>
      <c r="AQ47" t="s">
        <v>43</v>
      </c>
      <c r="AR47" t="s">
        <v>45</v>
      </c>
      <c r="AS47" t="s">
        <v>45</v>
      </c>
      <c r="AT47" t="s">
        <v>46</v>
      </c>
      <c r="AU47" t="s">
        <v>45</v>
      </c>
      <c r="AX47" s="5" t="s">
        <v>182</v>
      </c>
      <c r="AY47" s="7" t="s">
        <v>219</v>
      </c>
      <c r="AZ47" s="3">
        <v>919.03200000000004</v>
      </c>
      <c r="BA47" s="3">
        <v>148.50498338870432</v>
      </c>
    </row>
    <row r="48" spans="1:53" x14ac:dyDescent="0.25">
      <c r="A48" s="2" t="s">
        <v>104</v>
      </c>
      <c r="B48" s="7" t="str">
        <f t="shared" si="0"/>
        <v>UW038</v>
      </c>
      <c r="C48" s="7">
        <f t="shared" si="1"/>
        <v>863.03000000000009</v>
      </c>
      <c r="D48" s="7">
        <f t="shared" si="2"/>
        <v>87.531593445602482</v>
      </c>
      <c r="E48" s="7">
        <v>4.1598053685456202</v>
      </c>
      <c r="F48" s="7">
        <v>3.0045586446972399</v>
      </c>
      <c r="G48" t="s">
        <v>43</v>
      </c>
      <c r="H48" t="s">
        <v>43</v>
      </c>
      <c r="I48" t="s">
        <v>50</v>
      </c>
      <c r="J48" t="s">
        <v>44</v>
      </c>
      <c r="K48" t="s">
        <v>44</v>
      </c>
      <c r="L48" t="s">
        <v>43</v>
      </c>
      <c r="M48" t="s">
        <v>43</v>
      </c>
      <c r="N48" t="s">
        <v>44</v>
      </c>
      <c r="O48" t="s">
        <v>44</v>
      </c>
      <c r="P48" t="s">
        <v>44</v>
      </c>
      <c r="Q48" t="s">
        <v>43</v>
      </c>
      <c r="R48" t="s">
        <v>44</v>
      </c>
      <c r="S48" t="s">
        <v>44</v>
      </c>
      <c r="T48" t="s">
        <v>45</v>
      </c>
      <c r="U48" t="s">
        <v>43</v>
      </c>
      <c r="V48" t="s">
        <v>46</v>
      </c>
      <c r="W48" t="s">
        <v>43</v>
      </c>
      <c r="X48" t="s">
        <v>44</v>
      </c>
      <c r="Y48" t="s">
        <v>46</v>
      </c>
      <c r="Z48" t="s">
        <v>43</v>
      </c>
      <c r="AA48" t="s">
        <v>46</v>
      </c>
      <c r="AB48" t="s">
        <v>51</v>
      </c>
      <c r="AC48" t="s">
        <v>46</v>
      </c>
      <c r="AD48" t="s">
        <v>52</v>
      </c>
      <c r="AE48" t="s">
        <v>44</v>
      </c>
      <c r="AF48" t="s">
        <v>44</v>
      </c>
      <c r="AG48" t="s">
        <v>52</v>
      </c>
      <c r="AH48" t="s">
        <v>44</v>
      </c>
      <c r="AI48" t="s">
        <v>45</v>
      </c>
      <c r="AJ48" t="s">
        <v>45</v>
      </c>
      <c r="AK48" t="s">
        <v>45</v>
      </c>
      <c r="AL48" t="s">
        <v>44</v>
      </c>
      <c r="AM48" t="s">
        <v>45</v>
      </c>
      <c r="AN48" t="s">
        <v>45</v>
      </c>
      <c r="AO48" t="s">
        <v>44</v>
      </c>
      <c r="AP48" t="s">
        <v>53</v>
      </c>
      <c r="AQ48" t="s">
        <v>43</v>
      </c>
      <c r="AR48" t="s">
        <v>50</v>
      </c>
      <c r="AS48" t="s">
        <v>45</v>
      </c>
      <c r="AT48" t="s">
        <v>46</v>
      </c>
      <c r="AU48" t="s">
        <v>45</v>
      </c>
      <c r="AX48" s="5" t="s">
        <v>183</v>
      </c>
      <c r="AY48" s="7" t="s">
        <v>219</v>
      </c>
      <c r="AZ48" s="3">
        <v>1849.6120000000001</v>
      </c>
      <c r="BA48" s="3">
        <v>513.03720716072814</v>
      </c>
    </row>
    <row r="49" spans="1:53" x14ac:dyDescent="0.25">
      <c r="A49" t="s">
        <v>103</v>
      </c>
      <c r="B49" s="7" t="str">
        <f t="shared" si="0"/>
        <v>UW037</v>
      </c>
      <c r="C49" s="7">
        <f t="shared" si="1"/>
        <v>481.41300000000001</v>
      </c>
      <c r="D49" s="7">
        <f t="shared" si="2"/>
        <v>52.057142362815725</v>
      </c>
      <c r="E49" s="7">
        <v>3.9490087597822101</v>
      </c>
      <c r="F49" s="7">
        <v>2.7724501671274102</v>
      </c>
      <c r="G49" t="s">
        <v>51</v>
      </c>
      <c r="H49" t="s">
        <v>43</v>
      </c>
      <c r="I49" t="s">
        <v>44</v>
      </c>
      <c r="J49" t="s">
        <v>44</v>
      </c>
      <c r="K49" t="s">
        <v>44</v>
      </c>
      <c r="L49" t="s">
        <v>43</v>
      </c>
      <c r="M49" t="s">
        <v>51</v>
      </c>
      <c r="N49" t="s">
        <v>44</v>
      </c>
      <c r="O49" t="s">
        <v>44</v>
      </c>
      <c r="P49" t="s">
        <v>44</v>
      </c>
      <c r="Q49" t="s">
        <v>53</v>
      </c>
      <c r="R49" t="s">
        <v>56</v>
      </c>
      <c r="S49" t="s">
        <v>44</v>
      </c>
      <c r="T49" t="s">
        <v>45</v>
      </c>
      <c r="U49" t="s">
        <v>51</v>
      </c>
      <c r="V49" t="s">
        <v>66</v>
      </c>
      <c r="W49" t="s">
        <v>51</v>
      </c>
      <c r="X49" t="s">
        <v>44</v>
      </c>
      <c r="Y49" t="s">
        <v>46</v>
      </c>
      <c r="Z49" t="s">
        <v>43</v>
      </c>
      <c r="AA49" t="s">
        <v>46</v>
      </c>
      <c r="AB49" t="s">
        <v>43</v>
      </c>
      <c r="AC49" t="s">
        <v>46</v>
      </c>
      <c r="AD49" t="s">
        <v>52</v>
      </c>
      <c r="AE49" t="s">
        <v>44</v>
      </c>
      <c r="AF49" t="s">
        <v>50</v>
      </c>
      <c r="AG49" t="s">
        <v>52</v>
      </c>
      <c r="AH49" t="s">
        <v>44</v>
      </c>
      <c r="AI49" t="s">
        <v>45</v>
      </c>
      <c r="AJ49" t="s">
        <v>45</v>
      </c>
      <c r="AK49" t="s">
        <v>45</v>
      </c>
      <c r="AL49" t="s">
        <v>44</v>
      </c>
      <c r="AM49" t="s">
        <v>63</v>
      </c>
      <c r="AN49" t="s">
        <v>64</v>
      </c>
      <c r="AO49" t="s">
        <v>50</v>
      </c>
      <c r="AP49" t="s">
        <v>43</v>
      </c>
      <c r="AQ49" t="s">
        <v>43</v>
      </c>
      <c r="AR49" t="s">
        <v>50</v>
      </c>
      <c r="AS49" t="s">
        <v>45</v>
      </c>
      <c r="AT49" t="s">
        <v>46</v>
      </c>
      <c r="AU49" t="s">
        <v>45</v>
      </c>
      <c r="AX49" s="5" t="s">
        <v>184</v>
      </c>
      <c r="AY49" s="7" t="s">
        <v>219</v>
      </c>
      <c r="AZ49" s="3">
        <v>6161.9800000000005</v>
      </c>
      <c r="BA49" s="3">
        <v>724.94052927183373</v>
      </c>
    </row>
    <row r="50" spans="1:53" x14ac:dyDescent="0.25">
      <c r="A50" t="s">
        <v>105</v>
      </c>
      <c r="B50" s="7" t="str">
        <f t="shared" si="0"/>
        <v>UW039</v>
      </c>
      <c r="C50" s="7">
        <f t="shared" si="1"/>
        <v>1164.0999999999999</v>
      </c>
      <c r="D50" s="7">
        <f t="shared" si="2"/>
        <v>124.05474990835229</v>
      </c>
      <c r="E50" s="7">
        <v>4.2605872591059004</v>
      </c>
      <c r="F50" s="7">
        <v>3.1478621452767599</v>
      </c>
      <c r="G50" t="s">
        <v>43</v>
      </c>
      <c r="H50" t="s">
        <v>43</v>
      </c>
      <c r="I50" t="s">
        <v>44</v>
      </c>
      <c r="J50" t="s">
        <v>44</v>
      </c>
      <c r="K50" t="s">
        <v>44</v>
      </c>
      <c r="L50" t="s">
        <v>43</v>
      </c>
      <c r="M50" t="s">
        <v>43</v>
      </c>
      <c r="N50" t="s">
        <v>44</v>
      </c>
      <c r="O50" t="s">
        <v>44</v>
      </c>
      <c r="P50" t="s">
        <v>44</v>
      </c>
      <c r="Q50" t="s">
        <v>43</v>
      </c>
      <c r="R50" t="s">
        <v>44</v>
      </c>
      <c r="S50" t="s">
        <v>44</v>
      </c>
      <c r="T50" t="s">
        <v>45</v>
      </c>
      <c r="U50" t="s">
        <v>43</v>
      </c>
      <c r="V50" t="s">
        <v>46</v>
      </c>
      <c r="W50" t="s">
        <v>43</v>
      </c>
      <c r="X50" t="s">
        <v>44</v>
      </c>
      <c r="Y50" t="s">
        <v>46</v>
      </c>
      <c r="Z50" t="s">
        <v>43</v>
      </c>
      <c r="AA50" t="s">
        <v>46</v>
      </c>
      <c r="AB50" t="s">
        <v>46</v>
      </c>
      <c r="AC50" t="s">
        <v>46</v>
      </c>
      <c r="AD50" t="s">
        <v>44</v>
      </c>
      <c r="AE50" t="s">
        <v>44</v>
      </c>
      <c r="AF50" t="s">
        <v>44</v>
      </c>
      <c r="AG50" t="s">
        <v>44</v>
      </c>
      <c r="AH50" t="s">
        <v>44</v>
      </c>
      <c r="AI50" t="s">
        <v>45</v>
      </c>
      <c r="AJ50" t="s">
        <v>45</v>
      </c>
      <c r="AK50" t="s">
        <v>45</v>
      </c>
      <c r="AL50" t="s">
        <v>44</v>
      </c>
      <c r="AM50" t="s">
        <v>45</v>
      </c>
      <c r="AN50" t="s">
        <v>45</v>
      </c>
      <c r="AO50" t="s">
        <v>44</v>
      </c>
      <c r="AP50" t="s">
        <v>44</v>
      </c>
      <c r="AQ50" t="s">
        <v>43</v>
      </c>
      <c r="AR50" t="s">
        <v>45</v>
      </c>
      <c r="AS50" t="s">
        <v>45</v>
      </c>
      <c r="AT50" t="s">
        <v>46</v>
      </c>
      <c r="AU50" t="s">
        <v>45</v>
      </c>
      <c r="AX50" s="5" t="s">
        <v>185</v>
      </c>
      <c r="AY50" s="7" t="s">
        <v>219</v>
      </c>
      <c r="AZ50" s="3">
        <v>1989.241</v>
      </c>
      <c r="BA50" s="3">
        <v>237.83312330673525</v>
      </c>
    </row>
    <row r="51" spans="1:53" x14ac:dyDescent="0.25">
      <c r="A51" t="s">
        <v>106</v>
      </c>
      <c r="B51" s="7" t="str">
        <f t="shared" si="0"/>
        <v>UW040</v>
      </c>
      <c r="C51" s="7">
        <f t="shared" si="1"/>
        <v>3884.1500000000005</v>
      </c>
      <c r="D51" s="7">
        <f t="shared" si="2"/>
        <v>315.60442739184629</v>
      </c>
      <c r="E51" s="7">
        <v>4.6215611232073703</v>
      </c>
      <c r="F51" s="7">
        <v>3.4876421269049902</v>
      </c>
      <c r="G51" t="s">
        <v>43</v>
      </c>
      <c r="H51" t="s">
        <v>43</v>
      </c>
      <c r="I51" t="s">
        <v>44</v>
      </c>
      <c r="J51" t="s">
        <v>44</v>
      </c>
      <c r="K51" t="s">
        <v>44</v>
      </c>
      <c r="L51" t="s">
        <v>43</v>
      </c>
      <c r="M51" t="s">
        <v>43</v>
      </c>
      <c r="N51" t="s">
        <v>44</v>
      </c>
      <c r="O51" t="s">
        <v>44</v>
      </c>
      <c r="P51" t="s">
        <v>44</v>
      </c>
      <c r="Q51" t="s">
        <v>43</v>
      </c>
      <c r="R51" t="s">
        <v>44</v>
      </c>
      <c r="S51" t="s">
        <v>44</v>
      </c>
      <c r="T51" t="s">
        <v>45</v>
      </c>
      <c r="U51" t="s">
        <v>43</v>
      </c>
      <c r="V51" t="s">
        <v>46</v>
      </c>
      <c r="W51" t="s">
        <v>43</v>
      </c>
      <c r="X51" t="s">
        <v>44</v>
      </c>
      <c r="Y51" t="s">
        <v>46</v>
      </c>
      <c r="Z51" t="s">
        <v>43</v>
      </c>
      <c r="AA51" t="s">
        <v>46</v>
      </c>
      <c r="AB51" t="s">
        <v>46</v>
      </c>
      <c r="AC51" t="s">
        <v>46</v>
      </c>
      <c r="AD51" t="s">
        <v>44</v>
      </c>
      <c r="AE51" t="s">
        <v>44</v>
      </c>
      <c r="AF51" t="s">
        <v>44</v>
      </c>
      <c r="AG51" t="s">
        <v>44</v>
      </c>
      <c r="AH51" t="s">
        <v>44</v>
      </c>
      <c r="AI51" t="s">
        <v>45</v>
      </c>
      <c r="AJ51" t="s">
        <v>45</v>
      </c>
      <c r="AK51" t="s">
        <v>45</v>
      </c>
      <c r="AL51" t="s">
        <v>44</v>
      </c>
      <c r="AM51" t="s">
        <v>45</v>
      </c>
      <c r="AN51" t="s">
        <v>45</v>
      </c>
      <c r="AO51" t="s">
        <v>44</v>
      </c>
      <c r="AP51" t="s">
        <v>44</v>
      </c>
      <c r="AQ51" t="s">
        <v>43</v>
      </c>
      <c r="AR51" t="s">
        <v>45</v>
      </c>
      <c r="AS51" t="s">
        <v>45</v>
      </c>
      <c r="AT51" t="s">
        <v>46</v>
      </c>
      <c r="AU51" t="s">
        <v>45</v>
      </c>
      <c r="AX51" s="5" t="s">
        <v>186</v>
      </c>
      <c r="AY51" s="7" t="s">
        <v>219</v>
      </c>
      <c r="AZ51" s="3">
        <v>5750.7499999999991</v>
      </c>
      <c r="BA51" s="3">
        <v>467.27396234019272</v>
      </c>
    </row>
    <row r="52" spans="1:53" x14ac:dyDescent="0.25">
      <c r="A52" t="s">
        <v>107</v>
      </c>
      <c r="B52" s="7" t="str">
        <f t="shared" si="0"/>
        <v>MC103</v>
      </c>
      <c r="C52" s="7">
        <f t="shared" si="1"/>
        <v>1027.982</v>
      </c>
      <c r="D52" s="7">
        <f t="shared" si="2"/>
        <v>97.536496177223498</v>
      </c>
      <c r="E52" s="7">
        <v>4.2192849128516299</v>
      </c>
      <c r="F52" s="7">
        <v>3.05006118202901</v>
      </c>
      <c r="G52" t="s">
        <v>43</v>
      </c>
      <c r="H52" t="s">
        <v>43</v>
      </c>
      <c r="I52" t="s">
        <v>45</v>
      </c>
      <c r="J52" t="s">
        <v>44</v>
      </c>
      <c r="K52" t="s">
        <v>44</v>
      </c>
      <c r="L52" t="s">
        <v>43</v>
      </c>
      <c r="M52" t="s">
        <v>43</v>
      </c>
      <c r="N52" t="s">
        <v>44</v>
      </c>
      <c r="O52" t="s">
        <v>44</v>
      </c>
      <c r="P52" t="s">
        <v>44</v>
      </c>
      <c r="Q52" t="s">
        <v>43</v>
      </c>
      <c r="R52" t="s">
        <v>44</v>
      </c>
      <c r="S52" t="s">
        <v>44</v>
      </c>
      <c r="T52" t="s">
        <v>45</v>
      </c>
      <c r="U52" t="s">
        <v>43</v>
      </c>
      <c r="V52" t="s">
        <v>46</v>
      </c>
      <c r="W52" t="s">
        <v>43</v>
      </c>
      <c r="X52" t="s">
        <v>44</v>
      </c>
      <c r="Y52" t="s">
        <v>46</v>
      </c>
      <c r="Z52" t="s">
        <v>43</v>
      </c>
      <c r="AA52" t="s">
        <v>46</v>
      </c>
      <c r="AB52" t="s">
        <v>46</v>
      </c>
      <c r="AC52" t="s">
        <v>46</v>
      </c>
      <c r="AD52" t="s">
        <v>44</v>
      </c>
      <c r="AE52" t="s">
        <v>44</v>
      </c>
      <c r="AF52" t="s">
        <v>44</v>
      </c>
      <c r="AG52" t="s">
        <v>52</v>
      </c>
      <c r="AH52" t="s">
        <v>44</v>
      </c>
      <c r="AI52" t="s">
        <v>45</v>
      </c>
      <c r="AJ52" t="s">
        <v>45</v>
      </c>
      <c r="AK52" t="s">
        <v>45</v>
      </c>
      <c r="AL52" t="s">
        <v>44</v>
      </c>
      <c r="AM52" t="s">
        <v>45</v>
      </c>
      <c r="AN52" t="s">
        <v>45</v>
      </c>
      <c r="AO52" t="s">
        <v>44</v>
      </c>
      <c r="AP52" t="s">
        <v>44</v>
      </c>
      <c r="AQ52" t="s">
        <v>43</v>
      </c>
      <c r="AR52" t="s">
        <v>45</v>
      </c>
      <c r="AS52" t="s">
        <v>45</v>
      </c>
      <c r="AT52" t="s">
        <v>46</v>
      </c>
      <c r="AU52" t="s">
        <v>45</v>
      </c>
      <c r="AX52" s="5" t="s">
        <v>187</v>
      </c>
      <c r="AY52" s="7" t="s">
        <v>219</v>
      </c>
      <c r="AZ52" s="3">
        <v>8652.7249999999985</v>
      </c>
      <c r="BA52" s="3">
        <v>928.82453213794224</v>
      </c>
    </row>
    <row r="53" spans="1:53" x14ac:dyDescent="0.25">
      <c r="A53" t="s">
        <v>108</v>
      </c>
      <c r="B53" s="7" t="str">
        <f t="shared" si="0"/>
        <v>MC105</v>
      </c>
      <c r="C53" s="7">
        <f t="shared" si="1"/>
        <v>1060.7170000000001</v>
      </c>
      <c r="D53" s="7">
        <f t="shared" si="2"/>
        <v>62.15454300413694</v>
      </c>
      <c r="E53" s="7">
        <v>4.2297731722233802</v>
      </c>
      <c r="F53" s="7">
        <v>2.8542424885693598</v>
      </c>
      <c r="G53" t="s">
        <v>43</v>
      </c>
      <c r="H53" t="s">
        <v>43</v>
      </c>
      <c r="I53" t="s">
        <v>50</v>
      </c>
      <c r="J53" t="s">
        <v>44</v>
      </c>
      <c r="K53" t="s">
        <v>44</v>
      </c>
      <c r="L53" t="s">
        <v>43</v>
      </c>
      <c r="M53" t="s">
        <v>43</v>
      </c>
      <c r="N53" t="s">
        <v>44</v>
      </c>
      <c r="O53" t="s">
        <v>44</v>
      </c>
      <c r="P53" t="s">
        <v>44</v>
      </c>
      <c r="Q53" t="s">
        <v>43</v>
      </c>
      <c r="R53" t="s">
        <v>44</v>
      </c>
      <c r="S53" t="s">
        <v>44</v>
      </c>
      <c r="T53" t="s">
        <v>45</v>
      </c>
      <c r="U53" t="s">
        <v>43</v>
      </c>
      <c r="V53" t="s">
        <v>46</v>
      </c>
      <c r="W53" t="s">
        <v>43</v>
      </c>
      <c r="X53" t="s">
        <v>44</v>
      </c>
      <c r="Y53" t="s">
        <v>46</v>
      </c>
      <c r="Z53" t="s">
        <v>43</v>
      </c>
      <c r="AA53" t="s">
        <v>46</v>
      </c>
      <c r="AB53" t="s">
        <v>51</v>
      </c>
      <c r="AC53" t="s">
        <v>46</v>
      </c>
      <c r="AD53" t="s">
        <v>52</v>
      </c>
      <c r="AE53" t="s">
        <v>44</v>
      </c>
      <c r="AF53" t="s">
        <v>44</v>
      </c>
      <c r="AG53" t="s">
        <v>52</v>
      </c>
      <c r="AH53" t="s">
        <v>44</v>
      </c>
      <c r="AI53" t="s">
        <v>45</v>
      </c>
      <c r="AJ53" t="s">
        <v>45</v>
      </c>
      <c r="AK53" t="s">
        <v>45</v>
      </c>
      <c r="AL53" t="s">
        <v>44</v>
      </c>
      <c r="AM53" t="s">
        <v>45</v>
      </c>
      <c r="AN53" t="s">
        <v>45</v>
      </c>
      <c r="AO53" t="s">
        <v>44</v>
      </c>
      <c r="AP53" t="s">
        <v>53</v>
      </c>
      <c r="AQ53" t="s">
        <v>43</v>
      </c>
      <c r="AR53" t="s">
        <v>50</v>
      </c>
      <c r="AS53" t="s">
        <v>45</v>
      </c>
      <c r="AT53" t="s">
        <v>46</v>
      </c>
      <c r="AU53" t="s">
        <v>45</v>
      </c>
      <c r="AX53" s="5" t="s">
        <v>188</v>
      </c>
      <c r="AY53" s="7" t="s">
        <v>219</v>
      </c>
      <c r="AZ53" s="3">
        <v>6757.64</v>
      </c>
      <c r="BA53" s="3">
        <v>714.96253599866282</v>
      </c>
    </row>
    <row r="54" spans="1:53" x14ac:dyDescent="0.25">
      <c r="A54" t="s">
        <v>109</v>
      </c>
      <c r="B54" s="7" t="str">
        <f t="shared" si="0"/>
        <v>MC106</v>
      </c>
      <c r="C54" s="7">
        <f t="shared" si="1"/>
        <v>499.274</v>
      </c>
      <c r="D54" s="7">
        <f t="shared" si="2"/>
        <v>68.616655763659438</v>
      </c>
      <c r="E54" s="7">
        <v>3.9627389490473499</v>
      </c>
      <c r="F54" s="7">
        <v>2.8986849929866501</v>
      </c>
      <c r="G54" t="s">
        <v>43</v>
      </c>
      <c r="H54" t="s">
        <v>43</v>
      </c>
      <c r="I54" t="s">
        <v>44</v>
      </c>
      <c r="J54" t="s">
        <v>44</v>
      </c>
      <c r="K54" t="s">
        <v>44</v>
      </c>
      <c r="L54" t="s">
        <v>43</v>
      </c>
      <c r="M54" t="s">
        <v>43</v>
      </c>
      <c r="N54" t="s">
        <v>44</v>
      </c>
      <c r="O54" t="s">
        <v>44</v>
      </c>
      <c r="P54" t="s">
        <v>44</v>
      </c>
      <c r="Q54" t="s">
        <v>43</v>
      </c>
      <c r="R54" t="s">
        <v>44</v>
      </c>
      <c r="S54" t="s">
        <v>44</v>
      </c>
      <c r="T54" t="s">
        <v>45</v>
      </c>
      <c r="U54" t="s">
        <v>43</v>
      </c>
      <c r="V54" t="s">
        <v>46</v>
      </c>
      <c r="W54" t="s">
        <v>43</v>
      </c>
      <c r="X54" t="s">
        <v>44</v>
      </c>
      <c r="Y54" t="s">
        <v>46</v>
      </c>
      <c r="Z54" t="s">
        <v>43</v>
      </c>
      <c r="AA54" t="s">
        <v>46</v>
      </c>
      <c r="AB54" t="s">
        <v>43</v>
      </c>
      <c r="AC54" t="s">
        <v>46</v>
      </c>
      <c r="AD54" t="s">
        <v>52</v>
      </c>
      <c r="AE54" t="s">
        <v>44</v>
      </c>
      <c r="AF54" t="s">
        <v>44</v>
      </c>
      <c r="AG54" t="s">
        <v>52</v>
      </c>
      <c r="AH54" t="s">
        <v>44</v>
      </c>
      <c r="AI54" t="s">
        <v>45</v>
      </c>
      <c r="AJ54" t="s">
        <v>45</v>
      </c>
      <c r="AK54" t="s">
        <v>45</v>
      </c>
      <c r="AL54" t="s">
        <v>44</v>
      </c>
      <c r="AM54" t="s">
        <v>45</v>
      </c>
      <c r="AN54" t="s">
        <v>45</v>
      </c>
      <c r="AO54" t="s">
        <v>44</v>
      </c>
      <c r="AP54" t="s">
        <v>53</v>
      </c>
      <c r="AQ54" t="s">
        <v>43</v>
      </c>
      <c r="AR54" t="s">
        <v>50</v>
      </c>
      <c r="AS54" t="s">
        <v>45</v>
      </c>
      <c r="AT54" t="s">
        <v>46</v>
      </c>
      <c r="AU54" t="s">
        <v>45</v>
      </c>
      <c r="AX54" s="5" t="s">
        <v>189</v>
      </c>
      <c r="AY54" s="7" t="s">
        <v>219</v>
      </c>
      <c r="AZ54" s="3">
        <v>1897.2890000000002</v>
      </c>
      <c r="BA54" s="3">
        <v>581.04584571096086</v>
      </c>
    </row>
    <row r="55" spans="1:53" x14ac:dyDescent="0.25">
      <c r="A55" t="s">
        <v>110</v>
      </c>
      <c r="B55" s="7" t="str">
        <f t="shared" si="0"/>
        <v>MC110</v>
      </c>
      <c r="C55" s="7">
        <f t="shared" si="1"/>
        <v>1371.9879999999998</v>
      </c>
      <c r="D55" s="7">
        <f t="shared" si="2"/>
        <v>84.078195857335444</v>
      </c>
      <c r="E55" s="7">
        <v>4.31393664208725</v>
      </c>
      <c r="F55" s="7">
        <v>2.9873930238341702</v>
      </c>
      <c r="G55" t="s">
        <v>43</v>
      </c>
      <c r="H55" t="s">
        <v>43</v>
      </c>
      <c r="I55" t="s">
        <v>44</v>
      </c>
      <c r="J55" t="s">
        <v>44</v>
      </c>
      <c r="K55" t="s">
        <v>44</v>
      </c>
      <c r="L55" t="s">
        <v>43</v>
      </c>
      <c r="M55" t="s">
        <v>43</v>
      </c>
      <c r="N55" t="s">
        <v>44</v>
      </c>
      <c r="O55" t="s">
        <v>44</v>
      </c>
      <c r="P55" t="s">
        <v>44</v>
      </c>
      <c r="Q55" t="s">
        <v>43</v>
      </c>
      <c r="R55" t="s">
        <v>44</v>
      </c>
      <c r="S55" t="s">
        <v>44</v>
      </c>
      <c r="T55" t="s">
        <v>45</v>
      </c>
      <c r="U55" t="s">
        <v>43</v>
      </c>
      <c r="V55" t="s">
        <v>46</v>
      </c>
      <c r="W55" t="s">
        <v>43</v>
      </c>
      <c r="X55" t="s">
        <v>44</v>
      </c>
      <c r="Y55" t="s">
        <v>46</v>
      </c>
      <c r="Z55" t="s">
        <v>43</v>
      </c>
      <c r="AA55" t="s">
        <v>46</v>
      </c>
      <c r="AB55" t="s">
        <v>46</v>
      </c>
      <c r="AC55" t="s">
        <v>46</v>
      </c>
      <c r="AD55" t="s">
        <v>44</v>
      </c>
      <c r="AE55" t="s">
        <v>44</v>
      </c>
      <c r="AF55" t="s">
        <v>44</v>
      </c>
      <c r="AG55" t="s">
        <v>44</v>
      </c>
      <c r="AH55" t="s">
        <v>44</v>
      </c>
      <c r="AI55" t="s">
        <v>45</v>
      </c>
      <c r="AJ55" t="s">
        <v>45</v>
      </c>
      <c r="AK55" t="s">
        <v>45</v>
      </c>
      <c r="AL55" t="s">
        <v>44</v>
      </c>
      <c r="AM55" t="s">
        <v>45</v>
      </c>
      <c r="AN55" t="s">
        <v>45</v>
      </c>
      <c r="AO55" t="s">
        <v>44</v>
      </c>
      <c r="AP55" t="s">
        <v>44</v>
      </c>
      <c r="AQ55" t="s">
        <v>43</v>
      </c>
      <c r="AR55" t="s">
        <v>45</v>
      </c>
      <c r="AS55" t="s">
        <v>45</v>
      </c>
      <c r="AT55" t="s">
        <v>46</v>
      </c>
      <c r="AU55" t="s">
        <v>45</v>
      </c>
      <c r="AX55" s="5" t="s">
        <v>190</v>
      </c>
      <c r="AY55" s="7" t="s">
        <v>219</v>
      </c>
      <c r="AZ55" s="3">
        <v>492.85200000000009</v>
      </c>
      <c r="BA55" s="3">
        <v>72.473972119287126</v>
      </c>
    </row>
    <row r="56" spans="1:53" x14ac:dyDescent="0.25">
      <c r="A56" t="s">
        <v>111</v>
      </c>
      <c r="B56" s="7" t="str">
        <f t="shared" si="0"/>
        <v>MC117</v>
      </c>
      <c r="C56" s="7">
        <f t="shared" si="1"/>
        <v>9661.152</v>
      </c>
      <c r="D56" s="7">
        <f t="shared" si="2"/>
        <v>609.83959217579468</v>
      </c>
      <c r="E56" s="7">
        <v>4.8524820314820998</v>
      </c>
      <c r="F56" s="7">
        <v>3.6933072954755701</v>
      </c>
      <c r="G56" t="s">
        <v>43</v>
      </c>
      <c r="H56" t="s">
        <v>43</v>
      </c>
      <c r="I56" t="s">
        <v>44</v>
      </c>
      <c r="J56" t="s">
        <v>44</v>
      </c>
      <c r="K56" t="s">
        <v>44</v>
      </c>
      <c r="L56" t="s">
        <v>43</v>
      </c>
      <c r="M56" t="s">
        <v>43</v>
      </c>
      <c r="N56" t="s">
        <v>44</v>
      </c>
      <c r="O56" t="s">
        <v>44</v>
      </c>
      <c r="P56" t="s">
        <v>44</v>
      </c>
      <c r="Q56" t="s">
        <v>43</v>
      </c>
      <c r="R56" t="s">
        <v>44</v>
      </c>
      <c r="S56" t="s">
        <v>44</v>
      </c>
      <c r="T56" t="s">
        <v>45</v>
      </c>
      <c r="U56" t="s">
        <v>43</v>
      </c>
      <c r="V56" t="s">
        <v>46</v>
      </c>
      <c r="W56" t="s">
        <v>43</v>
      </c>
      <c r="X56" t="s">
        <v>44</v>
      </c>
      <c r="Y56" t="s">
        <v>46</v>
      </c>
      <c r="Z56" t="s">
        <v>43</v>
      </c>
      <c r="AA56" t="s">
        <v>46</v>
      </c>
      <c r="AB56" t="s">
        <v>51</v>
      </c>
      <c r="AC56" t="s">
        <v>46</v>
      </c>
      <c r="AD56" t="s">
        <v>52</v>
      </c>
      <c r="AE56" t="s">
        <v>44</v>
      </c>
      <c r="AF56" t="s">
        <v>44</v>
      </c>
      <c r="AG56" t="s">
        <v>52</v>
      </c>
      <c r="AH56" t="s">
        <v>44</v>
      </c>
      <c r="AI56" t="s">
        <v>45</v>
      </c>
      <c r="AJ56" t="s">
        <v>45</v>
      </c>
      <c r="AK56" t="s">
        <v>45</v>
      </c>
      <c r="AL56" t="s">
        <v>44</v>
      </c>
      <c r="AM56" t="s">
        <v>45</v>
      </c>
      <c r="AN56" t="s">
        <v>45</v>
      </c>
      <c r="AO56" t="s">
        <v>44</v>
      </c>
      <c r="AP56" t="s">
        <v>53</v>
      </c>
      <c r="AQ56" t="s">
        <v>43</v>
      </c>
      <c r="AR56" t="s">
        <v>50</v>
      </c>
      <c r="AS56" t="s">
        <v>45</v>
      </c>
      <c r="AT56" t="s">
        <v>46</v>
      </c>
      <c r="AU56" t="s">
        <v>45</v>
      </c>
      <c r="AX56" s="5" t="s">
        <v>191</v>
      </c>
      <c r="AY56" s="7" t="s">
        <v>220</v>
      </c>
      <c r="AZ56" s="3">
        <v>334.62</v>
      </c>
      <c r="BA56" s="3">
        <v>28.121407297346359</v>
      </c>
    </row>
    <row r="57" spans="1:53" x14ac:dyDescent="0.25">
      <c r="A57" t="s">
        <v>112</v>
      </c>
      <c r="B57" s="7" t="str">
        <f t="shared" si="0"/>
        <v>MC122</v>
      </c>
      <c r="C57" s="7">
        <f t="shared" si="1"/>
        <v>919.03200000000004</v>
      </c>
      <c r="D57" s="7">
        <f t="shared" si="2"/>
        <v>148.50498338870432</v>
      </c>
      <c r="E57" s="7">
        <v>4.1813750062367596</v>
      </c>
      <c r="F57" s="7">
        <v>3.2181308706604699</v>
      </c>
      <c r="G57" t="s">
        <v>43</v>
      </c>
      <c r="H57" t="s">
        <v>43</v>
      </c>
      <c r="I57" t="s">
        <v>44</v>
      </c>
      <c r="J57" t="s">
        <v>44</v>
      </c>
      <c r="K57" t="s">
        <v>44</v>
      </c>
      <c r="L57" t="s">
        <v>43</v>
      </c>
      <c r="M57" t="s">
        <v>43</v>
      </c>
      <c r="N57" t="s">
        <v>44</v>
      </c>
      <c r="O57" t="s">
        <v>44</v>
      </c>
      <c r="P57" t="s">
        <v>44</v>
      </c>
      <c r="Q57" t="s">
        <v>43</v>
      </c>
      <c r="R57" t="s">
        <v>44</v>
      </c>
      <c r="S57" t="s">
        <v>44</v>
      </c>
      <c r="T57" t="s">
        <v>45</v>
      </c>
      <c r="U57" t="s">
        <v>43</v>
      </c>
      <c r="V57" t="s">
        <v>46</v>
      </c>
      <c r="W57" t="s">
        <v>43</v>
      </c>
      <c r="X57" t="s">
        <v>44</v>
      </c>
      <c r="Y57" t="s">
        <v>46</v>
      </c>
      <c r="Z57" t="s">
        <v>43</v>
      </c>
      <c r="AA57" t="s">
        <v>46</v>
      </c>
      <c r="AB57" t="s">
        <v>51</v>
      </c>
      <c r="AC57" t="s">
        <v>46</v>
      </c>
      <c r="AD57" t="s">
        <v>52</v>
      </c>
      <c r="AE57" t="s">
        <v>44</v>
      </c>
      <c r="AF57" t="s">
        <v>44</v>
      </c>
      <c r="AG57" t="s">
        <v>52</v>
      </c>
      <c r="AH57" t="s">
        <v>44</v>
      </c>
      <c r="AI57" t="s">
        <v>45</v>
      </c>
      <c r="AJ57" t="s">
        <v>45</v>
      </c>
      <c r="AK57" t="s">
        <v>45</v>
      </c>
      <c r="AL57" t="s">
        <v>44</v>
      </c>
      <c r="AM57" t="s">
        <v>45</v>
      </c>
      <c r="AN57" t="s">
        <v>45</v>
      </c>
      <c r="AO57" t="s">
        <v>44</v>
      </c>
      <c r="AP57" t="s">
        <v>44</v>
      </c>
      <c r="AQ57" t="s">
        <v>43</v>
      </c>
      <c r="AR57" t="s">
        <v>50</v>
      </c>
      <c r="AS57" t="s">
        <v>45</v>
      </c>
      <c r="AT57" t="s">
        <v>46</v>
      </c>
      <c r="AU57" t="s">
        <v>45</v>
      </c>
      <c r="AX57" s="5" t="s">
        <v>192</v>
      </c>
      <c r="AY57" s="7" t="s">
        <v>220</v>
      </c>
      <c r="AZ57" s="3">
        <v>699.54500000000007</v>
      </c>
      <c r="BA57" s="3">
        <v>71.44294225902452</v>
      </c>
    </row>
    <row r="58" spans="1:53" x14ac:dyDescent="0.25">
      <c r="A58" t="s">
        <v>113</v>
      </c>
      <c r="B58" s="7" t="str">
        <f t="shared" si="0"/>
        <v>MC124</v>
      </c>
      <c r="C58" s="7">
        <f t="shared" si="1"/>
        <v>1849.6120000000001</v>
      </c>
      <c r="D58" s="7">
        <f t="shared" si="2"/>
        <v>513.03720716072814</v>
      </c>
      <c r="E58" s="7">
        <v>4.4074571113565604</v>
      </c>
      <c r="F58" s="7">
        <v>3.6418239395406999</v>
      </c>
      <c r="G58" t="s">
        <v>43</v>
      </c>
      <c r="H58" t="s">
        <v>43</v>
      </c>
      <c r="I58" t="s">
        <v>44</v>
      </c>
      <c r="J58" t="s">
        <v>44</v>
      </c>
      <c r="K58" t="s">
        <v>44</v>
      </c>
      <c r="L58" t="s">
        <v>43</v>
      </c>
      <c r="M58" t="s">
        <v>43</v>
      </c>
      <c r="N58" t="s">
        <v>44</v>
      </c>
      <c r="O58" t="s">
        <v>44</v>
      </c>
      <c r="P58" t="s">
        <v>44</v>
      </c>
      <c r="Q58" t="s">
        <v>43</v>
      </c>
      <c r="R58" t="s">
        <v>44</v>
      </c>
      <c r="S58" t="s">
        <v>44</v>
      </c>
      <c r="T58" t="s">
        <v>45</v>
      </c>
      <c r="U58" t="s">
        <v>43</v>
      </c>
      <c r="V58" t="s">
        <v>46</v>
      </c>
      <c r="W58" t="s">
        <v>43</v>
      </c>
      <c r="X58" t="s">
        <v>44</v>
      </c>
      <c r="Y58" t="s">
        <v>46</v>
      </c>
      <c r="Z58" t="s">
        <v>43</v>
      </c>
      <c r="AA58" t="s">
        <v>46</v>
      </c>
      <c r="AB58" t="s">
        <v>51</v>
      </c>
      <c r="AC58" t="s">
        <v>46</v>
      </c>
      <c r="AD58" t="s">
        <v>52</v>
      </c>
      <c r="AE58" t="s">
        <v>44</v>
      </c>
      <c r="AF58" t="s">
        <v>44</v>
      </c>
      <c r="AG58" t="s">
        <v>52</v>
      </c>
      <c r="AH58" t="s">
        <v>44</v>
      </c>
      <c r="AI58" t="s">
        <v>45</v>
      </c>
      <c r="AJ58" t="s">
        <v>45</v>
      </c>
      <c r="AK58" t="s">
        <v>52</v>
      </c>
      <c r="AL58" t="s">
        <v>44</v>
      </c>
      <c r="AM58" t="s">
        <v>45</v>
      </c>
      <c r="AN58" t="s">
        <v>45</v>
      </c>
      <c r="AO58" t="s">
        <v>44</v>
      </c>
      <c r="AP58" t="s">
        <v>53</v>
      </c>
      <c r="AQ58" t="s">
        <v>43</v>
      </c>
      <c r="AR58" t="s">
        <v>50</v>
      </c>
      <c r="AS58" t="s">
        <v>45</v>
      </c>
      <c r="AT58" t="s">
        <v>46</v>
      </c>
      <c r="AU58" t="s">
        <v>45</v>
      </c>
      <c r="AX58" s="5" t="s">
        <v>193</v>
      </c>
      <c r="AY58" s="7" t="s">
        <v>220</v>
      </c>
      <c r="AZ58" s="3">
        <v>637.53800000000001</v>
      </c>
      <c r="BA58" s="3">
        <v>44.438573868190851</v>
      </c>
    </row>
    <row r="59" spans="1:53" x14ac:dyDescent="0.25">
      <c r="A59" t="s">
        <v>114</v>
      </c>
      <c r="B59" s="7" t="str">
        <f t="shared" si="0"/>
        <v>MC125</v>
      </c>
      <c r="C59" s="7">
        <f t="shared" si="1"/>
        <v>6161.9800000000005</v>
      </c>
      <c r="D59" s="7">
        <f t="shared" si="2"/>
        <v>724.94052927183373</v>
      </c>
      <c r="E59" s="7">
        <v>4.7426533212977002</v>
      </c>
      <c r="F59" s="7">
        <v>3.7431280062711201</v>
      </c>
      <c r="G59" t="s">
        <v>43</v>
      </c>
      <c r="H59" t="s">
        <v>43</v>
      </c>
      <c r="I59" t="s">
        <v>45</v>
      </c>
      <c r="J59" t="s">
        <v>44</v>
      </c>
      <c r="K59" t="s">
        <v>44</v>
      </c>
      <c r="L59" t="s">
        <v>43</v>
      </c>
      <c r="M59" t="s">
        <v>43</v>
      </c>
      <c r="N59" t="s">
        <v>50</v>
      </c>
      <c r="O59" t="s">
        <v>50</v>
      </c>
      <c r="P59" t="s">
        <v>44</v>
      </c>
      <c r="Q59" t="s">
        <v>43</v>
      </c>
      <c r="R59" t="s">
        <v>44</v>
      </c>
      <c r="S59" t="s">
        <v>44</v>
      </c>
      <c r="T59" t="s">
        <v>45</v>
      </c>
      <c r="U59" t="s">
        <v>43</v>
      </c>
      <c r="V59" t="s">
        <v>46</v>
      </c>
      <c r="W59" t="s">
        <v>43</v>
      </c>
      <c r="X59" t="s">
        <v>44</v>
      </c>
      <c r="Y59" t="s">
        <v>46</v>
      </c>
      <c r="Z59" t="s">
        <v>43</v>
      </c>
      <c r="AA59" t="s">
        <v>46</v>
      </c>
      <c r="AB59" t="s">
        <v>46</v>
      </c>
      <c r="AC59" t="s">
        <v>46</v>
      </c>
      <c r="AD59" t="s">
        <v>44</v>
      </c>
      <c r="AE59" t="s">
        <v>44</v>
      </c>
      <c r="AF59" t="s">
        <v>44</v>
      </c>
      <c r="AG59" t="s">
        <v>44</v>
      </c>
      <c r="AH59" t="s">
        <v>44</v>
      </c>
      <c r="AI59" t="s">
        <v>45</v>
      </c>
      <c r="AJ59" t="s">
        <v>45</v>
      </c>
      <c r="AK59" t="s">
        <v>45</v>
      </c>
      <c r="AL59" t="s">
        <v>44</v>
      </c>
      <c r="AM59" t="s">
        <v>45</v>
      </c>
      <c r="AN59" t="s">
        <v>45</v>
      </c>
      <c r="AO59" t="s">
        <v>44</v>
      </c>
      <c r="AP59" t="s">
        <v>53</v>
      </c>
      <c r="AQ59" t="s">
        <v>43</v>
      </c>
      <c r="AR59" t="s">
        <v>45</v>
      </c>
      <c r="AS59" t="s">
        <v>45</v>
      </c>
      <c r="AT59" t="s">
        <v>46</v>
      </c>
      <c r="AU59" t="s">
        <v>45</v>
      </c>
      <c r="AX59" s="5" t="s">
        <v>194</v>
      </c>
      <c r="AY59" s="7" t="s">
        <v>220</v>
      </c>
      <c r="AZ59" s="3">
        <v>502.81299999999999</v>
      </c>
      <c r="BA59" s="3">
        <v>45.646616445792858</v>
      </c>
    </row>
    <row r="60" spans="1:53" x14ac:dyDescent="0.25">
      <c r="A60" t="s">
        <v>115</v>
      </c>
      <c r="B60" s="7" t="str">
        <f t="shared" si="0"/>
        <v>MC128</v>
      </c>
      <c r="C60" s="7">
        <f t="shared" si="1"/>
        <v>1989.241</v>
      </c>
      <c r="D60" s="7">
        <f t="shared" si="2"/>
        <v>237.83312330673525</v>
      </c>
      <c r="E60" s="7">
        <v>4.42958302624415</v>
      </c>
      <c r="F60" s="7">
        <v>3.3910275828626899</v>
      </c>
      <c r="G60" t="s">
        <v>51</v>
      </c>
      <c r="H60" t="s">
        <v>43</v>
      </c>
      <c r="I60" t="s">
        <v>50</v>
      </c>
      <c r="J60" t="s">
        <v>50</v>
      </c>
      <c r="K60" t="s">
        <v>44</v>
      </c>
      <c r="L60" t="s">
        <v>43</v>
      </c>
      <c r="M60" t="s">
        <v>51</v>
      </c>
      <c r="N60" t="s">
        <v>44</v>
      </c>
      <c r="O60" t="s">
        <v>44</v>
      </c>
      <c r="P60" t="s">
        <v>44</v>
      </c>
      <c r="Q60" t="s">
        <v>53</v>
      </c>
      <c r="R60" t="s">
        <v>44</v>
      </c>
      <c r="S60" t="s">
        <v>44</v>
      </c>
      <c r="T60" t="s">
        <v>45</v>
      </c>
      <c r="U60" t="s">
        <v>43</v>
      </c>
      <c r="V60" t="s">
        <v>46</v>
      </c>
      <c r="W60" t="s">
        <v>43</v>
      </c>
      <c r="X60" t="s">
        <v>44</v>
      </c>
      <c r="Y60" t="s">
        <v>46</v>
      </c>
      <c r="Z60" t="s">
        <v>43</v>
      </c>
      <c r="AA60" t="s">
        <v>46</v>
      </c>
      <c r="AB60" t="s">
        <v>43</v>
      </c>
      <c r="AC60" t="s">
        <v>55</v>
      </c>
      <c r="AD60" t="s">
        <v>52</v>
      </c>
      <c r="AE60" t="s">
        <v>44</v>
      </c>
      <c r="AF60" t="s">
        <v>44</v>
      </c>
      <c r="AG60" t="s">
        <v>52</v>
      </c>
      <c r="AH60" t="s">
        <v>56</v>
      </c>
      <c r="AI60" t="s">
        <v>45</v>
      </c>
      <c r="AJ60" t="s">
        <v>57</v>
      </c>
      <c r="AK60" t="s">
        <v>45</v>
      </c>
      <c r="AL60" t="s">
        <v>44</v>
      </c>
      <c r="AM60" t="s">
        <v>45</v>
      </c>
      <c r="AN60" t="s">
        <v>45</v>
      </c>
      <c r="AO60" t="s">
        <v>44</v>
      </c>
      <c r="AP60" t="s">
        <v>43</v>
      </c>
      <c r="AQ60" t="s">
        <v>51</v>
      </c>
      <c r="AR60" t="s">
        <v>50</v>
      </c>
      <c r="AS60" t="s">
        <v>45</v>
      </c>
      <c r="AT60" t="s">
        <v>46</v>
      </c>
      <c r="AU60" t="s">
        <v>45</v>
      </c>
      <c r="AX60" s="5" t="s">
        <v>195</v>
      </c>
      <c r="AY60" s="7" t="s">
        <v>220</v>
      </c>
      <c r="AZ60" s="3">
        <v>429.93900000000008</v>
      </c>
      <c r="BA60" s="3">
        <v>27.856218195671701</v>
      </c>
    </row>
    <row r="61" spans="1:53" x14ac:dyDescent="0.25">
      <c r="A61" t="s">
        <v>116</v>
      </c>
      <c r="B61" s="7" t="str">
        <f t="shared" si="0"/>
        <v>MC129</v>
      </c>
      <c r="C61" s="7">
        <f t="shared" si="1"/>
        <v>5750.7499999999991</v>
      </c>
      <c r="D61" s="7">
        <f t="shared" si="2"/>
        <v>467.27396234019272</v>
      </c>
      <c r="E61" s="7">
        <v>4.7250858044523101</v>
      </c>
      <c r="F61" s="7">
        <v>3.6132771298130102</v>
      </c>
      <c r="G61" t="s">
        <v>51</v>
      </c>
      <c r="H61" t="s">
        <v>43</v>
      </c>
      <c r="I61" t="s">
        <v>50</v>
      </c>
      <c r="J61" t="s">
        <v>50</v>
      </c>
      <c r="K61" t="s">
        <v>44</v>
      </c>
      <c r="L61" t="s">
        <v>43</v>
      </c>
      <c r="M61" t="s">
        <v>51</v>
      </c>
      <c r="N61" t="s">
        <v>45</v>
      </c>
      <c r="O61" t="s">
        <v>44</v>
      </c>
      <c r="P61" t="s">
        <v>50</v>
      </c>
      <c r="Q61" t="s">
        <v>53</v>
      </c>
      <c r="R61" t="s">
        <v>56</v>
      </c>
      <c r="S61" t="s">
        <v>44</v>
      </c>
      <c r="T61" t="s">
        <v>45</v>
      </c>
      <c r="U61" t="s">
        <v>51</v>
      </c>
      <c r="V61" t="s">
        <v>66</v>
      </c>
      <c r="W61" t="s">
        <v>51</v>
      </c>
      <c r="X61" t="s">
        <v>44</v>
      </c>
      <c r="Y61" t="s">
        <v>46</v>
      </c>
      <c r="Z61" t="s">
        <v>51</v>
      </c>
      <c r="AA61" t="s">
        <v>46</v>
      </c>
      <c r="AB61" t="s">
        <v>43</v>
      </c>
      <c r="AC61" t="s">
        <v>46</v>
      </c>
      <c r="AD61" t="s">
        <v>52</v>
      </c>
      <c r="AE61" t="s">
        <v>44</v>
      </c>
      <c r="AF61" t="s">
        <v>50</v>
      </c>
      <c r="AG61" t="s">
        <v>52</v>
      </c>
      <c r="AH61" t="s">
        <v>44</v>
      </c>
      <c r="AI61" t="s">
        <v>45</v>
      </c>
      <c r="AJ61" t="s">
        <v>45</v>
      </c>
      <c r="AK61" t="s">
        <v>45</v>
      </c>
      <c r="AL61" t="s">
        <v>44</v>
      </c>
      <c r="AM61" t="s">
        <v>63</v>
      </c>
      <c r="AN61" t="s">
        <v>64</v>
      </c>
      <c r="AO61" t="s">
        <v>50</v>
      </c>
      <c r="AP61" t="s">
        <v>43</v>
      </c>
      <c r="AQ61" t="s">
        <v>43</v>
      </c>
      <c r="AR61" t="s">
        <v>50</v>
      </c>
      <c r="AS61" t="s">
        <v>45</v>
      </c>
      <c r="AT61" t="s">
        <v>46</v>
      </c>
      <c r="AU61" t="s">
        <v>45</v>
      </c>
      <c r="AX61" s="5" t="s">
        <v>196</v>
      </c>
      <c r="AY61" s="7" t="s">
        <v>220</v>
      </c>
      <c r="AZ61" s="3">
        <v>4051.2560000000003</v>
      </c>
      <c r="BA61" s="3">
        <v>361.09768184767648</v>
      </c>
    </row>
    <row r="62" spans="1:53" x14ac:dyDescent="0.25">
      <c r="A62" t="s">
        <v>117</v>
      </c>
      <c r="B62" s="7" t="str">
        <f t="shared" si="0"/>
        <v>MC130</v>
      </c>
      <c r="C62" s="7">
        <f t="shared" si="1"/>
        <v>8652.7249999999985</v>
      </c>
      <c r="D62" s="7">
        <f t="shared" si="2"/>
        <v>928.82453213794224</v>
      </c>
      <c r="E62" s="7">
        <v>4.82627512159549</v>
      </c>
      <c r="F62" s="7">
        <v>3.8117267620728899</v>
      </c>
      <c r="G62" t="s">
        <v>43</v>
      </c>
      <c r="H62" t="s">
        <v>43</v>
      </c>
      <c r="I62" t="s">
        <v>44</v>
      </c>
      <c r="J62" t="s">
        <v>44</v>
      </c>
      <c r="K62" t="s">
        <v>62</v>
      </c>
      <c r="L62" t="s">
        <v>43</v>
      </c>
      <c r="M62" t="s">
        <v>43</v>
      </c>
      <c r="N62" t="s">
        <v>44</v>
      </c>
      <c r="O62" t="s">
        <v>44</v>
      </c>
      <c r="P62" t="s">
        <v>44</v>
      </c>
      <c r="Q62" t="s">
        <v>43</v>
      </c>
      <c r="R62" t="s">
        <v>44</v>
      </c>
      <c r="S62" t="s">
        <v>44</v>
      </c>
      <c r="T62" t="s">
        <v>45</v>
      </c>
      <c r="U62" t="s">
        <v>43</v>
      </c>
      <c r="V62" t="s">
        <v>46</v>
      </c>
      <c r="W62" t="s">
        <v>43</v>
      </c>
      <c r="X62" t="s">
        <v>44</v>
      </c>
      <c r="Y62" t="s">
        <v>46</v>
      </c>
      <c r="Z62" t="s">
        <v>43</v>
      </c>
      <c r="AA62" t="s">
        <v>46</v>
      </c>
      <c r="AB62" t="s">
        <v>46</v>
      </c>
      <c r="AC62" t="s">
        <v>46</v>
      </c>
      <c r="AD62" t="s">
        <v>44</v>
      </c>
      <c r="AE62" t="s">
        <v>44</v>
      </c>
      <c r="AF62" t="s">
        <v>44</v>
      </c>
      <c r="AG62" t="s">
        <v>44</v>
      </c>
      <c r="AH62" t="s">
        <v>44</v>
      </c>
      <c r="AI62" t="s">
        <v>45</v>
      </c>
      <c r="AJ62" t="s">
        <v>45</v>
      </c>
      <c r="AK62" t="s">
        <v>45</v>
      </c>
      <c r="AL62" t="s">
        <v>44</v>
      </c>
      <c r="AM62" t="s">
        <v>45</v>
      </c>
      <c r="AN62" t="s">
        <v>45</v>
      </c>
      <c r="AO62" t="s">
        <v>44</v>
      </c>
      <c r="AP62" t="s">
        <v>53</v>
      </c>
      <c r="AQ62" t="s">
        <v>43</v>
      </c>
      <c r="AR62" t="s">
        <v>45</v>
      </c>
      <c r="AS62" t="s">
        <v>45</v>
      </c>
      <c r="AT62" t="s">
        <v>46</v>
      </c>
      <c r="AU62" t="s">
        <v>45</v>
      </c>
      <c r="AX62" s="5" t="s">
        <v>197</v>
      </c>
      <c r="AY62" s="7" t="s">
        <v>220</v>
      </c>
      <c r="AZ62" s="3">
        <v>3259.72</v>
      </c>
      <c r="BA62" s="3">
        <v>344.88041355348327</v>
      </c>
    </row>
    <row r="63" spans="1:53" x14ac:dyDescent="0.25">
      <c r="A63" t="s">
        <v>118</v>
      </c>
      <c r="B63" s="7" t="str">
        <f t="shared" si="0"/>
        <v>MC131</v>
      </c>
      <c r="C63" s="7">
        <f t="shared" si="1"/>
        <v>6757.64</v>
      </c>
      <c r="D63" s="7">
        <f t="shared" si="2"/>
        <v>714.96253599866282</v>
      </c>
      <c r="E63" s="7">
        <v>4.7658274899405697</v>
      </c>
      <c r="F63" s="7">
        <v>3.73919479851808</v>
      </c>
      <c r="G63" t="s">
        <v>51</v>
      </c>
      <c r="H63" t="s">
        <v>43</v>
      </c>
      <c r="I63" t="s">
        <v>45</v>
      </c>
      <c r="J63" t="s">
        <v>50</v>
      </c>
      <c r="K63" t="s">
        <v>44</v>
      </c>
      <c r="L63" t="s">
        <v>43</v>
      </c>
      <c r="M63" t="s">
        <v>51</v>
      </c>
      <c r="N63" t="s">
        <v>44</v>
      </c>
      <c r="O63" t="s">
        <v>44</v>
      </c>
      <c r="P63" t="s">
        <v>44</v>
      </c>
      <c r="Q63" t="s">
        <v>53</v>
      </c>
      <c r="R63" t="s">
        <v>56</v>
      </c>
      <c r="S63" t="s">
        <v>44</v>
      </c>
      <c r="T63" t="s">
        <v>45</v>
      </c>
      <c r="U63" t="s">
        <v>51</v>
      </c>
      <c r="V63" t="s">
        <v>66</v>
      </c>
      <c r="W63" t="s">
        <v>51</v>
      </c>
      <c r="X63" t="s">
        <v>44</v>
      </c>
      <c r="Y63" t="s">
        <v>46</v>
      </c>
      <c r="Z63" t="s">
        <v>43</v>
      </c>
      <c r="AA63" t="s">
        <v>46</v>
      </c>
      <c r="AB63" t="s">
        <v>51</v>
      </c>
      <c r="AC63" t="s">
        <v>46</v>
      </c>
      <c r="AD63" t="s">
        <v>44</v>
      </c>
      <c r="AE63" t="s">
        <v>44</v>
      </c>
      <c r="AF63" t="s">
        <v>50</v>
      </c>
      <c r="AG63" t="s">
        <v>52</v>
      </c>
      <c r="AH63" t="s">
        <v>44</v>
      </c>
      <c r="AI63" t="s">
        <v>45</v>
      </c>
      <c r="AJ63" t="s">
        <v>45</v>
      </c>
      <c r="AK63" t="s">
        <v>45</v>
      </c>
      <c r="AL63" t="s">
        <v>44</v>
      </c>
      <c r="AM63" t="s">
        <v>45</v>
      </c>
      <c r="AN63" t="s">
        <v>64</v>
      </c>
      <c r="AO63" t="s">
        <v>50</v>
      </c>
      <c r="AP63" t="s">
        <v>53</v>
      </c>
      <c r="AQ63" t="s">
        <v>43</v>
      </c>
      <c r="AR63" t="s">
        <v>45</v>
      </c>
      <c r="AS63" t="s">
        <v>45</v>
      </c>
      <c r="AT63" t="s">
        <v>46</v>
      </c>
      <c r="AU63" t="s">
        <v>45</v>
      </c>
      <c r="AX63" s="5" t="s">
        <v>198</v>
      </c>
      <c r="AY63" s="7" t="s">
        <v>220</v>
      </c>
      <c r="AZ63" s="3">
        <v>337.24800000000005</v>
      </c>
      <c r="BA63" s="3">
        <v>48.620173635239134</v>
      </c>
    </row>
    <row r="64" spans="1:53" x14ac:dyDescent="0.25">
      <c r="A64" t="s">
        <v>119</v>
      </c>
      <c r="B64" s="7" t="str">
        <f t="shared" si="0"/>
        <v>MC132</v>
      </c>
      <c r="C64" s="7">
        <f t="shared" si="1"/>
        <v>1897.2890000000002</v>
      </c>
      <c r="D64" s="7">
        <f t="shared" si="2"/>
        <v>581.04584571096086</v>
      </c>
      <c r="E64" s="7">
        <v>4.4152233775608796</v>
      </c>
      <c r="F64" s="7">
        <v>3.67907243117972</v>
      </c>
      <c r="G64" t="s">
        <v>43</v>
      </c>
      <c r="H64" t="s">
        <v>43</v>
      </c>
      <c r="I64" t="s">
        <v>44</v>
      </c>
      <c r="J64" t="s">
        <v>44</v>
      </c>
      <c r="K64" t="s">
        <v>44</v>
      </c>
      <c r="L64" t="s">
        <v>43</v>
      </c>
      <c r="M64" t="s">
        <v>43</v>
      </c>
      <c r="N64" t="s">
        <v>44</v>
      </c>
      <c r="O64" t="s">
        <v>44</v>
      </c>
      <c r="P64" t="s">
        <v>44</v>
      </c>
      <c r="Q64" t="s">
        <v>43</v>
      </c>
      <c r="R64" t="s">
        <v>44</v>
      </c>
      <c r="S64" t="s">
        <v>44</v>
      </c>
      <c r="T64" t="s">
        <v>45</v>
      </c>
      <c r="U64" t="s">
        <v>43</v>
      </c>
      <c r="V64" t="s">
        <v>46</v>
      </c>
      <c r="W64" t="s">
        <v>43</v>
      </c>
      <c r="X64" t="s">
        <v>44</v>
      </c>
      <c r="Y64" t="s">
        <v>46</v>
      </c>
      <c r="Z64" t="s">
        <v>43</v>
      </c>
      <c r="AA64" t="s">
        <v>46</v>
      </c>
      <c r="AB64" t="s">
        <v>51</v>
      </c>
      <c r="AC64" t="s">
        <v>46</v>
      </c>
      <c r="AD64" t="s">
        <v>52</v>
      </c>
      <c r="AE64" t="s">
        <v>44</v>
      </c>
      <c r="AF64" t="s">
        <v>44</v>
      </c>
      <c r="AG64" t="s">
        <v>52</v>
      </c>
      <c r="AH64" t="s">
        <v>44</v>
      </c>
      <c r="AI64" t="s">
        <v>45</v>
      </c>
      <c r="AJ64" t="s">
        <v>45</v>
      </c>
      <c r="AK64" t="s">
        <v>45</v>
      </c>
      <c r="AL64" t="s">
        <v>44</v>
      </c>
      <c r="AM64" t="s">
        <v>45</v>
      </c>
      <c r="AN64" t="s">
        <v>45</v>
      </c>
      <c r="AO64" t="s">
        <v>44</v>
      </c>
      <c r="AP64" t="s">
        <v>53</v>
      </c>
      <c r="AQ64" t="s">
        <v>43</v>
      </c>
      <c r="AR64" t="s">
        <v>50</v>
      </c>
      <c r="AS64" t="s">
        <v>45</v>
      </c>
      <c r="AT64" t="s">
        <v>46</v>
      </c>
      <c r="AU64" t="s">
        <v>45</v>
      </c>
      <c r="AX64" s="5" t="s">
        <v>199</v>
      </c>
      <c r="AY64" s="7" t="s">
        <v>220</v>
      </c>
      <c r="AZ64" s="3">
        <v>3900.16</v>
      </c>
      <c r="BA64" s="3">
        <v>363.02846398719214</v>
      </c>
    </row>
    <row r="65" spans="1:53" x14ac:dyDescent="0.25">
      <c r="A65" t="s">
        <v>120</v>
      </c>
      <c r="B65" s="7" t="str">
        <f t="shared" si="0"/>
        <v>MC138</v>
      </c>
      <c r="C65" s="7">
        <f t="shared" si="1"/>
        <v>492.85200000000009</v>
      </c>
      <c r="D65" s="7">
        <f t="shared" si="2"/>
        <v>72.473972119287126</v>
      </c>
      <c r="E65" s="7">
        <v>3.95786861279504</v>
      </c>
      <c r="F65" s="7">
        <v>2.92290016991267</v>
      </c>
      <c r="G65" t="s">
        <v>43</v>
      </c>
      <c r="H65" t="s">
        <v>43</v>
      </c>
      <c r="I65" t="s">
        <v>44</v>
      </c>
      <c r="J65" t="s">
        <v>44</v>
      </c>
      <c r="K65" t="s">
        <v>44</v>
      </c>
      <c r="L65" t="s">
        <v>43</v>
      </c>
      <c r="M65" t="s">
        <v>43</v>
      </c>
      <c r="N65" t="s">
        <v>44</v>
      </c>
      <c r="O65" t="s">
        <v>44</v>
      </c>
      <c r="P65" t="s">
        <v>44</v>
      </c>
      <c r="Q65" t="s">
        <v>43</v>
      </c>
      <c r="R65" t="s">
        <v>44</v>
      </c>
      <c r="S65" t="s">
        <v>44</v>
      </c>
      <c r="T65" t="s">
        <v>45</v>
      </c>
      <c r="U65" t="s">
        <v>43</v>
      </c>
      <c r="V65" t="s">
        <v>46</v>
      </c>
      <c r="W65" t="s">
        <v>43</v>
      </c>
      <c r="X65" t="s">
        <v>44</v>
      </c>
      <c r="Y65" t="s">
        <v>46</v>
      </c>
      <c r="Z65" t="s">
        <v>43</v>
      </c>
      <c r="AA65" t="s">
        <v>46</v>
      </c>
      <c r="AB65" t="s">
        <v>46</v>
      </c>
      <c r="AC65" t="s">
        <v>46</v>
      </c>
      <c r="AD65" t="s">
        <v>52</v>
      </c>
      <c r="AE65" t="s">
        <v>44</v>
      </c>
      <c r="AF65" t="s">
        <v>44</v>
      </c>
      <c r="AG65" t="s">
        <v>52</v>
      </c>
      <c r="AH65" t="s">
        <v>44</v>
      </c>
      <c r="AI65" t="s">
        <v>45</v>
      </c>
      <c r="AJ65" t="s">
        <v>45</v>
      </c>
      <c r="AK65" t="s">
        <v>45</v>
      </c>
      <c r="AL65" t="s">
        <v>44</v>
      </c>
      <c r="AM65" t="s">
        <v>45</v>
      </c>
      <c r="AN65" t="s">
        <v>45</v>
      </c>
      <c r="AO65" t="s">
        <v>44</v>
      </c>
      <c r="AP65" t="s">
        <v>53</v>
      </c>
      <c r="AQ65" t="s">
        <v>43</v>
      </c>
      <c r="AR65" t="s">
        <v>50</v>
      </c>
      <c r="AS65" t="s">
        <v>45</v>
      </c>
      <c r="AT65" t="s">
        <v>46</v>
      </c>
      <c r="AU65" t="s">
        <v>45</v>
      </c>
      <c r="AX65" s="5" t="s">
        <v>200</v>
      </c>
      <c r="AY65" s="7" t="s">
        <v>220</v>
      </c>
      <c r="AZ65" s="3">
        <v>2430.42</v>
      </c>
      <c r="BA65" s="3">
        <v>343.65146472030472</v>
      </c>
    </row>
    <row r="66" spans="1:53" x14ac:dyDescent="0.25">
      <c r="A66" t="s">
        <v>121</v>
      </c>
      <c r="B66" s="7" t="str">
        <f t="shared" si="0"/>
        <v>UW001</v>
      </c>
      <c r="C66" s="7">
        <f t="shared" si="1"/>
        <v>303.69600000000003</v>
      </c>
      <c r="D66" s="7">
        <f t="shared" si="2"/>
        <v>27.570279265097586</v>
      </c>
      <c r="E66" s="7">
        <v>3.7684003396738199</v>
      </c>
      <c r="F66" s="7">
        <v>2.4552935697837102</v>
      </c>
      <c r="G66" t="s">
        <v>43</v>
      </c>
      <c r="H66" t="s">
        <v>43</v>
      </c>
      <c r="I66" t="s">
        <v>44</v>
      </c>
      <c r="J66" t="s">
        <v>44</v>
      </c>
      <c r="K66" t="s">
        <v>44</v>
      </c>
      <c r="L66" t="s">
        <v>43</v>
      </c>
      <c r="M66" t="s">
        <v>43</v>
      </c>
      <c r="N66" t="s">
        <v>44</v>
      </c>
      <c r="O66" t="s">
        <v>44</v>
      </c>
      <c r="P66" t="s">
        <v>44</v>
      </c>
      <c r="Q66" t="s">
        <v>43</v>
      </c>
      <c r="R66" t="s">
        <v>44</v>
      </c>
      <c r="S66" t="s">
        <v>44</v>
      </c>
      <c r="T66" t="s">
        <v>45</v>
      </c>
      <c r="U66" t="s">
        <v>43</v>
      </c>
      <c r="V66" t="s">
        <v>46</v>
      </c>
      <c r="W66" t="s">
        <v>43</v>
      </c>
      <c r="X66" t="s">
        <v>44</v>
      </c>
      <c r="Y66" t="s">
        <v>46</v>
      </c>
      <c r="Z66" t="s">
        <v>43</v>
      </c>
      <c r="AA66" t="s">
        <v>46</v>
      </c>
      <c r="AB66" t="s">
        <v>46</v>
      </c>
      <c r="AC66" t="s">
        <v>46</v>
      </c>
      <c r="AD66" t="s">
        <v>44</v>
      </c>
      <c r="AE66" t="s">
        <v>44</v>
      </c>
      <c r="AF66" t="s">
        <v>44</v>
      </c>
      <c r="AG66" t="s">
        <v>44</v>
      </c>
      <c r="AH66" t="s">
        <v>44</v>
      </c>
      <c r="AI66" t="s">
        <v>45</v>
      </c>
      <c r="AJ66" t="s">
        <v>45</v>
      </c>
      <c r="AK66" t="s">
        <v>45</v>
      </c>
      <c r="AL66" t="s">
        <v>44</v>
      </c>
      <c r="AM66" t="s">
        <v>45</v>
      </c>
      <c r="AN66" t="s">
        <v>45</v>
      </c>
      <c r="AO66" t="s">
        <v>44</v>
      </c>
      <c r="AP66" t="s">
        <v>44</v>
      </c>
      <c r="AQ66" t="s">
        <v>43</v>
      </c>
      <c r="AR66" t="s">
        <v>45</v>
      </c>
      <c r="AS66" t="s">
        <v>45</v>
      </c>
      <c r="AT66" t="s">
        <v>46</v>
      </c>
      <c r="AU66" t="s">
        <v>45</v>
      </c>
      <c r="AX66" s="5" t="s">
        <v>201</v>
      </c>
      <c r="AY66" s="7" t="s">
        <v>220</v>
      </c>
      <c r="AZ66" s="3">
        <v>2448.346</v>
      </c>
      <c r="BA66" s="3">
        <v>270.71973851815159</v>
      </c>
    </row>
    <row r="67" spans="1:53" x14ac:dyDescent="0.25">
      <c r="A67" t="s">
        <v>122</v>
      </c>
      <c r="B67" s="7" t="str">
        <f t="shared" ref="B67:B80" si="3">LEFT(A67,5)</f>
        <v>UW016</v>
      </c>
      <c r="C67" s="7">
        <f t="shared" ref="C67:C80" si="4">VLOOKUP(B67,AX:BA,3,FALSE)</f>
        <v>3536.7150000000001</v>
      </c>
      <c r="D67" s="7">
        <f t="shared" ref="D67:D80" si="5">VLOOKUP(B67,AX:BA,4,FALSE)</f>
        <v>495.31603625607812</v>
      </c>
      <c r="E67" s="7">
        <v>4.5958799484078998</v>
      </c>
      <c r="F67" s="7">
        <v>3.6311435853383802</v>
      </c>
      <c r="G67" t="s">
        <v>43</v>
      </c>
      <c r="H67" t="s">
        <v>43</v>
      </c>
      <c r="I67" t="s">
        <v>44</v>
      </c>
      <c r="J67" t="s">
        <v>44</v>
      </c>
      <c r="K67" t="s">
        <v>44</v>
      </c>
      <c r="L67" t="s">
        <v>43</v>
      </c>
      <c r="M67" t="s">
        <v>43</v>
      </c>
      <c r="N67" t="s">
        <v>45</v>
      </c>
      <c r="O67" t="s">
        <v>44</v>
      </c>
      <c r="P67" t="s">
        <v>44</v>
      </c>
      <c r="Q67" t="s">
        <v>43</v>
      </c>
      <c r="R67" t="s">
        <v>44</v>
      </c>
      <c r="S67" t="s">
        <v>44</v>
      </c>
      <c r="T67" t="s">
        <v>45</v>
      </c>
      <c r="U67" t="s">
        <v>43</v>
      </c>
      <c r="V67" t="s">
        <v>46</v>
      </c>
      <c r="W67" t="s">
        <v>43</v>
      </c>
      <c r="X67" t="s">
        <v>44</v>
      </c>
      <c r="Y67" t="s">
        <v>46</v>
      </c>
      <c r="Z67" t="s">
        <v>43</v>
      </c>
      <c r="AA67" t="s">
        <v>46</v>
      </c>
      <c r="AB67" t="s">
        <v>46</v>
      </c>
      <c r="AC67" t="s">
        <v>46</v>
      </c>
      <c r="AD67" t="s">
        <v>44</v>
      </c>
      <c r="AE67" t="s">
        <v>44</v>
      </c>
      <c r="AF67" t="s">
        <v>44</v>
      </c>
      <c r="AG67" t="s">
        <v>44</v>
      </c>
      <c r="AH67" t="s">
        <v>44</v>
      </c>
      <c r="AI67" t="s">
        <v>45</v>
      </c>
      <c r="AJ67" t="s">
        <v>45</v>
      </c>
      <c r="AK67" t="s">
        <v>45</v>
      </c>
      <c r="AL67" t="s">
        <v>45</v>
      </c>
      <c r="AM67" t="s">
        <v>45</v>
      </c>
      <c r="AN67" t="s">
        <v>45</v>
      </c>
      <c r="AO67" t="s">
        <v>44</v>
      </c>
      <c r="AP67" t="s">
        <v>44</v>
      </c>
      <c r="AQ67" t="s">
        <v>43</v>
      </c>
      <c r="AR67" t="s">
        <v>45</v>
      </c>
      <c r="AS67" t="s">
        <v>45</v>
      </c>
      <c r="AT67" t="s">
        <v>46</v>
      </c>
      <c r="AU67" t="s">
        <v>64</v>
      </c>
      <c r="AX67" s="5" t="s">
        <v>202</v>
      </c>
      <c r="AY67" s="7" t="s">
        <v>220</v>
      </c>
      <c r="AZ67" s="3">
        <v>1298.2829999999999</v>
      </c>
      <c r="BA67" s="3">
        <v>74.589445308783553</v>
      </c>
    </row>
    <row r="68" spans="1:53" x14ac:dyDescent="0.25">
      <c r="A68" t="s">
        <v>123</v>
      </c>
      <c r="B68" s="7" t="str">
        <f t="shared" si="3"/>
        <v>UW020</v>
      </c>
      <c r="C68" s="7">
        <f t="shared" si="4"/>
        <v>1405.6869999999999</v>
      </c>
      <c r="D68" s="7">
        <f t="shared" si="5"/>
        <v>113.59086868686869</v>
      </c>
      <c r="E68" s="7">
        <v>4.32169882248599</v>
      </c>
      <c r="F68" s="7">
        <v>3.1125486350886198</v>
      </c>
      <c r="G68" t="s">
        <v>43</v>
      </c>
      <c r="H68" t="s">
        <v>43</v>
      </c>
      <c r="I68" t="s">
        <v>44</v>
      </c>
      <c r="J68" t="s">
        <v>44</v>
      </c>
      <c r="K68" t="s">
        <v>44</v>
      </c>
      <c r="L68" t="s">
        <v>43</v>
      </c>
      <c r="M68" t="s">
        <v>43</v>
      </c>
      <c r="N68" t="s">
        <v>44</v>
      </c>
      <c r="O68" t="s">
        <v>44</v>
      </c>
      <c r="P68" t="s">
        <v>44</v>
      </c>
      <c r="Q68" t="s">
        <v>43</v>
      </c>
      <c r="R68" t="s">
        <v>44</v>
      </c>
      <c r="S68" t="s">
        <v>44</v>
      </c>
      <c r="T68" t="s">
        <v>45</v>
      </c>
      <c r="U68" t="s">
        <v>43</v>
      </c>
      <c r="V68" t="s">
        <v>46</v>
      </c>
      <c r="W68" t="s">
        <v>43</v>
      </c>
      <c r="X68" t="s">
        <v>44</v>
      </c>
      <c r="Y68" t="s">
        <v>46</v>
      </c>
      <c r="Z68" t="s">
        <v>43</v>
      </c>
      <c r="AA68" t="s">
        <v>46</v>
      </c>
      <c r="AB68" t="s">
        <v>46</v>
      </c>
      <c r="AC68" t="s">
        <v>46</v>
      </c>
      <c r="AD68" t="s">
        <v>44</v>
      </c>
      <c r="AE68" t="s">
        <v>44</v>
      </c>
      <c r="AF68" t="s">
        <v>44</v>
      </c>
      <c r="AG68" t="s">
        <v>44</v>
      </c>
      <c r="AH68" t="s">
        <v>44</v>
      </c>
      <c r="AI68" t="s">
        <v>45</v>
      </c>
      <c r="AJ68" t="s">
        <v>45</v>
      </c>
      <c r="AK68" t="s">
        <v>45</v>
      </c>
      <c r="AL68" t="s">
        <v>44</v>
      </c>
      <c r="AM68" t="s">
        <v>45</v>
      </c>
      <c r="AN68" t="s">
        <v>45</v>
      </c>
      <c r="AO68" t="s">
        <v>44</v>
      </c>
      <c r="AP68" t="s">
        <v>44</v>
      </c>
      <c r="AQ68" t="s">
        <v>43</v>
      </c>
      <c r="AR68" t="s">
        <v>45</v>
      </c>
      <c r="AS68" t="s">
        <v>45</v>
      </c>
      <c r="AT68" t="s">
        <v>46</v>
      </c>
      <c r="AU68" t="s">
        <v>45</v>
      </c>
      <c r="AX68" s="5" t="s">
        <v>203</v>
      </c>
      <c r="AY68" s="7" t="s">
        <v>220</v>
      </c>
      <c r="AZ68" s="3">
        <v>780.2410000000001</v>
      </c>
      <c r="BA68" s="3">
        <v>66.71486324257215</v>
      </c>
    </row>
    <row r="69" spans="1:53" x14ac:dyDescent="0.25">
      <c r="A69" t="s">
        <v>124</v>
      </c>
      <c r="B69" s="7" t="str">
        <f t="shared" si="3"/>
        <v>UW022</v>
      </c>
      <c r="C69" s="7">
        <f t="shared" si="4"/>
        <v>7115.93</v>
      </c>
      <c r="D69" s="7">
        <f t="shared" si="5"/>
        <v>371.13824148840627</v>
      </c>
      <c r="E69" s="7">
        <v>4.7786556595273897</v>
      </c>
      <c r="F69" s="7">
        <v>3.5406800243523899</v>
      </c>
      <c r="G69" t="s">
        <v>43</v>
      </c>
      <c r="H69" t="s">
        <v>43</v>
      </c>
      <c r="I69" t="s">
        <v>44</v>
      </c>
      <c r="J69" t="s">
        <v>44</v>
      </c>
      <c r="K69" t="s">
        <v>44</v>
      </c>
      <c r="L69" t="s">
        <v>43</v>
      </c>
      <c r="M69" t="s">
        <v>43</v>
      </c>
      <c r="N69" t="s">
        <v>44</v>
      </c>
      <c r="O69" t="s">
        <v>44</v>
      </c>
      <c r="P69" t="s">
        <v>44</v>
      </c>
      <c r="Q69" t="s">
        <v>43</v>
      </c>
      <c r="R69" t="s">
        <v>44</v>
      </c>
      <c r="S69" t="s">
        <v>44</v>
      </c>
      <c r="T69" t="s">
        <v>45</v>
      </c>
      <c r="U69" t="s">
        <v>43</v>
      </c>
      <c r="V69" t="s">
        <v>46</v>
      </c>
      <c r="W69" t="s">
        <v>43</v>
      </c>
      <c r="X69" t="s">
        <v>44</v>
      </c>
      <c r="Y69" t="s">
        <v>46</v>
      </c>
      <c r="Z69" t="s">
        <v>43</v>
      </c>
      <c r="AA69" t="s">
        <v>46</v>
      </c>
      <c r="AB69" t="s">
        <v>46</v>
      </c>
      <c r="AC69" t="s">
        <v>46</v>
      </c>
      <c r="AD69" t="s">
        <v>44</v>
      </c>
      <c r="AE69" t="s">
        <v>44</v>
      </c>
      <c r="AF69" t="s">
        <v>44</v>
      </c>
      <c r="AG69" t="s">
        <v>52</v>
      </c>
      <c r="AH69" t="s">
        <v>44</v>
      </c>
      <c r="AI69" t="s">
        <v>45</v>
      </c>
      <c r="AJ69" t="s">
        <v>45</v>
      </c>
      <c r="AK69" t="s">
        <v>45</v>
      </c>
      <c r="AL69" t="s">
        <v>44</v>
      </c>
      <c r="AM69" t="s">
        <v>45</v>
      </c>
      <c r="AN69" t="s">
        <v>45</v>
      </c>
      <c r="AO69" t="s">
        <v>44</v>
      </c>
      <c r="AP69" t="s">
        <v>44</v>
      </c>
      <c r="AQ69" t="s">
        <v>43</v>
      </c>
      <c r="AR69" t="s">
        <v>45</v>
      </c>
      <c r="AS69" t="s">
        <v>45</v>
      </c>
      <c r="AT69" t="s">
        <v>46</v>
      </c>
      <c r="AU69" t="s">
        <v>45</v>
      </c>
      <c r="AX69" s="5" t="s">
        <v>204</v>
      </c>
      <c r="AY69" s="7" t="s">
        <v>220</v>
      </c>
      <c r="AZ69" s="3">
        <v>553.15200000000004</v>
      </c>
      <c r="BA69" s="3">
        <v>67.227675120684893</v>
      </c>
    </row>
    <row r="70" spans="1:53" x14ac:dyDescent="0.25">
      <c r="A70" t="s">
        <v>125</v>
      </c>
      <c r="B70" s="7" t="str">
        <f t="shared" si="3"/>
        <v>UW023</v>
      </c>
      <c r="C70" s="7">
        <f t="shared" si="4"/>
        <v>1147.261</v>
      </c>
      <c r="D70" s="7">
        <f t="shared" si="5"/>
        <v>95.867921217337525</v>
      </c>
      <c r="E70" s="7">
        <v>4.2557893574939296</v>
      </c>
      <c r="F70" s="7">
        <v>3.0428694838546901</v>
      </c>
      <c r="G70" t="s">
        <v>43</v>
      </c>
      <c r="H70" t="s">
        <v>43</v>
      </c>
      <c r="I70" t="s">
        <v>44</v>
      </c>
      <c r="J70" t="s">
        <v>44</v>
      </c>
      <c r="K70" t="s">
        <v>44</v>
      </c>
      <c r="L70" t="s">
        <v>43</v>
      </c>
      <c r="M70" t="s">
        <v>43</v>
      </c>
      <c r="N70" t="s">
        <v>44</v>
      </c>
      <c r="O70" t="s">
        <v>44</v>
      </c>
      <c r="P70" t="s">
        <v>44</v>
      </c>
      <c r="Q70" t="s">
        <v>43</v>
      </c>
      <c r="R70" t="s">
        <v>44</v>
      </c>
      <c r="S70" t="s">
        <v>44</v>
      </c>
      <c r="T70" t="s">
        <v>45</v>
      </c>
      <c r="U70" t="s">
        <v>43</v>
      </c>
      <c r="V70" t="s">
        <v>46</v>
      </c>
      <c r="W70" t="s">
        <v>43</v>
      </c>
      <c r="X70" t="s">
        <v>44</v>
      </c>
      <c r="Y70" t="s">
        <v>66</v>
      </c>
      <c r="Z70" t="s">
        <v>43</v>
      </c>
      <c r="AA70" t="s">
        <v>46</v>
      </c>
      <c r="AB70" t="s">
        <v>51</v>
      </c>
      <c r="AC70" t="s">
        <v>46</v>
      </c>
      <c r="AD70" t="s">
        <v>52</v>
      </c>
      <c r="AE70" t="s">
        <v>44</v>
      </c>
      <c r="AF70" t="s">
        <v>44</v>
      </c>
      <c r="AG70" t="s">
        <v>52</v>
      </c>
      <c r="AH70" t="s">
        <v>44</v>
      </c>
      <c r="AI70" t="s">
        <v>45</v>
      </c>
      <c r="AJ70" t="s">
        <v>45</v>
      </c>
      <c r="AK70" t="s">
        <v>45</v>
      </c>
      <c r="AL70" t="s">
        <v>44</v>
      </c>
      <c r="AM70" t="s">
        <v>45</v>
      </c>
      <c r="AN70" t="s">
        <v>45</v>
      </c>
      <c r="AO70" t="s">
        <v>44</v>
      </c>
      <c r="AP70" t="s">
        <v>53</v>
      </c>
      <c r="AQ70" t="s">
        <v>43</v>
      </c>
      <c r="AR70" t="s">
        <v>50</v>
      </c>
      <c r="AS70" t="s">
        <v>45</v>
      </c>
      <c r="AT70" t="s">
        <v>46</v>
      </c>
      <c r="AU70" t="s">
        <v>45</v>
      </c>
      <c r="AX70" s="5" t="s">
        <v>205</v>
      </c>
      <c r="AY70" s="7" t="s">
        <v>220</v>
      </c>
      <c r="AZ70" s="3">
        <v>1483.6240000000003</v>
      </c>
      <c r="BA70" s="3">
        <v>103.4136548984073</v>
      </c>
    </row>
    <row r="71" spans="1:53" x14ac:dyDescent="0.25">
      <c r="A71" t="s">
        <v>126</v>
      </c>
      <c r="B71" s="7" t="str">
        <f t="shared" si="3"/>
        <v>UW024</v>
      </c>
      <c r="C71" s="7">
        <f t="shared" si="4"/>
        <v>4562.7950000000001</v>
      </c>
      <c r="D71" s="7">
        <f t="shared" si="5"/>
        <v>275.03417737999945</v>
      </c>
      <c r="E71" s="7">
        <v>4.6648177919813802</v>
      </c>
      <c r="F71" s="7">
        <v>3.4413084505932101</v>
      </c>
      <c r="G71" t="s">
        <v>43</v>
      </c>
      <c r="H71" t="s">
        <v>43</v>
      </c>
      <c r="I71" t="s">
        <v>44</v>
      </c>
      <c r="J71" t="s">
        <v>44</v>
      </c>
      <c r="K71" t="s">
        <v>44</v>
      </c>
      <c r="L71" t="s">
        <v>43</v>
      </c>
      <c r="M71" t="s">
        <v>43</v>
      </c>
      <c r="N71" t="s">
        <v>44</v>
      </c>
      <c r="O71" t="s">
        <v>44</v>
      </c>
      <c r="P71" t="s">
        <v>44</v>
      </c>
      <c r="Q71" t="s">
        <v>43</v>
      </c>
      <c r="R71" t="s">
        <v>44</v>
      </c>
      <c r="S71" t="s">
        <v>44</v>
      </c>
      <c r="T71" t="s">
        <v>45</v>
      </c>
      <c r="U71" t="s">
        <v>43</v>
      </c>
      <c r="V71" t="s">
        <v>46</v>
      </c>
      <c r="W71" t="s">
        <v>43</v>
      </c>
      <c r="X71" t="s">
        <v>44</v>
      </c>
      <c r="Y71" t="s">
        <v>46</v>
      </c>
      <c r="Z71" t="s">
        <v>43</v>
      </c>
      <c r="AA71" t="s">
        <v>46</v>
      </c>
      <c r="AB71" t="s">
        <v>46</v>
      </c>
      <c r="AC71" t="s">
        <v>46</v>
      </c>
      <c r="AD71" t="s">
        <v>44</v>
      </c>
      <c r="AE71" t="s">
        <v>44</v>
      </c>
      <c r="AF71" t="s">
        <v>44</v>
      </c>
      <c r="AG71" t="s">
        <v>44</v>
      </c>
      <c r="AH71" t="s">
        <v>44</v>
      </c>
      <c r="AI71" t="s">
        <v>45</v>
      </c>
      <c r="AJ71" t="s">
        <v>45</v>
      </c>
      <c r="AK71" t="s">
        <v>45</v>
      </c>
      <c r="AL71" t="s">
        <v>44</v>
      </c>
      <c r="AM71" t="s">
        <v>45</v>
      </c>
      <c r="AN71" t="s">
        <v>45</v>
      </c>
      <c r="AO71" t="s">
        <v>44</v>
      </c>
      <c r="AP71" t="s">
        <v>53</v>
      </c>
      <c r="AQ71" t="s">
        <v>43</v>
      </c>
      <c r="AR71" t="s">
        <v>45</v>
      </c>
      <c r="AS71" t="s">
        <v>45</v>
      </c>
      <c r="AT71" t="s">
        <v>46</v>
      </c>
      <c r="AU71" t="s">
        <v>45</v>
      </c>
      <c r="AX71" s="5" t="s">
        <v>206</v>
      </c>
      <c r="AY71" s="7" t="s">
        <v>220</v>
      </c>
      <c r="AZ71" s="3">
        <v>3059.6899999999996</v>
      </c>
      <c r="BA71" s="3">
        <v>215.31161421256928</v>
      </c>
    </row>
    <row r="72" spans="1:53" x14ac:dyDescent="0.25">
      <c r="A72" t="s">
        <v>127</v>
      </c>
      <c r="B72" s="7" t="str">
        <f t="shared" si="3"/>
        <v>UW025</v>
      </c>
      <c r="C72" s="7">
        <f t="shared" si="4"/>
        <v>1254.1790000000001</v>
      </c>
      <c r="D72" s="7">
        <f t="shared" si="5"/>
        <v>115.28037443310188</v>
      </c>
      <c r="E72" s="7">
        <v>4.2849579593514804</v>
      </c>
      <c r="F72" s="7">
        <v>3.1185068719612499</v>
      </c>
      <c r="G72" t="s">
        <v>43</v>
      </c>
      <c r="H72" t="s">
        <v>43</v>
      </c>
      <c r="I72" t="s">
        <v>50</v>
      </c>
      <c r="J72" t="s">
        <v>44</v>
      </c>
      <c r="K72" t="s">
        <v>44</v>
      </c>
      <c r="L72" t="s">
        <v>43</v>
      </c>
      <c r="M72" t="s">
        <v>43</v>
      </c>
      <c r="N72" t="s">
        <v>44</v>
      </c>
      <c r="O72" t="s">
        <v>44</v>
      </c>
      <c r="P72" t="s">
        <v>44</v>
      </c>
      <c r="Q72" t="s">
        <v>43</v>
      </c>
      <c r="R72" t="s">
        <v>44</v>
      </c>
      <c r="S72" t="s">
        <v>44</v>
      </c>
      <c r="T72" t="s">
        <v>45</v>
      </c>
      <c r="U72" t="s">
        <v>43</v>
      </c>
      <c r="V72" t="s">
        <v>46</v>
      </c>
      <c r="W72" t="s">
        <v>43</v>
      </c>
      <c r="X72" t="s">
        <v>44</v>
      </c>
      <c r="Y72" t="s">
        <v>46</v>
      </c>
      <c r="Z72" t="s">
        <v>43</v>
      </c>
      <c r="AA72" t="s">
        <v>46</v>
      </c>
      <c r="AB72" t="s">
        <v>51</v>
      </c>
      <c r="AC72" t="s">
        <v>46</v>
      </c>
      <c r="AD72" t="s">
        <v>52</v>
      </c>
      <c r="AE72" t="s">
        <v>44</v>
      </c>
      <c r="AF72" t="s">
        <v>44</v>
      </c>
      <c r="AG72" t="s">
        <v>52</v>
      </c>
      <c r="AH72" t="s">
        <v>44</v>
      </c>
      <c r="AI72" t="s">
        <v>45</v>
      </c>
      <c r="AJ72" t="s">
        <v>45</v>
      </c>
      <c r="AK72" t="s">
        <v>45</v>
      </c>
      <c r="AL72" t="s">
        <v>44</v>
      </c>
      <c r="AM72" t="s">
        <v>45</v>
      </c>
      <c r="AN72" t="s">
        <v>45</v>
      </c>
      <c r="AO72" t="s">
        <v>44</v>
      </c>
      <c r="AP72" t="s">
        <v>53</v>
      </c>
      <c r="AQ72" t="s">
        <v>43</v>
      </c>
      <c r="AR72" t="s">
        <v>50</v>
      </c>
      <c r="AS72" t="s">
        <v>45</v>
      </c>
      <c r="AT72" t="s">
        <v>46</v>
      </c>
      <c r="AU72" t="s">
        <v>45</v>
      </c>
      <c r="AX72" s="5" t="s">
        <v>207</v>
      </c>
      <c r="AY72" s="7" t="s">
        <v>220</v>
      </c>
      <c r="AZ72" s="3">
        <v>2949.62</v>
      </c>
      <c r="BA72" s="3">
        <v>413.09353082214801</v>
      </c>
    </row>
    <row r="73" spans="1:53" x14ac:dyDescent="0.25">
      <c r="A73" t="s">
        <v>128</v>
      </c>
      <c r="B73" s="7" t="str">
        <f t="shared" si="3"/>
        <v>UW026</v>
      </c>
      <c r="C73" s="7">
        <f t="shared" si="4"/>
        <v>890.64800000000002</v>
      </c>
      <c r="D73" s="7">
        <f t="shared" si="5"/>
        <v>51.370478505272324</v>
      </c>
      <c r="E73" s="7">
        <v>4.17063887557571</v>
      </c>
      <c r="F73" s="7">
        <v>2.7662114809574998</v>
      </c>
      <c r="G73" t="s">
        <v>46</v>
      </c>
      <c r="H73" t="s">
        <v>43</v>
      </c>
      <c r="I73" t="s">
        <v>44</v>
      </c>
      <c r="J73" t="s">
        <v>44</v>
      </c>
      <c r="K73" t="s">
        <v>44</v>
      </c>
      <c r="L73" t="s">
        <v>43</v>
      </c>
      <c r="M73" t="s">
        <v>46</v>
      </c>
      <c r="N73" t="s">
        <v>44</v>
      </c>
      <c r="O73" t="s">
        <v>44</v>
      </c>
      <c r="P73" t="s">
        <v>44</v>
      </c>
      <c r="Q73" t="s">
        <v>43</v>
      </c>
      <c r="R73" t="s">
        <v>44</v>
      </c>
      <c r="S73" t="s">
        <v>44</v>
      </c>
      <c r="T73" t="s">
        <v>45</v>
      </c>
      <c r="U73" t="s">
        <v>43</v>
      </c>
      <c r="V73" t="s">
        <v>46</v>
      </c>
      <c r="W73" t="s">
        <v>43</v>
      </c>
      <c r="X73" t="s">
        <v>44</v>
      </c>
      <c r="Y73" t="s">
        <v>46</v>
      </c>
      <c r="Z73" t="s">
        <v>43</v>
      </c>
      <c r="AA73" t="s">
        <v>46</v>
      </c>
      <c r="AB73" t="s">
        <v>43</v>
      </c>
      <c r="AC73" t="s">
        <v>55</v>
      </c>
      <c r="AD73" t="s">
        <v>44</v>
      </c>
      <c r="AE73" t="s">
        <v>44</v>
      </c>
      <c r="AF73" t="s">
        <v>44</v>
      </c>
      <c r="AG73" t="s">
        <v>44</v>
      </c>
      <c r="AH73" t="s">
        <v>56</v>
      </c>
      <c r="AI73" t="s">
        <v>45</v>
      </c>
      <c r="AJ73" t="s">
        <v>57</v>
      </c>
      <c r="AK73" t="s">
        <v>45</v>
      </c>
      <c r="AL73" t="s">
        <v>44</v>
      </c>
      <c r="AM73" t="s">
        <v>45</v>
      </c>
      <c r="AN73" t="s">
        <v>45</v>
      </c>
      <c r="AO73" t="s">
        <v>44</v>
      </c>
      <c r="AP73" t="s">
        <v>43</v>
      </c>
      <c r="AQ73" t="s">
        <v>46</v>
      </c>
      <c r="AR73" t="s">
        <v>45</v>
      </c>
      <c r="AS73" t="s">
        <v>45</v>
      </c>
      <c r="AT73" t="s">
        <v>46</v>
      </c>
      <c r="AU73" t="s">
        <v>45</v>
      </c>
      <c r="AX73" s="5" t="s">
        <v>208</v>
      </c>
      <c r="AY73" s="7" t="s">
        <v>220</v>
      </c>
      <c r="AZ73" s="3">
        <v>1168.3679999999999</v>
      </c>
      <c r="BA73" s="3">
        <v>95.995740709093042</v>
      </c>
    </row>
    <row r="74" spans="1:53" x14ac:dyDescent="0.25">
      <c r="A74" t="s">
        <v>129</v>
      </c>
      <c r="B74" s="7" t="str">
        <f t="shared" si="3"/>
        <v>UW027</v>
      </c>
      <c r="C74" s="7">
        <f t="shared" si="4"/>
        <v>591.20600000000002</v>
      </c>
      <c r="D74" s="7">
        <f t="shared" si="5"/>
        <v>52.37807514299282</v>
      </c>
      <c r="E74" s="7">
        <v>4.0254176080519501</v>
      </c>
      <c r="F74" s="7">
        <v>2.7753324725600299</v>
      </c>
      <c r="G74" t="s">
        <v>43</v>
      </c>
      <c r="H74" t="s">
        <v>43</v>
      </c>
      <c r="I74" t="s">
        <v>44</v>
      </c>
      <c r="J74" t="s">
        <v>44</v>
      </c>
      <c r="K74" t="s">
        <v>44</v>
      </c>
      <c r="L74" t="s">
        <v>43</v>
      </c>
      <c r="M74" t="s">
        <v>43</v>
      </c>
      <c r="N74" t="s">
        <v>44</v>
      </c>
      <c r="O74" t="s">
        <v>44</v>
      </c>
      <c r="P74" t="s">
        <v>44</v>
      </c>
      <c r="Q74" t="s">
        <v>43</v>
      </c>
      <c r="R74" t="s">
        <v>44</v>
      </c>
      <c r="S74" t="s">
        <v>44</v>
      </c>
      <c r="T74" t="s">
        <v>45</v>
      </c>
      <c r="U74" t="s">
        <v>43</v>
      </c>
      <c r="V74" t="s">
        <v>46</v>
      </c>
      <c r="W74" t="s">
        <v>43</v>
      </c>
      <c r="X74" t="s">
        <v>44</v>
      </c>
      <c r="Y74" t="s">
        <v>46</v>
      </c>
      <c r="Z74" t="s">
        <v>43</v>
      </c>
      <c r="AA74" t="s">
        <v>46</v>
      </c>
      <c r="AB74" t="s">
        <v>46</v>
      </c>
      <c r="AC74" t="s">
        <v>46</v>
      </c>
      <c r="AD74" t="s">
        <v>44</v>
      </c>
      <c r="AE74" t="s">
        <v>44</v>
      </c>
      <c r="AF74" t="s">
        <v>44</v>
      </c>
      <c r="AG74" t="s">
        <v>44</v>
      </c>
      <c r="AH74" t="s">
        <v>44</v>
      </c>
      <c r="AI74" t="s">
        <v>45</v>
      </c>
      <c r="AJ74" t="s">
        <v>45</v>
      </c>
      <c r="AK74" t="s">
        <v>45</v>
      </c>
      <c r="AL74" t="s">
        <v>44</v>
      </c>
      <c r="AM74" t="s">
        <v>45</v>
      </c>
      <c r="AN74" t="s">
        <v>45</v>
      </c>
      <c r="AO74" t="s">
        <v>44</v>
      </c>
      <c r="AP74" t="s">
        <v>44</v>
      </c>
      <c r="AQ74" t="s">
        <v>43</v>
      </c>
      <c r="AR74" t="s">
        <v>45</v>
      </c>
      <c r="AS74" t="s">
        <v>45</v>
      </c>
      <c r="AT74" t="s">
        <v>46</v>
      </c>
      <c r="AU74" t="s">
        <v>45</v>
      </c>
      <c r="AX74" s="5" t="s">
        <v>209</v>
      </c>
      <c r="AY74" s="7" t="s">
        <v>220</v>
      </c>
      <c r="AZ74" s="3">
        <v>1849.6120000000001</v>
      </c>
      <c r="BA74" s="3">
        <v>357.84028076040568</v>
      </c>
    </row>
    <row r="75" spans="1:53" x14ac:dyDescent="0.25">
      <c r="A75" t="s">
        <v>130</v>
      </c>
      <c r="B75" s="7" t="str">
        <f t="shared" si="3"/>
        <v>UW028</v>
      </c>
      <c r="C75" s="7">
        <f t="shared" si="4"/>
        <v>787.8370000000001</v>
      </c>
      <c r="D75" s="7">
        <f t="shared" si="5"/>
        <v>55.975959461610181</v>
      </c>
      <c r="E75" s="7">
        <v>4.1281494197387198</v>
      </c>
      <c r="F75" s="7">
        <v>2.8062723806174299</v>
      </c>
      <c r="G75" t="s">
        <v>43</v>
      </c>
      <c r="H75" t="s">
        <v>43</v>
      </c>
      <c r="I75" t="s">
        <v>44</v>
      </c>
      <c r="J75" t="s">
        <v>44</v>
      </c>
      <c r="K75" t="s">
        <v>44</v>
      </c>
      <c r="L75" t="s">
        <v>43</v>
      </c>
      <c r="M75" t="s">
        <v>43</v>
      </c>
      <c r="N75" t="s">
        <v>44</v>
      </c>
      <c r="O75" t="s">
        <v>44</v>
      </c>
      <c r="P75" t="s">
        <v>44</v>
      </c>
      <c r="Q75" t="s">
        <v>43</v>
      </c>
      <c r="R75" t="s">
        <v>44</v>
      </c>
      <c r="S75" t="s">
        <v>44</v>
      </c>
      <c r="T75" t="s">
        <v>45</v>
      </c>
      <c r="U75" t="s">
        <v>43</v>
      </c>
      <c r="V75" t="s">
        <v>46</v>
      </c>
      <c r="W75" t="s">
        <v>43</v>
      </c>
      <c r="X75" t="s">
        <v>44</v>
      </c>
      <c r="Y75" t="s">
        <v>46</v>
      </c>
      <c r="Z75" t="s">
        <v>43</v>
      </c>
      <c r="AA75" t="s">
        <v>46</v>
      </c>
      <c r="AB75" t="s">
        <v>51</v>
      </c>
      <c r="AC75" t="s">
        <v>46</v>
      </c>
      <c r="AD75" t="s">
        <v>52</v>
      </c>
      <c r="AE75" t="s">
        <v>44</v>
      </c>
      <c r="AF75" t="s">
        <v>44</v>
      </c>
      <c r="AG75" t="s">
        <v>52</v>
      </c>
      <c r="AH75" t="s">
        <v>44</v>
      </c>
      <c r="AI75" t="s">
        <v>45</v>
      </c>
      <c r="AJ75" t="s">
        <v>45</v>
      </c>
      <c r="AK75" t="s">
        <v>45</v>
      </c>
      <c r="AL75" t="s">
        <v>44</v>
      </c>
      <c r="AM75" t="s">
        <v>45</v>
      </c>
      <c r="AN75" t="s">
        <v>45</v>
      </c>
      <c r="AO75" t="s">
        <v>44</v>
      </c>
      <c r="AP75" t="s">
        <v>53</v>
      </c>
      <c r="AQ75" t="s">
        <v>43</v>
      </c>
      <c r="AR75" t="s">
        <v>50</v>
      </c>
      <c r="AS75" t="s">
        <v>45</v>
      </c>
      <c r="AT75" t="s">
        <v>46</v>
      </c>
      <c r="AU75" t="s">
        <v>45</v>
      </c>
      <c r="AX75" s="5" t="s">
        <v>210</v>
      </c>
      <c r="AY75" s="7" t="s">
        <v>220</v>
      </c>
      <c r="AZ75" s="3">
        <v>5707.2950000000001</v>
      </c>
      <c r="BA75" s="3">
        <v>401.62464146280365</v>
      </c>
    </row>
    <row r="76" spans="1:53" x14ac:dyDescent="0.25">
      <c r="A76" t="s">
        <v>131</v>
      </c>
      <c r="B76" s="7" t="str">
        <f t="shared" si="3"/>
        <v>UW029</v>
      </c>
      <c r="C76" s="7">
        <f t="shared" si="4"/>
        <v>851.78200000000004</v>
      </c>
      <c r="D76" s="7">
        <f t="shared" si="5"/>
        <v>55.678358192369586</v>
      </c>
      <c r="E76" s="7">
        <v>4.1552776277249999</v>
      </c>
      <c r="F76" s="7">
        <v>2.8038042139142698</v>
      </c>
      <c r="G76" t="s">
        <v>43</v>
      </c>
      <c r="H76" t="s">
        <v>43</v>
      </c>
      <c r="I76" t="s">
        <v>45</v>
      </c>
      <c r="J76" t="s">
        <v>44</v>
      </c>
      <c r="K76" t="s">
        <v>44</v>
      </c>
      <c r="L76" t="s">
        <v>43</v>
      </c>
      <c r="M76" t="s">
        <v>43</v>
      </c>
      <c r="N76" t="s">
        <v>44</v>
      </c>
      <c r="O76" t="s">
        <v>44</v>
      </c>
      <c r="P76" t="s">
        <v>44</v>
      </c>
      <c r="Q76" t="s">
        <v>43</v>
      </c>
      <c r="R76" t="s">
        <v>44</v>
      </c>
      <c r="S76" t="s">
        <v>44</v>
      </c>
      <c r="T76" t="s">
        <v>45</v>
      </c>
      <c r="U76" t="s">
        <v>43</v>
      </c>
      <c r="V76" t="s">
        <v>46</v>
      </c>
      <c r="W76" t="s">
        <v>43</v>
      </c>
      <c r="X76" t="s">
        <v>44</v>
      </c>
      <c r="Y76" t="s">
        <v>46</v>
      </c>
      <c r="Z76" t="s">
        <v>43</v>
      </c>
      <c r="AA76" t="s">
        <v>46</v>
      </c>
      <c r="AB76" t="s">
        <v>46</v>
      </c>
      <c r="AC76" t="s">
        <v>46</v>
      </c>
      <c r="AD76" t="s">
        <v>44</v>
      </c>
      <c r="AE76" t="s">
        <v>44</v>
      </c>
      <c r="AF76" t="s">
        <v>44</v>
      </c>
      <c r="AG76" t="s">
        <v>44</v>
      </c>
      <c r="AH76" t="s">
        <v>44</v>
      </c>
      <c r="AI76" t="s">
        <v>45</v>
      </c>
      <c r="AJ76" t="s">
        <v>45</v>
      </c>
      <c r="AK76" t="s">
        <v>45</v>
      </c>
      <c r="AL76" t="s">
        <v>44</v>
      </c>
      <c r="AM76" t="s">
        <v>45</v>
      </c>
      <c r="AN76" t="s">
        <v>45</v>
      </c>
      <c r="AO76" t="s">
        <v>44</v>
      </c>
      <c r="AP76" t="s">
        <v>44</v>
      </c>
      <c r="AQ76" t="s">
        <v>43</v>
      </c>
      <c r="AR76" t="s">
        <v>45</v>
      </c>
      <c r="AS76" t="s">
        <v>45</v>
      </c>
      <c r="AT76" t="s">
        <v>46</v>
      </c>
      <c r="AU76" t="s">
        <v>45</v>
      </c>
      <c r="AX76" s="5" t="s">
        <v>211</v>
      </c>
      <c r="AY76" s="7" t="s">
        <v>220</v>
      </c>
      <c r="AZ76" s="3">
        <v>2532.0430000000001</v>
      </c>
      <c r="BA76" s="3">
        <v>275.82768687770982</v>
      </c>
    </row>
    <row r="77" spans="1:53" x14ac:dyDescent="0.25">
      <c r="A77" t="s">
        <v>132</v>
      </c>
      <c r="B77" s="7" t="str">
        <f t="shared" si="3"/>
        <v>UW030</v>
      </c>
      <c r="C77" s="7">
        <f t="shared" si="4"/>
        <v>1003.4800000000001</v>
      </c>
      <c r="D77" s="7">
        <f t="shared" si="5"/>
        <v>65.304199335686562</v>
      </c>
      <c r="E77" s="7">
        <v>4.2111782447649597</v>
      </c>
      <c r="F77" s="7">
        <v>2.8765584804042499</v>
      </c>
      <c r="G77" t="s">
        <v>43</v>
      </c>
      <c r="H77" t="s">
        <v>43</v>
      </c>
      <c r="I77" t="s">
        <v>44</v>
      </c>
      <c r="J77" t="s">
        <v>44</v>
      </c>
      <c r="K77" t="s">
        <v>44</v>
      </c>
      <c r="L77" t="s">
        <v>43</v>
      </c>
      <c r="M77" t="s">
        <v>43</v>
      </c>
      <c r="N77" t="s">
        <v>44</v>
      </c>
      <c r="O77" t="s">
        <v>44</v>
      </c>
      <c r="P77" t="s">
        <v>44</v>
      </c>
      <c r="Q77" t="s">
        <v>43</v>
      </c>
      <c r="R77" t="s">
        <v>44</v>
      </c>
      <c r="S77" t="s">
        <v>44</v>
      </c>
      <c r="T77" t="s">
        <v>45</v>
      </c>
      <c r="U77" t="s">
        <v>43</v>
      </c>
      <c r="V77" t="s">
        <v>46</v>
      </c>
      <c r="W77" t="s">
        <v>43</v>
      </c>
      <c r="X77" t="s">
        <v>44</v>
      </c>
      <c r="Y77" t="s">
        <v>46</v>
      </c>
      <c r="Z77" t="s">
        <v>43</v>
      </c>
      <c r="AA77" t="s">
        <v>46</v>
      </c>
      <c r="AB77" t="s">
        <v>46</v>
      </c>
      <c r="AC77" t="s">
        <v>46</v>
      </c>
      <c r="AD77" t="s">
        <v>44</v>
      </c>
      <c r="AE77" t="s">
        <v>44</v>
      </c>
      <c r="AF77" t="s">
        <v>44</v>
      </c>
      <c r="AG77" t="s">
        <v>44</v>
      </c>
      <c r="AH77" t="s">
        <v>44</v>
      </c>
      <c r="AI77" t="s">
        <v>45</v>
      </c>
      <c r="AJ77" t="s">
        <v>45</v>
      </c>
      <c r="AK77" t="s">
        <v>45</v>
      </c>
      <c r="AL77" t="s">
        <v>44</v>
      </c>
      <c r="AM77" t="s">
        <v>45</v>
      </c>
      <c r="AN77" t="s">
        <v>45</v>
      </c>
      <c r="AO77" t="s">
        <v>44</v>
      </c>
      <c r="AP77" t="s">
        <v>53</v>
      </c>
      <c r="AQ77" t="s">
        <v>43</v>
      </c>
      <c r="AR77" t="s">
        <v>45</v>
      </c>
      <c r="AS77" t="s">
        <v>45</v>
      </c>
      <c r="AT77" t="s">
        <v>46</v>
      </c>
      <c r="AU77" t="s">
        <v>45</v>
      </c>
      <c r="AX77" s="5" t="s">
        <v>212</v>
      </c>
      <c r="AY77" s="7" t="s">
        <v>220</v>
      </c>
      <c r="AZ77" s="3">
        <v>832.5200000000001</v>
      </c>
      <c r="BA77" s="3">
        <v>94.177535944976768</v>
      </c>
    </row>
    <row r="78" spans="1:53" x14ac:dyDescent="0.25">
      <c r="A78" t="s">
        <v>133</v>
      </c>
      <c r="B78" s="7" t="str">
        <f t="shared" si="3"/>
        <v>UW031</v>
      </c>
      <c r="C78" s="7">
        <f t="shared" si="4"/>
        <v>1496.2640000000001</v>
      </c>
      <c r="D78" s="7">
        <f t="shared" si="5"/>
        <v>90.562246322163162</v>
      </c>
      <c r="E78" s="7">
        <v>4.3415383565930297</v>
      </c>
      <c r="F78" s="7">
        <v>3.0189710672285801</v>
      </c>
      <c r="G78" t="s">
        <v>43</v>
      </c>
      <c r="H78" t="s">
        <v>43</v>
      </c>
      <c r="I78" t="s">
        <v>44</v>
      </c>
      <c r="J78" t="s">
        <v>44</v>
      </c>
      <c r="K78" t="s">
        <v>44</v>
      </c>
      <c r="L78" t="s">
        <v>43</v>
      </c>
      <c r="M78" t="s">
        <v>43</v>
      </c>
      <c r="N78" t="s">
        <v>44</v>
      </c>
      <c r="O78" t="s">
        <v>44</v>
      </c>
      <c r="P78" t="s">
        <v>44</v>
      </c>
      <c r="Q78" t="s">
        <v>43</v>
      </c>
      <c r="R78" t="s">
        <v>44</v>
      </c>
      <c r="S78" t="s">
        <v>44</v>
      </c>
      <c r="T78" t="s">
        <v>45</v>
      </c>
      <c r="U78" t="s">
        <v>43</v>
      </c>
      <c r="V78" t="s">
        <v>46</v>
      </c>
      <c r="W78" t="s">
        <v>43</v>
      </c>
      <c r="X78" t="s">
        <v>44</v>
      </c>
      <c r="Y78" t="s">
        <v>46</v>
      </c>
      <c r="Z78" t="s">
        <v>43</v>
      </c>
      <c r="AA78" t="s">
        <v>46</v>
      </c>
      <c r="AB78" t="s">
        <v>46</v>
      </c>
      <c r="AC78" t="s">
        <v>46</v>
      </c>
      <c r="AD78" t="s">
        <v>44</v>
      </c>
      <c r="AE78" t="s">
        <v>44</v>
      </c>
      <c r="AF78" t="s">
        <v>44</v>
      </c>
      <c r="AG78" t="s">
        <v>52</v>
      </c>
      <c r="AH78" t="s">
        <v>44</v>
      </c>
      <c r="AI78" t="s">
        <v>45</v>
      </c>
      <c r="AJ78" t="s">
        <v>45</v>
      </c>
      <c r="AK78" t="s">
        <v>45</v>
      </c>
      <c r="AL78" t="s">
        <v>44</v>
      </c>
      <c r="AM78" t="s">
        <v>45</v>
      </c>
      <c r="AN78" t="s">
        <v>45</v>
      </c>
      <c r="AO78" t="s">
        <v>44</v>
      </c>
      <c r="AP78" t="s">
        <v>44</v>
      </c>
      <c r="AQ78" t="s">
        <v>43</v>
      </c>
      <c r="AR78" t="s">
        <v>45</v>
      </c>
      <c r="AS78" t="s">
        <v>45</v>
      </c>
      <c r="AT78" t="s">
        <v>46</v>
      </c>
      <c r="AU78" t="s">
        <v>45</v>
      </c>
      <c r="AX78" s="5" t="s">
        <v>213</v>
      </c>
      <c r="AY78" s="7" t="s">
        <v>220</v>
      </c>
      <c r="AZ78" s="3">
        <v>871.58399999999995</v>
      </c>
      <c r="BA78" s="3">
        <v>70.820068546244329</v>
      </c>
    </row>
    <row r="79" spans="1:53" x14ac:dyDescent="0.25">
      <c r="A79" t="s">
        <v>134</v>
      </c>
      <c r="B79" s="7" t="str">
        <f t="shared" si="3"/>
        <v>UW032</v>
      </c>
      <c r="C79" s="7">
        <f t="shared" si="4"/>
        <v>1769.2160000000003</v>
      </c>
      <c r="D79" s="7">
        <f t="shared" si="5"/>
        <v>148.68460860971234</v>
      </c>
      <c r="E79" s="7">
        <v>4.3938212945802704</v>
      </c>
      <c r="F79" s="7">
        <v>3.2185949106031302</v>
      </c>
      <c r="G79" t="s">
        <v>43</v>
      </c>
      <c r="H79" t="s">
        <v>43</v>
      </c>
      <c r="I79" t="s">
        <v>44</v>
      </c>
      <c r="J79" t="s">
        <v>44</v>
      </c>
      <c r="K79" t="s">
        <v>44</v>
      </c>
      <c r="L79" t="s">
        <v>43</v>
      </c>
      <c r="M79" t="s">
        <v>43</v>
      </c>
      <c r="N79" t="s">
        <v>44</v>
      </c>
      <c r="O79" t="s">
        <v>44</v>
      </c>
      <c r="P79" t="s">
        <v>44</v>
      </c>
      <c r="Q79" t="s">
        <v>43</v>
      </c>
      <c r="R79" t="s">
        <v>44</v>
      </c>
      <c r="S79" t="s">
        <v>44</v>
      </c>
      <c r="T79" t="s">
        <v>45</v>
      </c>
      <c r="U79" t="s">
        <v>43</v>
      </c>
      <c r="V79" t="s">
        <v>46</v>
      </c>
      <c r="W79" t="s">
        <v>43</v>
      </c>
      <c r="X79" t="s">
        <v>44</v>
      </c>
      <c r="Y79" t="s">
        <v>46</v>
      </c>
      <c r="Z79" t="s">
        <v>43</v>
      </c>
      <c r="AA79" t="s">
        <v>46</v>
      </c>
      <c r="AB79" t="s">
        <v>51</v>
      </c>
      <c r="AC79" t="s">
        <v>46</v>
      </c>
      <c r="AD79" t="s">
        <v>52</v>
      </c>
      <c r="AE79" t="s">
        <v>44</v>
      </c>
      <c r="AF79" t="s">
        <v>44</v>
      </c>
      <c r="AG79" t="s">
        <v>52</v>
      </c>
      <c r="AH79" t="s">
        <v>44</v>
      </c>
      <c r="AI79" t="s">
        <v>45</v>
      </c>
      <c r="AJ79" t="s">
        <v>45</v>
      </c>
      <c r="AK79" t="s">
        <v>45</v>
      </c>
      <c r="AL79" t="s">
        <v>44</v>
      </c>
      <c r="AM79" t="s">
        <v>45</v>
      </c>
      <c r="AN79" t="s">
        <v>45</v>
      </c>
      <c r="AO79" t="s">
        <v>44</v>
      </c>
      <c r="AP79" t="s">
        <v>53</v>
      </c>
      <c r="AQ79" t="s">
        <v>43</v>
      </c>
      <c r="AR79" t="s">
        <v>50</v>
      </c>
      <c r="AS79" t="s">
        <v>52</v>
      </c>
      <c r="AT79" t="s">
        <v>46</v>
      </c>
      <c r="AU79" t="s">
        <v>45</v>
      </c>
      <c r="AX79" s="5" t="s">
        <v>214</v>
      </c>
      <c r="AY79" s="7" t="s">
        <v>220</v>
      </c>
      <c r="AZ79" s="3">
        <v>760.38400000000013</v>
      </c>
      <c r="BA79" s="3">
        <v>108.55866917177302</v>
      </c>
    </row>
    <row r="80" spans="1:53" x14ac:dyDescent="0.25">
      <c r="A80" t="s">
        <v>135</v>
      </c>
      <c r="B80" s="7" t="str">
        <f t="shared" si="3"/>
        <v>UW033</v>
      </c>
      <c r="C80" s="7">
        <f t="shared" si="4"/>
        <v>1249.424</v>
      </c>
      <c r="D80" s="7">
        <f t="shared" si="5"/>
        <v>68.313731922687879</v>
      </c>
      <c r="E80" s="7">
        <v>4.2837228267031602</v>
      </c>
      <c r="F80" s="7">
        <v>2.8967149205728902</v>
      </c>
      <c r="G80" t="s">
        <v>51</v>
      </c>
      <c r="H80" t="s">
        <v>43</v>
      </c>
      <c r="I80" t="s">
        <v>45</v>
      </c>
      <c r="J80" t="s">
        <v>50</v>
      </c>
      <c r="K80" t="s">
        <v>44</v>
      </c>
      <c r="L80" t="s">
        <v>43</v>
      </c>
      <c r="M80" t="s">
        <v>51</v>
      </c>
      <c r="N80" t="s">
        <v>44</v>
      </c>
      <c r="O80" t="s">
        <v>44</v>
      </c>
      <c r="P80" t="s">
        <v>44</v>
      </c>
      <c r="Q80" t="s">
        <v>53</v>
      </c>
      <c r="R80" t="s">
        <v>44</v>
      </c>
      <c r="S80" t="s">
        <v>44</v>
      </c>
      <c r="T80" t="s">
        <v>45</v>
      </c>
      <c r="U80" t="s">
        <v>43</v>
      </c>
      <c r="V80" t="s">
        <v>66</v>
      </c>
      <c r="W80" t="s">
        <v>51</v>
      </c>
      <c r="X80" t="s">
        <v>44</v>
      </c>
      <c r="Y80" t="s">
        <v>46</v>
      </c>
      <c r="Z80" t="s">
        <v>43</v>
      </c>
      <c r="AA80" t="s">
        <v>46</v>
      </c>
      <c r="AB80" t="s">
        <v>51</v>
      </c>
      <c r="AC80" t="s">
        <v>55</v>
      </c>
      <c r="AD80" t="s">
        <v>44</v>
      </c>
      <c r="AE80" t="s">
        <v>44</v>
      </c>
      <c r="AF80" t="s">
        <v>44</v>
      </c>
      <c r="AG80" t="s">
        <v>44</v>
      </c>
      <c r="AH80" t="s">
        <v>56</v>
      </c>
      <c r="AI80" t="s">
        <v>45</v>
      </c>
      <c r="AJ80" t="s">
        <v>57</v>
      </c>
      <c r="AK80" t="s">
        <v>45</v>
      </c>
      <c r="AL80" t="s">
        <v>44</v>
      </c>
      <c r="AM80" t="s">
        <v>45</v>
      </c>
      <c r="AN80" t="s">
        <v>45</v>
      </c>
      <c r="AO80" t="s">
        <v>44</v>
      </c>
      <c r="AP80" t="s">
        <v>53</v>
      </c>
      <c r="AQ80" t="s">
        <v>51</v>
      </c>
      <c r="AR80" t="s">
        <v>45</v>
      </c>
      <c r="AS80" t="s">
        <v>45</v>
      </c>
      <c r="AT80" t="s">
        <v>46</v>
      </c>
      <c r="AU80" t="s">
        <v>45</v>
      </c>
      <c r="AX80" s="5" t="s">
        <v>215</v>
      </c>
      <c r="AY80" s="7" t="s">
        <v>220</v>
      </c>
      <c r="AZ80" s="3">
        <v>617.40899999999999</v>
      </c>
      <c r="BA80" s="3">
        <v>51.592198611192352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0"/>
  <sheetViews>
    <sheetView topLeftCell="AT1" workbookViewId="0">
      <selection activeCell="C1" sqref="C1:AU1048576"/>
    </sheetView>
  </sheetViews>
  <sheetFormatPr defaultRowHeight="15" x14ac:dyDescent="0.25"/>
  <cols>
    <col min="7" max="26" width="9.140625" style="9"/>
    <col min="27" max="27" width="14.140625" style="9" customWidth="1"/>
    <col min="28" max="88" width="9.140625" style="9"/>
  </cols>
  <sheetData>
    <row r="1" spans="1:88" x14ac:dyDescent="0.25">
      <c r="A1" t="s">
        <v>0</v>
      </c>
      <c r="C1" t="s">
        <v>217</v>
      </c>
      <c r="D1" t="s">
        <v>216</v>
      </c>
      <c r="E1" t="s">
        <v>221</v>
      </c>
      <c r="F1" t="s">
        <v>222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6</v>
      </c>
      <c r="M1" s="9" t="s">
        <v>7</v>
      </c>
      <c r="N1" s="9" t="s">
        <v>8</v>
      </c>
      <c r="O1" s="9" t="s">
        <v>9</v>
      </c>
      <c r="P1" s="9" t="s">
        <v>10</v>
      </c>
      <c r="Q1" s="9" t="s">
        <v>11</v>
      </c>
      <c r="R1" s="9" t="s">
        <v>12</v>
      </c>
      <c r="S1" s="9" t="s">
        <v>13</v>
      </c>
      <c r="T1" s="9" t="s">
        <v>14</v>
      </c>
      <c r="U1" s="9" t="s">
        <v>15</v>
      </c>
      <c r="V1" s="9" t="s">
        <v>16</v>
      </c>
      <c r="W1" s="9" t="s">
        <v>17</v>
      </c>
      <c r="X1" s="9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9" t="s">
        <v>24</v>
      </c>
      <c r="AE1" s="9" t="s">
        <v>25</v>
      </c>
      <c r="AF1" s="9" t="s">
        <v>26</v>
      </c>
      <c r="AG1" s="9" t="s">
        <v>27</v>
      </c>
      <c r="AH1" s="9" t="s">
        <v>28</v>
      </c>
      <c r="AI1" s="9" t="s">
        <v>29</v>
      </c>
      <c r="AJ1" s="9" t="s">
        <v>30</v>
      </c>
      <c r="AK1" s="9" t="s">
        <v>31</v>
      </c>
      <c r="AL1" s="9" t="s">
        <v>32</v>
      </c>
      <c r="AM1" s="9" t="s">
        <v>33</v>
      </c>
      <c r="AN1" s="9" t="s">
        <v>34</v>
      </c>
      <c r="AO1" s="9" t="s">
        <v>35</v>
      </c>
      <c r="AP1" s="9" t="s">
        <v>36</v>
      </c>
      <c r="AQ1" s="9" t="s">
        <v>37</v>
      </c>
      <c r="AR1" s="9" t="s">
        <v>38</v>
      </c>
      <c r="AS1" s="9" t="s">
        <v>39</v>
      </c>
      <c r="AT1" s="9" t="s">
        <v>40</v>
      </c>
      <c r="AU1" s="9" t="s">
        <v>41</v>
      </c>
      <c r="AV1" s="9" t="s">
        <v>1</v>
      </c>
      <c r="AW1" s="9" t="s">
        <v>2</v>
      </c>
      <c r="AX1" s="9" t="s">
        <v>3</v>
      </c>
      <c r="AY1" s="9" t="s">
        <v>4</v>
      </c>
      <c r="AZ1" s="9" t="s">
        <v>5</v>
      </c>
      <c r="BA1" s="9" t="s">
        <v>6</v>
      </c>
      <c r="BB1" s="9" t="s">
        <v>7</v>
      </c>
      <c r="BC1" s="9" t="s">
        <v>8</v>
      </c>
      <c r="BD1" s="9" t="s">
        <v>9</v>
      </c>
      <c r="BE1" s="9" t="s">
        <v>10</v>
      </c>
      <c r="BF1" s="9" t="s">
        <v>11</v>
      </c>
      <c r="BG1" s="9" t="s">
        <v>12</v>
      </c>
      <c r="BH1" s="9" t="s">
        <v>13</v>
      </c>
      <c r="BI1" s="9" t="s">
        <v>14</v>
      </c>
      <c r="BJ1" s="9" t="s">
        <v>15</v>
      </c>
      <c r="BK1" s="9" t="s">
        <v>16</v>
      </c>
      <c r="BL1" s="9" t="s">
        <v>17</v>
      </c>
      <c r="BM1" s="9" t="s">
        <v>18</v>
      </c>
      <c r="BN1" s="9" t="s">
        <v>19</v>
      </c>
      <c r="BO1" s="9" t="s">
        <v>20</v>
      </c>
      <c r="BP1" s="9" t="s">
        <v>21</v>
      </c>
      <c r="BQ1" s="9" t="s">
        <v>22</v>
      </c>
      <c r="BR1" s="9" t="s">
        <v>23</v>
      </c>
      <c r="BS1" s="9" t="s">
        <v>24</v>
      </c>
      <c r="BT1" s="9" t="s">
        <v>25</v>
      </c>
      <c r="BU1" s="9" t="s">
        <v>26</v>
      </c>
      <c r="BV1" s="9" t="s">
        <v>27</v>
      </c>
      <c r="BW1" s="9" t="s">
        <v>28</v>
      </c>
      <c r="BX1" s="9" t="s">
        <v>29</v>
      </c>
      <c r="BY1" s="9" t="s">
        <v>30</v>
      </c>
      <c r="BZ1" s="9" t="s">
        <v>31</v>
      </c>
      <c r="CA1" s="9" t="s">
        <v>32</v>
      </c>
      <c r="CB1" s="9" t="s">
        <v>33</v>
      </c>
      <c r="CC1" s="9" t="s">
        <v>34</v>
      </c>
      <c r="CD1" s="9" t="s">
        <v>35</v>
      </c>
      <c r="CE1" s="9" t="s">
        <v>36</v>
      </c>
      <c r="CF1" s="9" t="s">
        <v>37</v>
      </c>
      <c r="CG1" s="9" t="s">
        <v>38</v>
      </c>
      <c r="CH1" s="9" t="s">
        <v>39</v>
      </c>
      <c r="CI1" s="9" t="s">
        <v>40</v>
      </c>
      <c r="CJ1" s="9" t="s">
        <v>41</v>
      </c>
    </row>
    <row r="2" spans="1:88" x14ac:dyDescent="0.25">
      <c r="A2" t="s">
        <v>42</v>
      </c>
      <c r="B2" t="s">
        <v>191</v>
      </c>
      <c r="C2">
        <v>334.62</v>
      </c>
      <c r="D2">
        <v>28.121407297346359</v>
      </c>
      <c r="E2">
        <v>3.8075115433162301</v>
      </c>
      <c r="F2">
        <v>2.4657630641507802</v>
      </c>
      <c r="G2" s="9">
        <f>IF(AV2="AA",0,IF(AV2="GA",1,IF(AV2="GG",2,"NA")))</f>
        <v>0</v>
      </c>
      <c r="H2" s="9">
        <f>IF(AW2="AA",0,IF(AW2="GA",1,IF(AW2="GG",2,"NA")))</f>
        <v>0</v>
      </c>
      <c r="I2" s="9">
        <f>IF(AX2="CC",0,IF(AX2="TC",1,IF(AX2="TT",2,"NA")))</f>
        <v>0</v>
      </c>
      <c r="J2" s="9">
        <f t="shared" ref="J2:K17" si="0">IF(AY2="CC",0,IF(AY2="TC",1,IF(AY2="TT",2,"NA")))</f>
        <v>0</v>
      </c>
      <c r="K2" s="9">
        <f>IF(AZ2="CC",0,IF(AZ2="AC",1,IF(AZ2="AA",2,"NA")))</f>
        <v>0</v>
      </c>
      <c r="L2" s="9">
        <f t="shared" ref="I2:AU8" si="1">IF(BA2="AA",0,IF(BA2="GA",1,IF(BA2="GG",2,"NA")))</f>
        <v>0</v>
      </c>
      <c r="M2" s="9">
        <f t="shared" si="1"/>
        <v>0</v>
      </c>
      <c r="N2" s="9">
        <f t="shared" ref="N2:P17" si="2">IF(BC2="CC",0,IF(BC2="TC",1,IF(BC2="TT",2,"NA")))</f>
        <v>0</v>
      </c>
      <c r="O2" s="9">
        <f t="shared" si="2"/>
        <v>0</v>
      </c>
      <c r="P2" s="9">
        <f t="shared" si="2"/>
        <v>0</v>
      </c>
      <c r="Q2" s="9">
        <f>IF(BF2="AA",0,IF(BF2="CA",1,IF(BF2="CC",2,"NA")))</f>
        <v>0</v>
      </c>
      <c r="R2" s="9">
        <f>IF(BG2="CC",0,IF(BG2="GC",1,IF(BG2="GG",2,"NA")))</f>
        <v>0</v>
      </c>
      <c r="S2" s="9">
        <f>IF(BH2="CC",0,IF(BH2="AC",1,IF(BH2="AA",2,"NA")))</f>
        <v>0</v>
      </c>
      <c r="T2" s="9">
        <f>IF(BI2="TT",0,IF(BI2="CT",1,IF(BI2="CC",2,"NA")))</f>
        <v>0</v>
      </c>
      <c r="U2" s="9">
        <f>IF(BJ2="AA",0,IF(BJ2="GA",1,IF(BJ2="GG",2,"NA")))</f>
        <v>0</v>
      </c>
      <c r="V2" s="9">
        <f>IF(BK2="GG",0,IF(BK2="AG",1,IF(BK2="AA",2,"NA")))</f>
        <v>0</v>
      </c>
      <c r="W2" s="9">
        <f t="shared" si="1"/>
        <v>0</v>
      </c>
      <c r="X2" s="9">
        <f>IF(BM2="CC",0,IF(BM2="AC",1,IF(BM2="AA",2,"NA")))</f>
        <v>0</v>
      </c>
      <c r="Y2" s="9">
        <f>IF(BN2="GG",0,IF(BN2="AG",1,IF(BN2="AA",2,"NA")))</f>
        <v>0</v>
      </c>
      <c r="Z2" s="9">
        <f t="shared" si="1"/>
        <v>0</v>
      </c>
      <c r="AA2" s="9">
        <f>IF(BP2="GG",0,IF(BP2="AG",1,IF(BP2="AA",2,"NA")))</f>
        <v>0</v>
      </c>
      <c r="AB2" s="9">
        <f>IF(BQ2="AA",0,IF(BQ2="GA",1,IF(BQ2="GG",2,"NA")))</f>
        <v>2</v>
      </c>
      <c r="AC2" s="9">
        <f>IF(BR2="GG",0,IF(BR2="TG",1,IF(BR2="TT",2,"NA")))</f>
        <v>0</v>
      </c>
      <c r="AD2" s="9">
        <f>IF(BS2="TT",0,IF(BS2="CT",1,IF(BS2="CC",2,"NA")))</f>
        <v>2</v>
      </c>
      <c r="AE2" s="9">
        <f>IF(BT2="CC",0,IF(BT2="AC",1,IF(BT2="AA",2,"NA")))</f>
        <v>0</v>
      </c>
      <c r="AF2" s="9">
        <f>IF(BU2="CC",0,IF(BU2="TC",1,IF(BU2="TT",2,"NA")))</f>
        <v>0</v>
      </c>
      <c r="AG2" s="9">
        <f>IF(BV2="CC",0,IF(BV2="CT",1,IF(BV2="TT",2,"NA")))</f>
        <v>0</v>
      </c>
      <c r="AH2" s="9">
        <f>IF(BW2="CC",0,IF(BW2="GC",1,IF(BW2="GG",2,"NA")))</f>
        <v>0</v>
      </c>
      <c r="AI2" s="9">
        <f>IF(BX2="CC",0,IF(BX2="CT",1,IF(BX2="TT",2,"NA")))</f>
        <v>2</v>
      </c>
      <c r="AJ2" s="9">
        <f>IF(BY2="GG",0,IF(BY2="GT",1,IF(BY2="TT",2,"NA")))</f>
        <v>2</v>
      </c>
      <c r="AK2" s="9">
        <f>IF(BZ2="CC",0,IF(BZ2="CT",1,IF(BZ2="TT",2,"NA")))</f>
        <v>2</v>
      </c>
      <c r="AL2" s="9">
        <f t="shared" ref="AD2:AP17" si="3">IF(CA2="CC",0,IF(CA2="TC",1,IF(CA2="TT",2,"NA")))</f>
        <v>0</v>
      </c>
      <c r="AM2" s="9">
        <f>IF(CB2="TT",0,IF(CB2="TC",1,IF(CB2="CC",2,"NA")))</f>
        <v>0</v>
      </c>
      <c r="AN2" s="9">
        <f>IF(CC2="TT",0,IF(CC2="AT",1,IF(CC2="AA",2,"NA")))</f>
        <v>0</v>
      </c>
      <c r="AO2" s="9">
        <f>IF(CD2="CC",0,IF(CD2="TC",1,IF(CD2="TT",2,"NA")))</f>
        <v>0</v>
      </c>
      <c r="AP2" s="9">
        <f>IF(CE2="CC",0,IF(CE2="CA",1,IF(CE2="AA",2,"NA")))</f>
        <v>0</v>
      </c>
      <c r="AQ2" s="9">
        <f t="shared" si="1"/>
        <v>0</v>
      </c>
      <c r="AR2" s="9">
        <f t="shared" ref="AR2:AS17" si="4">IF(CG2="CC",0,IF(CG2="TC",1,IF(CG2="TT",2,"NA")))</f>
        <v>2</v>
      </c>
      <c r="AS2" s="9">
        <f>IF(CH2="CC",0,IF(CH2="CT",1,IF(CH2="TT",2,"NA")))</f>
        <v>2</v>
      </c>
      <c r="AT2" s="9">
        <f>IF(CI2="AA",0,IF(CI2="AG",1,IF(CI2="GG",2,"NA")))</f>
        <v>2</v>
      </c>
      <c r="AU2" s="9">
        <f>IF(CJ2="AA",0,IF(CJ2="AT",1,IF(CJ2="TT",2,"NA")))</f>
        <v>2</v>
      </c>
      <c r="AV2" s="9" t="s">
        <v>43</v>
      </c>
      <c r="AW2" s="9" t="s">
        <v>43</v>
      </c>
      <c r="AX2" s="9" t="s">
        <v>44</v>
      </c>
      <c r="AY2" s="9" t="s">
        <v>44</v>
      </c>
      <c r="AZ2" s="9" t="s">
        <v>44</v>
      </c>
      <c r="BA2" s="9" t="s">
        <v>43</v>
      </c>
      <c r="BB2" s="9" t="s">
        <v>43</v>
      </c>
      <c r="BC2" s="9" t="s">
        <v>44</v>
      </c>
      <c r="BD2" s="9" t="s">
        <v>44</v>
      </c>
      <c r="BE2" s="9" t="s">
        <v>44</v>
      </c>
      <c r="BF2" s="9" t="s">
        <v>43</v>
      </c>
      <c r="BG2" s="9" t="s">
        <v>44</v>
      </c>
      <c r="BH2" s="9" t="s">
        <v>44</v>
      </c>
      <c r="BI2" s="9" t="s">
        <v>45</v>
      </c>
      <c r="BJ2" s="9" t="s">
        <v>43</v>
      </c>
      <c r="BK2" s="9" t="s">
        <v>46</v>
      </c>
      <c r="BL2" s="9" t="s">
        <v>43</v>
      </c>
      <c r="BM2" s="9" t="s">
        <v>44</v>
      </c>
      <c r="BN2" s="9" t="s">
        <v>46</v>
      </c>
      <c r="BO2" s="9" t="s">
        <v>43</v>
      </c>
      <c r="BP2" s="9" t="s">
        <v>46</v>
      </c>
      <c r="BQ2" s="9" t="s">
        <v>46</v>
      </c>
      <c r="BR2" s="9" t="s">
        <v>46</v>
      </c>
      <c r="BS2" s="9" t="s">
        <v>44</v>
      </c>
      <c r="BT2" s="9" t="s">
        <v>44</v>
      </c>
      <c r="BU2" s="9" t="s">
        <v>44</v>
      </c>
      <c r="BV2" s="9" t="s">
        <v>44</v>
      </c>
      <c r="BW2" s="9" t="s">
        <v>44</v>
      </c>
      <c r="BX2" s="9" t="s">
        <v>45</v>
      </c>
      <c r="BY2" s="9" t="s">
        <v>45</v>
      </c>
      <c r="BZ2" s="9" t="s">
        <v>45</v>
      </c>
      <c r="CA2" s="9" t="s">
        <v>44</v>
      </c>
      <c r="CB2" s="9" t="s">
        <v>45</v>
      </c>
      <c r="CC2" s="9" t="s">
        <v>45</v>
      </c>
      <c r="CD2" s="9" t="s">
        <v>44</v>
      </c>
      <c r="CE2" s="9" t="s">
        <v>44</v>
      </c>
      <c r="CF2" s="9" t="s">
        <v>43</v>
      </c>
      <c r="CG2" s="9" t="s">
        <v>45</v>
      </c>
      <c r="CH2" s="9" t="s">
        <v>45</v>
      </c>
      <c r="CI2" s="9" t="s">
        <v>46</v>
      </c>
      <c r="CJ2" s="9" t="s">
        <v>45</v>
      </c>
    </row>
    <row r="3" spans="1:88" x14ac:dyDescent="0.25">
      <c r="A3" t="s">
        <v>47</v>
      </c>
      <c r="B3" t="s">
        <v>192</v>
      </c>
      <c r="C3">
        <v>699.54500000000007</v>
      </c>
      <c r="D3">
        <v>71.44294225902452</v>
      </c>
      <c r="E3">
        <v>4.0861846211434303</v>
      </c>
      <c r="F3">
        <v>2.9165807189007902</v>
      </c>
      <c r="G3" s="9">
        <f t="shared" ref="G3:H66" si="5">IF(AV3="AA",0,IF(AV3="GA",1,IF(AV3="GG",2,"NA")))</f>
        <v>0</v>
      </c>
      <c r="H3" s="9">
        <f t="shared" si="5"/>
        <v>0</v>
      </c>
      <c r="I3" s="9">
        <f t="shared" ref="I3:I66" si="6">IF(AX3="CC",0,IF(AX3="TC",1,IF(AX3="TT",2,"NA")))</f>
        <v>0</v>
      </c>
      <c r="J3" s="9">
        <f t="shared" si="0"/>
        <v>0</v>
      </c>
      <c r="K3" s="9">
        <f t="shared" ref="K3:K66" si="7">IF(AZ3="CC",0,IF(AZ3="AC",1,IF(AZ3="AA",2,"NA")))</f>
        <v>0</v>
      </c>
      <c r="L3" s="9">
        <f t="shared" si="1"/>
        <v>0</v>
      </c>
      <c r="M3" s="9">
        <f t="shared" si="1"/>
        <v>0</v>
      </c>
      <c r="N3" s="9">
        <f t="shared" si="2"/>
        <v>0</v>
      </c>
      <c r="O3" s="9">
        <f t="shared" si="2"/>
        <v>0</v>
      </c>
      <c r="P3" s="9">
        <f t="shared" si="2"/>
        <v>0</v>
      </c>
      <c r="Q3" s="9">
        <f t="shared" ref="Q3:Q66" si="8">IF(BF3="AA",0,IF(BF3="CA",1,IF(BF3="CC",2,"NA")))</f>
        <v>0</v>
      </c>
      <c r="R3" s="9">
        <f t="shared" ref="R3:R66" si="9">IF(BG3="CC",0,IF(BG3="GC",1,IF(BG3="GG",2,"NA")))</f>
        <v>0</v>
      </c>
      <c r="S3" s="9">
        <f t="shared" ref="S3:S66" si="10">IF(BH3="CC",0,IF(BH3="AC",1,IF(BH3="AA",2,"NA")))</f>
        <v>0</v>
      </c>
      <c r="T3" s="9">
        <f t="shared" ref="T3:T66" si="11">IF(BI3="TT",0,IF(BI3="CT",1,IF(BI3="CC",2,"NA")))</f>
        <v>0</v>
      </c>
      <c r="U3" s="9">
        <f t="shared" si="1"/>
        <v>0</v>
      </c>
      <c r="V3" s="9">
        <f t="shared" ref="V3:V66" si="12">IF(BK3="GG",0,IF(BK3="AG",1,IF(BK3="AA",2,"NA")))</f>
        <v>0</v>
      </c>
      <c r="W3" s="9">
        <f t="shared" si="1"/>
        <v>0</v>
      </c>
      <c r="X3" s="9">
        <f t="shared" ref="X3:X66" si="13">IF(BM3="CC",0,IF(BM3="AC",1,IF(BM3="AA",2,"NA")))</f>
        <v>0</v>
      </c>
      <c r="Y3" s="9">
        <f t="shared" ref="Y3:Y66" si="14">IF(BN3="GG",0,IF(BN3="AG",1,IF(BN3="AA",2,"NA")))</f>
        <v>0</v>
      </c>
      <c r="Z3" s="9">
        <f t="shared" si="1"/>
        <v>0</v>
      </c>
      <c r="AA3" s="9">
        <f t="shared" ref="AA3:AA66" si="15">IF(BP3="GG",0,IF(BP3="AG",1,IF(BP3="AA",2,"NA")))</f>
        <v>0</v>
      </c>
      <c r="AB3" s="9">
        <f t="shared" ref="AB3:AB66" si="16">IF(BQ3="AA",0,IF(BQ3="GA",1,IF(BQ3="GG",2,"NA")))</f>
        <v>0</v>
      </c>
      <c r="AC3" s="9">
        <f t="shared" ref="AC3:AC66" si="17">IF(BR3="GG",0,IF(BR3="TG",1,IF(BR3="TT",2,"NA")))</f>
        <v>0</v>
      </c>
      <c r="AD3" s="9">
        <f t="shared" ref="AD3:AD66" si="18">IF(BS3="TT",0,IF(BS3="CT",1,IF(BS3="CC",2,"NA")))</f>
        <v>0</v>
      </c>
      <c r="AE3" s="9">
        <f t="shared" ref="AE3:AE66" si="19">IF(BT3="CC",0,IF(BT3="AC",1,IF(BT3="AA",2,"NA")))</f>
        <v>0</v>
      </c>
      <c r="AF3" s="9">
        <f t="shared" si="3"/>
        <v>0</v>
      </c>
      <c r="AG3" s="9">
        <f t="shared" ref="AG3:AG66" si="20">IF(BV3="CC",0,IF(BV3="CT",1,IF(BV3="TT",2,"NA")))</f>
        <v>2</v>
      </c>
      <c r="AH3" s="9">
        <f t="shared" ref="AH3:AH66" si="21">IF(BW3="CC",0,IF(BW3="GC",1,IF(BW3="GG",2,"NA")))</f>
        <v>0</v>
      </c>
      <c r="AI3" s="9">
        <f t="shared" ref="AI3:AI66" si="22">IF(BX3="CC",0,IF(BX3="CT",1,IF(BX3="TT",2,"NA")))</f>
        <v>2</v>
      </c>
      <c r="AJ3" s="9">
        <f t="shared" ref="AJ3:AJ66" si="23">IF(BY3="GG",0,IF(BY3="GT",1,IF(BY3="TT",2,"NA")))</f>
        <v>2</v>
      </c>
      <c r="AK3" s="9">
        <f t="shared" ref="AK3:AK66" si="24">IF(BZ3="CC",0,IF(BZ3="CT",1,IF(BZ3="TT",2,"NA")))</f>
        <v>2</v>
      </c>
      <c r="AL3" s="9">
        <f t="shared" si="3"/>
        <v>0</v>
      </c>
      <c r="AM3" s="9">
        <f t="shared" ref="AM3:AM66" si="25">IF(CB3="TT",0,IF(CB3="TC",1,IF(CB3="CC",2,"NA")))</f>
        <v>0</v>
      </c>
      <c r="AN3" s="9">
        <f t="shared" ref="AN3:AN66" si="26">IF(CC3="TT",0,IF(CC3="AT",1,IF(CC3="AA",2,"NA")))</f>
        <v>0</v>
      </c>
      <c r="AO3" s="9">
        <f t="shared" si="3"/>
        <v>0</v>
      </c>
      <c r="AP3" s="9">
        <f t="shared" ref="AP3:AP66" si="27">IF(CE3="CC",0,IF(CE3="CA",1,IF(CE3="AA",2,"NA")))</f>
        <v>2</v>
      </c>
      <c r="AQ3" s="9">
        <f t="shared" si="1"/>
        <v>0</v>
      </c>
      <c r="AR3" s="9">
        <f t="shared" si="4"/>
        <v>0</v>
      </c>
      <c r="AS3" s="9">
        <f t="shared" ref="AS3:AS66" si="28">IF(CH3="CC",0,IF(CH3="CT",1,IF(CH3="TT",2,"NA")))</f>
        <v>2</v>
      </c>
      <c r="AT3" s="9">
        <f t="shared" ref="AT3:AT66" si="29">IF(CI3="AA",0,IF(CI3="AG",1,IF(CI3="GG",2,"NA")))</f>
        <v>2</v>
      </c>
      <c r="AU3" s="9">
        <f t="shared" ref="AU3:AU66" si="30">IF(CJ3="AA",0,IF(CJ3="AT",1,IF(CJ3="TT",2,"NA")))</f>
        <v>2</v>
      </c>
      <c r="AV3" s="9" t="s">
        <v>43</v>
      </c>
      <c r="AW3" s="9" t="s">
        <v>43</v>
      </c>
      <c r="AX3" s="9" t="s">
        <v>44</v>
      </c>
      <c r="AY3" s="9" t="s">
        <v>44</v>
      </c>
      <c r="AZ3" s="9" t="s">
        <v>44</v>
      </c>
      <c r="BA3" s="9" t="s">
        <v>43</v>
      </c>
      <c r="BB3" s="9" t="s">
        <v>43</v>
      </c>
      <c r="BC3" s="9" t="s">
        <v>44</v>
      </c>
      <c r="BD3" s="9" t="s">
        <v>44</v>
      </c>
      <c r="BE3" s="9" t="s">
        <v>44</v>
      </c>
      <c r="BF3" s="9" t="s">
        <v>43</v>
      </c>
      <c r="BG3" s="9" t="s">
        <v>44</v>
      </c>
      <c r="BH3" s="9" t="s">
        <v>44</v>
      </c>
      <c r="BI3" s="9" t="s">
        <v>45</v>
      </c>
      <c r="BJ3" s="9" t="s">
        <v>43</v>
      </c>
      <c r="BK3" s="9" t="s">
        <v>46</v>
      </c>
      <c r="BL3" s="9" t="s">
        <v>43</v>
      </c>
      <c r="BM3" s="9" t="s">
        <v>44</v>
      </c>
      <c r="BN3" s="9" t="s">
        <v>46</v>
      </c>
      <c r="BO3" s="9" t="s">
        <v>43</v>
      </c>
      <c r="BP3" s="9" t="s">
        <v>46</v>
      </c>
      <c r="BQ3" s="9" t="s">
        <v>43</v>
      </c>
      <c r="BR3" s="9" t="s">
        <v>46</v>
      </c>
      <c r="BS3" s="9" t="s">
        <v>45</v>
      </c>
      <c r="BT3" s="9" t="s">
        <v>44</v>
      </c>
      <c r="BU3" s="9" t="s">
        <v>44</v>
      </c>
      <c r="BV3" s="9" t="s">
        <v>45</v>
      </c>
      <c r="BW3" s="9" t="s">
        <v>44</v>
      </c>
      <c r="BX3" s="9" t="s">
        <v>45</v>
      </c>
      <c r="BY3" s="9" t="s">
        <v>45</v>
      </c>
      <c r="BZ3" s="9" t="s">
        <v>45</v>
      </c>
      <c r="CA3" s="9" t="s">
        <v>44</v>
      </c>
      <c r="CB3" s="9" t="s">
        <v>45</v>
      </c>
      <c r="CC3" s="9" t="s">
        <v>45</v>
      </c>
      <c r="CD3" s="9" t="s">
        <v>44</v>
      </c>
      <c r="CE3" s="9" t="s">
        <v>43</v>
      </c>
      <c r="CF3" s="9" t="s">
        <v>43</v>
      </c>
      <c r="CG3" s="9" t="s">
        <v>44</v>
      </c>
      <c r="CH3" s="9" t="s">
        <v>45</v>
      </c>
      <c r="CI3" s="9" t="s">
        <v>46</v>
      </c>
      <c r="CJ3" s="9" t="s">
        <v>45</v>
      </c>
    </row>
    <row r="4" spans="1:88" x14ac:dyDescent="0.25">
      <c r="A4" t="s">
        <v>48</v>
      </c>
      <c r="B4" t="s">
        <v>193</v>
      </c>
      <c r="C4">
        <v>637.53800000000001</v>
      </c>
      <c r="D4">
        <v>44.438573868190851</v>
      </c>
      <c r="E4">
        <v>4.0528644644868397</v>
      </c>
      <c r="F4">
        <v>2.6970639963784402</v>
      </c>
      <c r="G4" s="9">
        <f t="shared" si="5"/>
        <v>0</v>
      </c>
      <c r="H4" s="9">
        <f t="shared" si="5"/>
        <v>0</v>
      </c>
      <c r="I4" s="9">
        <f t="shared" si="6"/>
        <v>0</v>
      </c>
      <c r="J4" s="9">
        <f t="shared" si="0"/>
        <v>0</v>
      </c>
      <c r="K4" s="9">
        <f t="shared" si="7"/>
        <v>0</v>
      </c>
      <c r="L4" s="9">
        <f t="shared" si="1"/>
        <v>0</v>
      </c>
      <c r="M4" s="9">
        <f t="shared" si="1"/>
        <v>0</v>
      </c>
      <c r="N4" s="9">
        <f t="shared" si="2"/>
        <v>0</v>
      </c>
      <c r="O4" s="9">
        <f t="shared" si="2"/>
        <v>0</v>
      </c>
      <c r="P4" s="9">
        <f t="shared" si="2"/>
        <v>0</v>
      </c>
      <c r="Q4" s="9">
        <f t="shared" si="8"/>
        <v>0</v>
      </c>
      <c r="R4" s="9">
        <f t="shared" si="9"/>
        <v>0</v>
      </c>
      <c r="S4" s="9">
        <f t="shared" si="10"/>
        <v>0</v>
      </c>
      <c r="T4" s="9">
        <f t="shared" si="11"/>
        <v>0</v>
      </c>
      <c r="U4" s="9">
        <f t="shared" si="1"/>
        <v>0</v>
      </c>
      <c r="V4" s="9">
        <f t="shared" si="12"/>
        <v>0</v>
      </c>
      <c r="W4" s="9">
        <f t="shared" si="1"/>
        <v>0</v>
      </c>
      <c r="X4" s="9">
        <f t="shared" si="13"/>
        <v>0</v>
      </c>
      <c r="Y4" s="9">
        <f t="shared" si="14"/>
        <v>0</v>
      </c>
      <c r="Z4" s="9">
        <f t="shared" si="1"/>
        <v>0</v>
      </c>
      <c r="AA4" s="9">
        <f t="shared" si="15"/>
        <v>0</v>
      </c>
      <c r="AB4" s="9">
        <f t="shared" si="16"/>
        <v>0</v>
      </c>
      <c r="AC4" s="9">
        <f t="shared" si="17"/>
        <v>0</v>
      </c>
      <c r="AD4" s="9">
        <f t="shared" si="18"/>
        <v>0</v>
      </c>
      <c r="AE4" s="9">
        <f t="shared" si="19"/>
        <v>0</v>
      </c>
      <c r="AF4" s="9">
        <f t="shared" si="3"/>
        <v>0</v>
      </c>
      <c r="AG4" s="9">
        <f t="shared" si="20"/>
        <v>2</v>
      </c>
      <c r="AH4" s="9">
        <f t="shared" si="21"/>
        <v>0</v>
      </c>
      <c r="AI4" s="9">
        <f t="shared" si="22"/>
        <v>2</v>
      </c>
      <c r="AJ4" s="9">
        <f t="shared" si="23"/>
        <v>2</v>
      </c>
      <c r="AK4" s="9">
        <f t="shared" si="24"/>
        <v>2</v>
      </c>
      <c r="AL4" s="9">
        <f t="shared" si="3"/>
        <v>0</v>
      </c>
      <c r="AM4" s="9">
        <f t="shared" si="25"/>
        <v>0</v>
      </c>
      <c r="AN4" s="9">
        <f t="shared" si="26"/>
        <v>0</v>
      </c>
      <c r="AO4" s="9">
        <f t="shared" si="3"/>
        <v>0</v>
      </c>
      <c r="AP4" s="9">
        <f t="shared" si="27"/>
        <v>2</v>
      </c>
      <c r="AQ4" s="9">
        <f t="shared" si="1"/>
        <v>0</v>
      </c>
      <c r="AR4" s="9">
        <f t="shared" si="4"/>
        <v>0</v>
      </c>
      <c r="AS4" s="9">
        <f t="shared" si="28"/>
        <v>2</v>
      </c>
      <c r="AT4" s="9">
        <f t="shared" si="29"/>
        <v>2</v>
      </c>
      <c r="AU4" s="9">
        <f t="shared" si="30"/>
        <v>2</v>
      </c>
      <c r="AV4" s="9" t="s">
        <v>43</v>
      </c>
      <c r="AW4" s="9" t="s">
        <v>43</v>
      </c>
      <c r="AX4" s="9" t="s">
        <v>44</v>
      </c>
      <c r="AY4" s="9" t="s">
        <v>44</v>
      </c>
      <c r="AZ4" s="9" t="s">
        <v>44</v>
      </c>
      <c r="BA4" s="9" t="s">
        <v>43</v>
      </c>
      <c r="BB4" s="9" t="s">
        <v>43</v>
      </c>
      <c r="BC4" s="9" t="s">
        <v>44</v>
      </c>
      <c r="BD4" s="9" t="s">
        <v>44</v>
      </c>
      <c r="BE4" s="9" t="s">
        <v>44</v>
      </c>
      <c r="BF4" s="9" t="s">
        <v>43</v>
      </c>
      <c r="BG4" s="9" t="s">
        <v>44</v>
      </c>
      <c r="BH4" s="9" t="s">
        <v>44</v>
      </c>
      <c r="BI4" s="9" t="s">
        <v>45</v>
      </c>
      <c r="BJ4" s="9" t="s">
        <v>43</v>
      </c>
      <c r="BK4" s="9" t="s">
        <v>46</v>
      </c>
      <c r="BL4" s="9" t="s">
        <v>43</v>
      </c>
      <c r="BM4" s="9" t="s">
        <v>44</v>
      </c>
      <c r="BN4" s="9" t="s">
        <v>46</v>
      </c>
      <c r="BO4" s="9" t="s">
        <v>43</v>
      </c>
      <c r="BP4" s="9" t="s">
        <v>46</v>
      </c>
      <c r="BQ4" s="9" t="s">
        <v>43</v>
      </c>
      <c r="BR4" s="9" t="s">
        <v>46</v>
      </c>
      <c r="BS4" s="9" t="s">
        <v>45</v>
      </c>
      <c r="BT4" s="9" t="s">
        <v>44</v>
      </c>
      <c r="BU4" s="9" t="s">
        <v>44</v>
      </c>
      <c r="BV4" s="9" t="s">
        <v>45</v>
      </c>
      <c r="BW4" s="9" t="s">
        <v>44</v>
      </c>
      <c r="BX4" s="9" t="s">
        <v>45</v>
      </c>
      <c r="BY4" s="9" t="s">
        <v>45</v>
      </c>
      <c r="BZ4" s="9" t="s">
        <v>45</v>
      </c>
      <c r="CA4" s="9" t="s">
        <v>44</v>
      </c>
      <c r="CB4" s="9" t="s">
        <v>45</v>
      </c>
      <c r="CC4" s="9" t="s">
        <v>45</v>
      </c>
      <c r="CD4" s="9" t="s">
        <v>44</v>
      </c>
      <c r="CE4" s="9" t="s">
        <v>43</v>
      </c>
      <c r="CF4" s="9" t="s">
        <v>43</v>
      </c>
      <c r="CG4" s="9" t="s">
        <v>44</v>
      </c>
      <c r="CH4" s="9" t="s">
        <v>45</v>
      </c>
      <c r="CI4" s="9" t="s">
        <v>46</v>
      </c>
      <c r="CJ4" s="9" t="s">
        <v>45</v>
      </c>
    </row>
    <row r="5" spans="1:88" x14ac:dyDescent="0.25">
      <c r="A5" t="s">
        <v>49</v>
      </c>
      <c r="B5" t="s">
        <v>194</v>
      </c>
      <c r="C5">
        <v>502.81299999999999</v>
      </c>
      <c r="D5">
        <v>45.646616445792858</v>
      </c>
      <c r="E5">
        <v>3.9653919774887201</v>
      </c>
      <c r="F5">
        <v>2.7100036651964001</v>
      </c>
      <c r="G5" s="9">
        <f t="shared" si="5"/>
        <v>0</v>
      </c>
      <c r="H5" s="9">
        <f t="shared" si="5"/>
        <v>0</v>
      </c>
      <c r="I5" s="9">
        <f t="shared" si="6"/>
        <v>1</v>
      </c>
      <c r="J5" s="9">
        <f t="shared" si="0"/>
        <v>0</v>
      </c>
      <c r="K5" s="9">
        <f t="shared" si="7"/>
        <v>0</v>
      </c>
      <c r="L5" s="9">
        <f t="shared" si="1"/>
        <v>0</v>
      </c>
      <c r="M5" s="9">
        <f t="shared" si="1"/>
        <v>0</v>
      </c>
      <c r="N5" s="9">
        <f t="shared" si="2"/>
        <v>0</v>
      </c>
      <c r="O5" s="9">
        <f t="shared" si="2"/>
        <v>0</v>
      </c>
      <c r="P5" s="9">
        <f t="shared" si="2"/>
        <v>0</v>
      </c>
      <c r="Q5" s="9">
        <f t="shared" si="8"/>
        <v>0</v>
      </c>
      <c r="R5" s="9">
        <f t="shared" si="9"/>
        <v>0</v>
      </c>
      <c r="S5" s="9">
        <f t="shared" si="10"/>
        <v>0</v>
      </c>
      <c r="T5" s="9">
        <f t="shared" si="11"/>
        <v>0</v>
      </c>
      <c r="U5" s="9">
        <f t="shared" si="1"/>
        <v>0</v>
      </c>
      <c r="V5" s="9">
        <f t="shared" si="12"/>
        <v>0</v>
      </c>
      <c r="W5" s="9">
        <f t="shared" si="1"/>
        <v>0</v>
      </c>
      <c r="X5" s="9">
        <f t="shared" si="13"/>
        <v>0</v>
      </c>
      <c r="Y5" s="9">
        <f t="shared" si="14"/>
        <v>0</v>
      </c>
      <c r="Z5" s="9">
        <f t="shared" si="1"/>
        <v>0</v>
      </c>
      <c r="AA5" s="9">
        <f t="shared" si="15"/>
        <v>0</v>
      </c>
      <c r="AB5" s="9">
        <f t="shared" si="16"/>
        <v>1</v>
      </c>
      <c r="AC5" s="9">
        <f t="shared" si="17"/>
        <v>0</v>
      </c>
      <c r="AD5" s="9">
        <f t="shared" si="18"/>
        <v>1</v>
      </c>
      <c r="AE5" s="9">
        <f t="shared" si="19"/>
        <v>0</v>
      </c>
      <c r="AF5" s="9">
        <f t="shared" si="3"/>
        <v>0</v>
      </c>
      <c r="AG5" s="9">
        <f t="shared" si="20"/>
        <v>1</v>
      </c>
      <c r="AH5" s="9">
        <f t="shared" si="21"/>
        <v>0</v>
      </c>
      <c r="AI5" s="9">
        <f t="shared" si="22"/>
        <v>2</v>
      </c>
      <c r="AJ5" s="9">
        <f t="shared" si="23"/>
        <v>2</v>
      </c>
      <c r="AK5" s="9">
        <f t="shared" si="24"/>
        <v>2</v>
      </c>
      <c r="AL5" s="9">
        <f t="shared" si="3"/>
        <v>0</v>
      </c>
      <c r="AM5" s="9">
        <f t="shared" si="25"/>
        <v>0</v>
      </c>
      <c r="AN5" s="9">
        <f t="shared" si="26"/>
        <v>0</v>
      </c>
      <c r="AO5" s="9">
        <f t="shared" si="3"/>
        <v>0</v>
      </c>
      <c r="AP5" s="9">
        <f t="shared" si="27"/>
        <v>1</v>
      </c>
      <c r="AQ5" s="9">
        <f t="shared" si="1"/>
        <v>0</v>
      </c>
      <c r="AR5" s="9">
        <f t="shared" si="4"/>
        <v>1</v>
      </c>
      <c r="AS5" s="9">
        <f t="shared" si="28"/>
        <v>2</v>
      </c>
      <c r="AT5" s="9">
        <f t="shared" si="29"/>
        <v>2</v>
      </c>
      <c r="AU5" s="9">
        <f t="shared" si="30"/>
        <v>2</v>
      </c>
      <c r="AV5" s="9" t="s">
        <v>43</v>
      </c>
      <c r="AW5" s="9" t="s">
        <v>43</v>
      </c>
      <c r="AX5" s="9" t="s">
        <v>50</v>
      </c>
      <c r="AY5" s="9" t="s">
        <v>44</v>
      </c>
      <c r="AZ5" s="9" t="s">
        <v>44</v>
      </c>
      <c r="BA5" s="9" t="s">
        <v>43</v>
      </c>
      <c r="BB5" s="9" t="s">
        <v>43</v>
      </c>
      <c r="BC5" s="9" t="s">
        <v>44</v>
      </c>
      <c r="BD5" s="9" t="s">
        <v>44</v>
      </c>
      <c r="BE5" s="9" t="s">
        <v>44</v>
      </c>
      <c r="BF5" s="9" t="s">
        <v>43</v>
      </c>
      <c r="BG5" s="9" t="s">
        <v>44</v>
      </c>
      <c r="BH5" s="9" t="s">
        <v>44</v>
      </c>
      <c r="BI5" s="9" t="s">
        <v>45</v>
      </c>
      <c r="BJ5" s="9" t="s">
        <v>43</v>
      </c>
      <c r="BK5" s="9" t="s">
        <v>46</v>
      </c>
      <c r="BL5" s="9" t="s">
        <v>43</v>
      </c>
      <c r="BM5" s="9" t="s">
        <v>44</v>
      </c>
      <c r="BN5" s="9" t="s">
        <v>46</v>
      </c>
      <c r="BO5" s="9" t="s">
        <v>43</v>
      </c>
      <c r="BP5" s="9" t="s">
        <v>46</v>
      </c>
      <c r="BQ5" s="9" t="s">
        <v>51</v>
      </c>
      <c r="BR5" s="9" t="s">
        <v>46</v>
      </c>
      <c r="BS5" s="9" t="s">
        <v>52</v>
      </c>
      <c r="BT5" s="9" t="s">
        <v>44</v>
      </c>
      <c r="BU5" s="9" t="s">
        <v>44</v>
      </c>
      <c r="BV5" s="9" t="s">
        <v>52</v>
      </c>
      <c r="BW5" s="9" t="s">
        <v>44</v>
      </c>
      <c r="BX5" s="9" t="s">
        <v>45</v>
      </c>
      <c r="BY5" s="9" t="s">
        <v>45</v>
      </c>
      <c r="BZ5" s="9" t="s">
        <v>45</v>
      </c>
      <c r="CA5" s="9" t="s">
        <v>44</v>
      </c>
      <c r="CB5" s="9" t="s">
        <v>45</v>
      </c>
      <c r="CC5" s="9" t="s">
        <v>45</v>
      </c>
      <c r="CD5" s="9" t="s">
        <v>44</v>
      </c>
      <c r="CE5" s="9" t="s">
        <v>53</v>
      </c>
      <c r="CF5" s="9" t="s">
        <v>43</v>
      </c>
      <c r="CG5" s="9" t="s">
        <v>50</v>
      </c>
      <c r="CH5" s="9" t="s">
        <v>45</v>
      </c>
      <c r="CI5" s="9" t="s">
        <v>46</v>
      </c>
      <c r="CJ5" s="9" t="s">
        <v>45</v>
      </c>
    </row>
    <row r="6" spans="1:88" x14ac:dyDescent="0.25">
      <c r="A6" t="s">
        <v>54</v>
      </c>
      <c r="B6" t="s">
        <v>195</v>
      </c>
      <c r="C6">
        <v>429.93900000000008</v>
      </c>
      <c r="D6">
        <v>27.856218195671701</v>
      </c>
      <c r="E6">
        <v>3.90588304195956</v>
      </c>
      <c r="F6">
        <v>2.4607562124733602</v>
      </c>
      <c r="G6" s="9">
        <f t="shared" si="5"/>
        <v>1</v>
      </c>
      <c r="H6" s="9">
        <f t="shared" si="5"/>
        <v>0</v>
      </c>
      <c r="I6" s="9">
        <f t="shared" si="6"/>
        <v>0</v>
      </c>
      <c r="J6" s="9">
        <f t="shared" si="0"/>
        <v>0</v>
      </c>
      <c r="K6" s="9">
        <f t="shared" si="7"/>
        <v>0</v>
      </c>
      <c r="L6" s="9">
        <f t="shared" si="1"/>
        <v>0</v>
      </c>
      <c r="M6" s="9">
        <f t="shared" si="1"/>
        <v>1</v>
      </c>
      <c r="N6" s="9">
        <f t="shared" si="2"/>
        <v>0</v>
      </c>
      <c r="O6" s="9">
        <f t="shared" si="2"/>
        <v>0</v>
      </c>
      <c r="P6" s="9">
        <f t="shared" si="2"/>
        <v>0</v>
      </c>
      <c r="Q6" s="9">
        <f t="shared" si="8"/>
        <v>0</v>
      </c>
      <c r="R6" s="9">
        <f t="shared" si="9"/>
        <v>0</v>
      </c>
      <c r="S6" s="9">
        <f t="shared" si="10"/>
        <v>0</v>
      </c>
      <c r="T6" s="9">
        <f t="shared" si="11"/>
        <v>0</v>
      </c>
      <c r="U6" s="9">
        <f t="shared" si="1"/>
        <v>0</v>
      </c>
      <c r="V6" s="9">
        <f t="shared" si="12"/>
        <v>0</v>
      </c>
      <c r="W6" s="9">
        <f t="shared" si="1"/>
        <v>0</v>
      </c>
      <c r="X6" s="9">
        <f t="shared" si="13"/>
        <v>0</v>
      </c>
      <c r="Y6" s="9">
        <f t="shared" si="14"/>
        <v>0</v>
      </c>
      <c r="Z6" s="9">
        <f t="shared" si="1"/>
        <v>0</v>
      </c>
      <c r="AA6" s="9">
        <f t="shared" si="15"/>
        <v>0</v>
      </c>
      <c r="AB6" s="9">
        <f t="shared" si="16"/>
        <v>1</v>
      </c>
      <c r="AC6" s="9">
        <f t="shared" si="17"/>
        <v>1</v>
      </c>
      <c r="AD6" s="9">
        <f t="shared" si="18"/>
        <v>2</v>
      </c>
      <c r="AE6" s="9">
        <f t="shared" si="19"/>
        <v>0</v>
      </c>
      <c r="AF6" s="9">
        <f t="shared" si="3"/>
        <v>0</v>
      </c>
      <c r="AG6" s="9">
        <f t="shared" si="20"/>
        <v>0</v>
      </c>
      <c r="AH6" s="9">
        <f t="shared" si="21"/>
        <v>1</v>
      </c>
      <c r="AI6" s="9">
        <f t="shared" si="22"/>
        <v>2</v>
      </c>
      <c r="AJ6" s="9">
        <f t="shared" si="23"/>
        <v>1</v>
      </c>
      <c r="AK6" s="9">
        <f t="shared" si="24"/>
        <v>2</v>
      </c>
      <c r="AL6" s="9">
        <f t="shared" si="3"/>
        <v>0</v>
      </c>
      <c r="AM6" s="9">
        <f t="shared" si="25"/>
        <v>0</v>
      </c>
      <c r="AN6" s="9">
        <f t="shared" si="26"/>
        <v>0</v>
      </c>
      <c r="AO6" s="9">
        <f t="shared" si="3"/>
        <v>0</v>
      </c>
      <c r="AP6" s="9">
        <f t="shared" si="27"/>
        <v>1</v>
      </c>
      <c r="AQ6" s="9">
        <f t="shared" si="1"/>
        <v>1</v>
      </c>
      <c r="AR6" s="9">
        <f t="shared" si="4"/>
        <v>1</v>
      </c>
      <c r="AS6" s="9">
        <f t="shared" si="28"/>
        <v>2</v>
      </c>
      <c r="AT6" s="9">
        <f t="shared" si="29"/>
        <v>2</v>
      </c>
      <c r="AU6" s="9">
        <f t="shared" si="30"/>
        <v>2</v>
      </c>
      <c r="AV6" s="9" t="s">
        <v>51</v>
      </c>
      <c r="AW6" s="9" t="s">
        <v>43</v>
      </c>
      <c r="AX6" s="9" t="s">
        <v>44</v>
      </c>
      <c r="AY6" s="9" t="s">
        <v>44</v>
      </c>
      <c r="AZ6" s="9" t="s">
        <v>44</v>
      </c>
      <c r="BA6" s="9" t="s">
        <v>43</v>
      </c>
      <c r="BB6" s="9" t="s">
        <v>51</v>
      </c>
      <c r="BC6" s="9" t="s">
        <v>44</v>
      </c>
      <c r="BD6" s="9" t="s">
        <v>44</v>
      </c>
      <c r="BE6" s="9" t="s">
        <v>44</v>
      </c>
      <c r="BF6" s="9" t="s">
        <v>43</v>
      </c>
      <c r="BG6" s="9" t="s">
        <v>44</v>
      </c>
      <c r="BH6" s="9" t="s">
        <v>44</v>
      </c>
      <c r="BI6" s="9" t="s">
        <v>45</v>
      </c>
      <c r="BJ6" s="9" t="s">
        <v>43</v>
      </c>
      <c r="BK6" s="9" t="s">
        <v>46</v>
      </c>
      <c r="BL6" s="9" t="s">
        <v>43</v>
      </c>
      <c r="BM6" s="9" t="s">
        <v>44</v>
      </c>
      <c r="BN6" s="9" t="s">
        <v>46</v>
      </c>
      <c r="BO6" s="9" t="s">
        <v>43</v>
      </c>
      <c r="BP6" s="9" t="s">
        <v>46</v>
      </c>
      <c r="BQ6" s="9" t="s">
        <v>51</v>
      </c>
      <c r="BR6" s="9" t="s">
        <v>55</v>
      </c>
      <c r="BS6" s="9" t="s">
        <v>44</v>
      </c>
      <c r="BT6" s="9" t="s">
        <v>44</v>
      </c>
      <c r="BU6" s="9" t="s">
        <v>44</v>
      </c>
      <c r="BV6" s="9" t="s">
        <v>44</v>
      </c>
      <c r="BW6" s="9" t="s">
        <v>56</v>
      </c>
      <c r="BX6" s="9" t="s">
        <v>45</v>
      </c>
      <c r="BY6" s="9" t="s">
        <v>57</v>
      </c>
      <c r="BZ6" s="9" t="s">
        <v>45</v>
      </c>
      <c r="CA6" s="9" t="s">
        <v>44</v>
      </c>
      <c r="CB6" s="9" t="s">
        <v>45</v>
      </c>
      <c r="CC6" s="9" t="s">
        <v>45</v>
      </c>
      <c r="CD6" s="9" t="s">
        <v>44</v>
      </c>
      <c r="CE6" s="9" t="s">
        <v>53</v>
      </c>
      <c r="CF6" s="9" t="s">
        <v>51</v>
      </c>
      <c r="CG6" s="9" t="s">
        <v>50</v>
      </c>
      <c r="CH6" s="9" t="s">
        <v>45</v>
      </c>
      <c r="CI6" s="9" t="s">
        <v>46</v>
      </c>
      <c r="CJ6" s="9" t="s">
        <v>45</v>
      </c>
    </row>
    <row r="7" spans="1:88" x14ac:dyDescent="0.25">
      <c r="A7" t="s">
        <v>58</v>
      </c>
      <c r="B7" t="s">
        <v>196</v>
      </c>
      <c r="C7">
        <v>4051.2560000000003</v>
      </c>
      <c r="D7">
        <v>361.09768184767648</v>
      </c>
      <c r="E7">
        <v>4.6329824449460801</v>
      </c>
      <c r="F7">
        <v>3.5318208588857898</v>
      </c>
      <c r="G7" s="9">
        <f t="shared" si="5"/>
        <v>0</v>
      </c>
      <c r="H7" s="9">
        <f t="shared" si="5"/>
        <v>0</v>
      </c>
      <c r="I7" s="9">
        <f t="shared" si="6"/>
        <v>0</v>
      </c>
      <c r="J7" s="9">
        <f t="shared" si="0"/>
        <v>0</v>
      </c>
      <c r="K7" s="9">
        <f t="shared" si="7"/>
        <v>0</v>
      </c>
      <c r="L7" s="9">
        <f t="shared" si="1"/>
        <v>0</v>
      </c>
      <c r="M7" s="9">
        <f t="shared" si="1"/>
        <v>0</v>
      </c>
      <c r="N7" s="9">
        <f t="shared" si="2"/>
        <v>0</v>
      </c>
      <c r="O7" s="9">
        <f t="shared" si="2"/>
        <v>0</v>
      </c>
      <c r="P7" s="9">
        <f t="shared" si="2"/>
        <v>0</v>
      </c>
      <c r="Q7" s="9">
        <f t="shared" si="8"/>
        <v>0</v>
      </c>
      <c r="R7" s="9">
        <f t="shared" si="9"/>
        <v>0</v>
      </c>
      <c r="S7" s="9">
        <f t="shared" si="10"/>
        <v>0</v>
      </c>
      <c r="T7" s="9">
        <f t="shared" si="11"/>
        <v>0</v>
      </c>
      <c r="U7" s="9">
        <f t="shared" si="1"/>
        <v>0</v>
      </c>
      <c r="V7" s="9">
        <f t="shared" si="12"/>
        <v>0</v>
      </c>
      <c r="W7" s="9">
        <f t="shared" si="1"/>
        <v>0</v>
      </c>
      <c r="X7" s="9">
        <f t="shared" si="13"/>
        <v>0</v>
      </c>
      <c r="Y7" s="9">
        <f t="shared" si="14"/>
        <v>0</v>
      </c>
      <c r="Z7" s="9">
        <f t="shared" si="1"/>
        <v>0</v>
      </c>
      <c r="AA7" s="9">
        <f t="shared" si="15"/>
        <v>0</v>
      </c>
      <c r="AB7" s="9">
        <f t="shared" si="16"/>
        <v>2</v>
      </c>
      <c r="AC7" s="9">
        <f t="shared" si="17"/>
        <v>0</v>
      </c>
      <c r="AD7" s="9">
        <f t="shared" si="18"/>
        <v>2</v>
      </c>
      <c r="AE7" s="9">
        <f t="shared" si="19"/>
        <v>0</v>
      </c>
      <c r="AF7" s="9">
        <f t="shared" si="3"/>
        <v>0</v>
      </c>
      <c r="AG7" s="9">
        <f t="shared" si="20"/>
        <v>0</v>
      </c>
      <c r="AH7" s="9">
        <f t="shared" si="21"/>
        <v>0</v>
      </c>
      <c r="AI7" s="9">
        <f t="shared" si="22"/>
        <v>2</v>
      </c>
      <c r="AJ7" s="9">
        <f t="shared" si="23"/>
        <v>2</v>
      </c>
      <c r="AK7" s="9">
        <f t="shared" si="24"/>
        <v>1</v>
      </c>
      <c r="AL7" s="9">
        <f t="shared" si="3"/>
        <v>0</v>
      </c>
      <c r="AM7" s="9">
        <f t="shared" si="25"/>
        <v>0</v>
      </c>
      <c r="AN7" s="9">
        <f t="shared" si="26"/>
        <v>0</v>
      </c>
      <c r="AO7" s="9">
        <f t="shared" si="3"/>
        <v>0</v>
      </c>
      <c r="AP7" s="9">
        <f t="shared" si="27"/>
        <v>0</v>
      </c>
      <c r="AQ7" s="9">
        <f t="shared" si="1"/>
        <v>0</v>
      </c>
      <c r="AR7" s="9">
        <f t="shared" si="4"/>
        <v>2</v>
      </c>
      <c r="AS7" s="9">
        <f t="shared" si="28"/>
        <v>2</v>
      </c>
      <c r="AT7" s="9">
        <f t="shared" si="29"/>
        <v>2</v>
      </c>
      <c r="AU7" s="9">
        <f t="shared" si="30"/>
        <v>2</v>
      </c>
      <c r="AV7" s="9" t="s">
        <v>43</v>
      </c>
      <c r="AW7" s="9" t="s">
        <v>43</v>
      </c>
      <c r="AX7" s="9" t="s">
        <v>44</v>
      </c>
      <c r="AY7" s="9" t="s">
        <v>44</v>
      </c>
      <c r="AZ7" s="9" t="s">
        <v>44</v>
      </c>
      <c r="BA7" s="9" t="s">
        <v>43</v>
      </c>
      <c r="BB7" s="9" t="s">
        <v>43</v>
      </c>
      <c r="BC7" s="9" t="s">
        <v>44</v>
      </c>
      <c r="BD7" s="9" t="s">
        <v>44</v>
      </c>
      <c r="BE7" s="9" t="s">
        <v>44</v>
      </c>
      <c r="BF7" s="9" t="s">
        <v>43</v>
      </c>
      <c r="BG7" s="9" t="s">
        <v>44</v>
      </c>
      <c r="BH7" s="9" t="s">
        <v>44</v>
      </c>
      <c r="BI7" s="9" t="s">
        <v>45</v>
      </c>
      <c r="BJ7" s="9" t="s">
        <v>43</v>
      </c>
      <c r="BK7" s="9" t="s">
        <v>46</v>
      </c>
      <c r="BL7" s="9" t="s">
        <v>43</v>
      </c>
      <c r="BM7" s="9" t="s">
        <v>44</v>
      </c>
      <c r="BN7" s="9" t="s">
        <v>46</v>
      </c>
      <c r="BO7" s="9" t="s">
        <v>43</v>
      </c>
      <c r="BP7" s="9" t="s">
        <v>46</v>
      </c>
      <c r="BQ7" s="9" t="s">
        <v>46</v>
      </c>
      <c r="BR7" s="9" t="s">
        <v>46</v>
      </c>
      <c r="BS7" s="9" t="s">
        <v>44</v>
      </c>
      <c r="BT7" s="9" t="s">
        <v>44</v>
      </c>
      <c r="BU7" s="9" t="s">
        <v>44</v>
      </c>
      <c r="BV7" s="9" t="s">
        <v>44</v>
      </c>
      <c r="BW7" s="9" t="s">
        <v>44</v>
      </c>
      <c r="BX7" s="9" t="s">
        <v>45</v>
      </c>
      <c r="BY7" s="9" t="s">
        <v>45</v>
      </c>
      <c r="BZ7" s="9" t="s">
        <v>52</v>
      </c>
      <c r="CA7" s="9" t="s">
        <v>44</v>
      </c>
      <c r="CB7" s="9" t="s">
        <v>45</v>
      </c>
      <c r="CC7" s="9" t="s">
        <v>45</v>
      </c>
      <c r="CD7" s="9" t="s">
        <v>44</v>
      </c>
      <c r="CE7" s="9" t="s">
        <v>44</v>
      </c>
      <c r="CF7" s="9" t="s">
        <v>43</v>
      </c>
      <c r="CG7" s="9" t="s">
        <v>45</v>
      </c>
      <c r="CH7" s="9" t="s">
        <v>45</v>
      </c>
      <c r="CI7" s="9" t="s">
        <v>46</v>
      </c>
      <c r="CJ7" s="9" t="s">
        <v>45</v>
      </c>
    </row>
    <row r="8" spans="1:88" x14ac:dyDescent="0.25">
      <c r="A8" t="s">
        <v>59</v>
      </c>
      <c r="B8" t="s">
        <v>197</v>
      </c>
      <c r="C8">
        <v>3259.72</v>
      </c>
      <c r="D8">
        <v>344.88041355348327</v>
      </c>
      <c r="E8">
        <v>4.5732176855223798</v>
      </c>
      <c r="F8">
        <v>3.5168732127459998</v>
      </c>
      <c r="G8" s="9">
        <f t="shared" si="5"/>
        <v>0</v>
      </c>
      <c r="H8" s="9">
        <f t="shared" si="5"/>
        <v>0</v>
      </c>
      <c r="I8" s="9">
        <f t="shared" si="6"/>
        <v>0</v>
      </c>
      <c r="J8" s="9">
        <f t="shared" si="0"/>
        <v>0</v>
      </c>
      <c r="K8" s="9">
        <f t="shared" si="7"/>
        <v>0</v>
      </c>
      <c r="L8" s="9">
        <f t="shared" si="1"/>
        <v>0</v>
      </c>
      <c r="M8" s="9">
        <f t="shared" si="1"/>
        <v>0</v>
      </c>
      <c r="N8" s="9">
        <f t="shared" si="2"/>
        <v>0</v>
      </c>
      <c r="O8" s="9">
        <f t="shared" si="2"/>
        <v>0</v>
      </c>
      <c r="P8" s="9">
        <f t="shared" si="2"/>
        <v>0</v>
      </c>
      <c r="Q8" s="9">
        <f t="shared" si="8"/>
        <v>0</v>
      </c>
      <c r="R8" s="9">
        <f t="shared" si="9"/>
        <v>0</v>
      </c>
      <c r="S8" s="9">
        <f t="shared" si="10"/>
        <v>0</v>
      </c>
      <c r="T8" s="9">
        <f t="shared" si="11"/>
        <v>0</v>
      </c>
      <c r="U8" s="9">
        <f t="shared" si="1"/>
        <v>0</v>
      </c>
      <c r="V8" s="9">
        <f t="shared" si="12"/>
        <v>0</v>
      </c>
      <c r="W8" s="9">
        <f t="shared" si="1"/>
        <v>0</v>
      </c>
      <c r="X8" s="9">
        <f t="shared" si="13"/>
        <v>0</v>
      </c>
      <c r="Y8" s="9">
        <f t="shared" si="14"/>
        <v>0</v>
      </c>
      <c r="Z8" s="9">
        <f t="shared" si="1"/>
        <v>0</v>
      </c>
      <c r="AA8" s="9">
        <f t="shared" si="15"/>
        <v>0</v>
      </c>
      <c r="AB8" s="9">
        <f t="shared" si="16"/>
        <v>0</v>
      </c>
      <c r="AC8" s="9">
        <f t="shared" si="17"/>
        <v>0</v>
      </c>
      <c r="AD8" s="9">
        <f t="shared" si="18"/>
        <v>0</v>
      </c>
      <c r="AE8" s="9">
        <f t="shared" si="19"/>
        <v>0</v>
      </c>
      <c r="AF8" s="9">
        <f t="shared" si="3"/>
        <v>0</v>
      </c>
      <c r="AG8" s="9">
        <f t="shared" si="20"/>
        <v>2</v>
      </c>
      <c r="AH8" s="9">
        <f t="shared" si="21"/>
        <v>0</v>
      </c>
      <c r="AI8" s="9">
        <f t="shared" si="22"/>
        <v>2</v>
      </c>
      <c r="AJ8" s="9">
        <f t="shared" si="23"/>
        <v>2</v>
      </c>
      <c r="AK8" s="9">
        <f t="shared" si="24"/>
        <v>2</v>
      </c>
      <c r="AL8" s="9">
        <f t="shared" si="3"/>
        <v>0</v>
      </c>
      <c r="AM8" s="9">
        <f t="shared" si="25"/>
        <v>0</v>
      </c>
      <c r="AN8" s="9">
        <f t="shared" si="26"/>
        <v>0</v>
      </c>
      <c r="AO8" s="9">
        <f t="shared" si="3"/>
        <v>0</v>
      </c>
      <c r="AP8" s="9">
        <f t="shared" si="27"/>
        <v>2</v>
      </c>
      <c r="AQ8" s="9">
        <f t="shared" ref="AQ8:AQ71" si="31">IF(CF8="AA",0,IF(CF8="GA",1,IF(CF8="GG",2,"NA")))</f>
        <v>0</v>
      </c>
      <c r="AR8" s="9">
        <f t="shared" si="4"/>
        <v>0</v>
      </c>
      <c r="AS8" s="9">
        <f t="shared" si="28"/>
        <v>2</v>
      </c>
      <c r="AT8" s="9">
        <f t="shared" si="29"/>
        <v>2</v>
      </c>
      <c r="AU8" s="9">
        <f t="shared" si="30"/>
        <v>2</v>
      </c>
      <c r="AV8" s="9" t="s">
        <v>43</v>
      </c>
      <c r="AW8" s="9" t="s">
        <v>43</v>
      </c>
      <c r="AX8" s="9" t="s">
        <v>44</v>
      </c>
      <c r="AY8" s="9" t="s">
        <v>44</v>
      </c>
      <c r="AZ8" s="9" t="s">
        <v>44</v>
      </c>
      <c r="BA8" s="9" t="s">
        <v>43</v>
      </c>
      <c r="BB8" s="9" t="s">
        <v>43</v>
      </c>
      <c r="BC8" s="9" t="s">
        <v>44</v>
      </c>
      <c r="BD8" s="9" t="s">
        <v>44</v>
      </c>
      <c r="BE8" s="9" t="s">
        <v>44</v>
      </c>
      <c r="BF8" s="9" t="s">
        <v>43</v>
      </c>
      <c r="BG8" s="9" t="s">
        <v>44</v>
      </c>
      <c r="BH8" s="9" t="s">
        <v>44</v>
      </c>
      <c r="BI8" s="9" t="s">
        <v>45</v>
      </c>
      <c r="BJ8" s="9" t="s">
        <v>43</v>
      </c>
      <c r="BK8" s="9" t="s">
        <v>46</v>
      </c>
      <c r="BL8" s="9" t="s">
        <v>43</v>
      </c>
      <c r="BM8" s="9" t="s">
        <v>44</v>
      </c>
      <c r="BN8" s="9" t="s">
        <v>46</v>
      </c>
      <c r="BO8" s="9" t="s">
        <v>43</v>
      </c>
      <c r="BP8" s="9" t="s">
        <v>46</v>
      </c>
      <c r="BQ8" s="9" t="s">
        <v>43</v>
      </c>
      <c r="BR8" s="9" t="s">
        <v>46</v>
      </c>
      <c r="BS8" s="9" t="s">
        <v>45</v>
      </c>
      <c r="BT8" s="9" t="s">
        <v>44</v>
      </c>
      <c r="BU8" s="9" t="s">
        <v>44</v>
      </c>
      <c r="BV8" s="9" t="s">
        <v>45</v>
      </c>
      <c r="BW8" s="9" t="s">
        <v>44</v>
      </c>
      <c r="BX8" s="9" t="s">
        <v>45</v>
      </c>
      <c r="BY8" s="9" t="s">
        <v>45</v>
      </c>
      <c r="BZ8" s="9" t="s">
        <v>45</v>
      </c>
      <c r="CA8" s="9" t="s">
        <v>44</v>
      </c>
      <c r="CB8" s="9" t="s">
        <v>45</v>
      </c>
      <c r="CC8" s="9" t="s">
        <v>45</v>
      </c>
      <c r="CD8" s="9" t="s">
        <v>44</v>
      </c>
      <c r="CE8" s="9" t="s">
        <v>43</v>
      </c>
      <c r="CF8" s="9" t="s">
        <v>43</v>
      </c>
      <c r="CG8" s="9" t="s">
        <v>44</v>
      </c>
      <c r="CH8" s="9" t="s">
        <v>45</v>
      </c>
      <c r="CI8" s="9" t="s">
        <v>46</v>
      </c>
      <c r="CJ8" s="9" t="s">
        <v>45</v>
      </c>
    </row>
    <row r="9" spans="1:88" x14ac:dyDescent="0.25">
      <c r="A9" t="s">
        <v>60</v>
      </c>
      <c r="B9" t="s">
        <v>198</v>
      </c>
      <c r="C9">
        <v>337.24800000000005</v>
      </c>
      <c r="D9">
        <v>48.620173635239134</v>
      </c>
      <c r="E9">
        <v>3.81064090906743</v>
      </c>
      <c r="F9">
        <v>2.7401888371708401</v>
      </c>
      <c r="G9" s="9">
        <f t="shared" si="5"/>
        <v>0</v>
      </c>
      <c r="H9" s="9">
        <f t="shared" si="5"/>
        <v>0</v>
      </c>
      <c r="I9" s="9">
        <f t="shared" si="6"/>
        <v>1</v>
      </c>
      <c r="J9" s="9">
        <f t="shared" si="0"/>
        <v>0</v>
      </c>
      <c r="K9" s="9">
        <f t="shared" si="7"/>
        <v>0</v>
      </c>
      <c r="L9" s="9">
        <f t="shared" ref="L9:L72" si="32">IF(BA9="AA",0,IF(BA9="GA",1,IF(BA9="GG",2,"NA")))</f>
        <v>1</v>
      </c>
      <c r="M9" s="9">
        <f t="shared" ref="M9:M72" si="33">IF(BB9="AA",0,IF(BB9="GA",1,IF(BB9="GG",2,"NA")))</f>
        <v>0</v>
      </c>
      <c r="N9" s="9">
        <f t="shared" si="2"/>
        <v>2</v>
      </c>
      <c r="O9" s="9">
        <f t="shared" si="2"/>
        <v>0</v>
      </c>
      <c r="P9" s="9">
        <f t="shared" si="2"/>
        <v>0</v>
      </c>
      <c r="Q9" s="9">
        <f t="shared" si="8"/>
        <v>0</v>
      </c>
      <c r="R9" s="9">
        <f t="shared" si="9"/>
        <v>0</v>
      </c>
      <c r="S9" s="9">
        <f t="shared" si="10"/>
        <v>0</v>
      </c>
      <c r="T9" s="9">
        <f t="shared" si="11"/>
        <v>0</v>
      </c>
      <c r="U9" s="9">
        <f t="shared" ref="U9:U72" si="34">IF(BJ9="AA",0,IF(BJ9="GA",1,IF(BJ9="GG",2,"NA")))</f>
        <v>0</v>
      </c>
      <c r="V9" s="9">
        <f t="shared" si="12"/>
        <v>0</v>
      </c>
      <c r="W9" s="9">
        <f t="shared" ref="W9:W72" si="35">IF(BL9="AA",0,IF(BL9="GA",1,IF(BL9="GG",2,"NA")))</f>
        <v>0</v>
      </c>
      <c r="X9" s="9">
        <f t="shared" si="13"/>
        <v>0</v>
      </c>
      <c r="Y9" s="9">
        <f t="shared" si="14"/>
        <v>0</v>
      </c>
      <c r="Z9" s="9">
        <f t="shared" ref="Z9:Z72" si="36">IF(BO9="AA",0,IF(BO9="GA",1,IF(BO9="GG",2,"NA")))</f>
        <v>0</v>
      </c>
      <c r="AA9" s="9">
        <f t="shared" si="15"/>
        <v>0</v>
      </c>
      <c r="AB9" s="9">
        <f t="shared" si="16"/>
        <v>1</v>
      </c>
      <c r="AC9" s="9">
        <f t="shared" si="17"/>
        <v>0</v>
      </c>
      <c r="AD9" s="9">
        <f t="shared" si="18"/>
        <v>1</v>
      </c>
      <c r="AE9" s="9">
        <f t="shared" si="19"/>
        <v>0</v>
      </c>
      <c r="AF9" s="9">
        <f t="shared" si="3"/>
        <v>0</v>
      </c>
      <c r="AG9" s="9">
        <f t="shared" si="20"/>
        <v>1</v>
      </c>
      <c r="AH9" s="9">
        <f t="shared" si="21"/>
        <v>0</v>
      </c>
      <c r="AI9" s="9">
        <f t="shared" si="22"/>
        <v>2</v>
      </c>
      <c r="AJ9" s="9">
        <f t="shared" si="23"/>
        <v>2</v>
      </c>
      <c r="AK9" s="9">
        <f t="shared" si="24"/>
        <v>2</v>
      </c>
      <c r="AL9" s="9">
        <f t="shared" si="3"/>
        <v>0</v>
      </c>
      <c r="AM9" s="9">
        <f t="shared" si="25"/>
        <v>0</v>
      </c>
      <c r="AN9" s="9">
        <f t="shared" si="26"/>
        <v>0</v>
      </c>
      <c r="AO9" s="9">
        <f t="shared" si="3"/>
        <v>0</v>
      </c>
      <c r="AP9" s="9">
        <f t="shared" si="27"/>
        <v>1</v>
      </c>
      <c r="AQ9" s="9">
        <f t="shared" si="31"/>
        <v>0</v>
      </c>
      <c r="AR9" s="9">
        <f t="shared" si="4"/>
        <v>1</v>
      </c>
      <c r="AS9" s="9">
        <f t="shared" si="28"/>
        <v>2</v>
      </c>
      <c r="AT9" s="9">
        <f t="shared" si="29"/>
        <v>2</v>
      </c>
      <c r="AU9" s="9">
        <f t="shared" si="30"/>
        <v>2</v>
      </c>
      <c r="AV9" s="9" t="s">
        <v>43</v>
      </c>
      <c r="AW9" s="9" t="s">
        <v>43</v>
      </c>
      <c r="AX9" s="9" t="s">
        <v>50</v>
      </c>
      <c r="AY9" s="9" t="s">
        <v>44</v>
      </c>
      <c r="AZ9" s="9" t="s">
        <v>44</v>
      </c>
      <c r="BA9" s="9" t="s">
        <v>51</v>
      </c>
      <c r="BB9" s="9" t="s">
        <v>43</v>
      </c>
      <c r="BC9" s="9" t="s">
        <v>45</v>
      </c>
      <c r="BD9" s="9" t="s">
        <v>44</v>
      </c>
      <c r="BE9" s="9" t="s">
        <v>44</v>
      </c>
      <c r="BF9" s="9" t="s">
        <v>43</v>
      </c>
      <c r="BG9" s="9" t="s">
        <v>44</v>
      </c>
      <c r="BH9" s="9" t="s">
        <v>44</v>
      </c>
      <c r="BI9" s="9" t="s">
        <v>45</v>
      </c>
      <c r="BJ9" s="9" t="s">
        <v>43</v>
      </c>
      <c r="BK9" s="9" t="s">
        <v>46</v>
      </c>
      <c r="BL9" s="9" t="s">
        <v>43</v>
      </c>
      <c r="BM9" s="9" t="s">
        <v>44</v>
      </c>
      <c r="BN9" s="9" t="s">
        <v>46</v>
      </c>
      <c r="BO9" s="9" t="s">
        <v>43</v>
      </c>
      <c r="BP9" s="9" t="s">
        <v>46</v>
      </c>
      <c r="BQ9" s="9" t="s">
        <v>51</v>
      </c>
      <c r="BR9" s="9" t="s">
        <v>46</v>
      </c>
      <c r="BS9" s="9" t="s">
        <v>52</v>
      </c>
      <c r="BT9" s="9" t="s">
        <v>44</v>
      </c>
      <c r="BU9" s="9" t="s">
        <v>44</v>
      </c>
      <c r="BV9" s="9" t="s">
        <v>52</v>
      </c>
      <c r="BW9" s="9" t="s">
        <v>44</v>
      </c>
      <c r="BX9" s="9" t="s">
        <v>45</v>
      </c>
      <c r="BY9" s="9" t="s">
        <v>45</v>
      </c>
      <c r="BZ9" s="9" t="s">
        <v>45</v>
      </c>
      <c r="CA9" s="9" t="s">
        <v>44</v>
      </c>
      <c r="CB9" s="9" t="s">
        <v>45</v>
      </c>
      <c r="CC9" s="9" t="s">
        <v>45</v>
      </c>
      <c r="CD9" s="9" t="s">
        <v>44</v>
      </c>
      <c r="CE9" s="9" t="s">
        <v>53</v>
      </c>
      <c r="CF9" s="9" t="s">
        <v>43</v>
      </c>
      <c r="CG9" s="9" t="s">
        <v>50</v>
      </c>
      <c r="CH9" s="9" t="s">
        <v>45</v>
      </c>
      <c r="CI9" s="9" t="s">
        <v>46</v>
      </c>
      <c r="CJ9" s="9" t="s">
        <v>45</v>
      </c>
    </row>
    <row r="10" spans="1:88" x14ac:dyDescent="0.25">
      <c r="A10" t="s">
        <v>61</v>
      </c>
      <c r="B10" t="s">
        <v>199</v>
      </c>
      <c r="C10">
        <v>3900.16</v>
      </c>
      <c r="D10">
        <v>363.02846398719214</v>
      </c>
      <c r="E10">
        <v>4.6226797889840103</v>
      </c>
      <c r="F10">
        <v>3.5335470812680301</v>
      </c>
      <c r="G10" s="9">
        <f t="shared" si="5"/>
        <v>1</v>
      </c>
      <c r="H10" s="9">
        <f t="shared" si="5"/>
        <v>0</v>
      </c>
      <c r="I10" s="9">
        <f t="shared" si="6"/>
        <v>0</v>
      </c>
      <c r="J10" s="9">
        <f t="shared" si="0"/>
        <v>0</v>
      </c>
      <c r="K10" s="9">
        <f t="shared" si="7"/>
        <v>0</v>
      </c>
      <c r="L10" s="9">
        <f t="shared" si="32"/>
        <v>0</v>
      </c>
      <c r="M10" s="9">
        <f t="shared" si="33"/>
        <v>1</v>
      </c>
      <c r="N10" s="9">
        <f t="shared" si="2"/>
        <v>0</v>
      </c>
      <c r="O10" s="9">
        <f t="shared" si="2"/>
        <v>0</v>
      </c>
      <c r="P10" s="9">
        <f t="shared" si="2"/>
        <v>0</v>
      </c>
      <c r="Q10" s="9">
        <f t="shared" si="8"/>
        <v>1</v>
      </c>
      <c r="R10" s="9">
        <f t="shared" si="9"/>
        <v>1</v>
      </c>
      <c r="S10" s="9">
        <f t="shared" si="10"/>
        <v>0</v>
      </c>
      <c r="T10" s="9">
        <f t="shared" si="11"/>
        <v>0</v>
      </c>
      <c r="U10" s="9">
        <f t="shared" si="34"/>
        <v>1</v>
      </c>
      <c r="V10" s="9">
        <f t="shared" si="12"/>
        <v>0</v>
      </c>
      <c r="W10" s="9">
        <f t="shared" si="35"/>
        <v>0</v>
      </c>
      <c r="X10" s="9">
        <f t="shared" si="13"/>
        <v>1</v>
      </c>
      <c r="Y10" s="9">
        <f t="shared" si="14"/>
        <v>0</v>
      </c>
      <c r="Z10" s="9">
        <f t="shared" si="36"/>
        <v>0</v>
      </c>
      <c r="AA10" s="9">
        <f t="shared" si="15"/>
        <v>0</v>
      </c>
      <c r="AB10" s="9">
        <f t="shared" si="16"/>
        <v>1</v>
      </c>
      <c r="AC10" s="9">
        <f t="shared" si="17"/>
        <v>0</v>
      </c>
      <c r="AD10" s="9">
        <f t="shared" si="18"/>
        <v>2</v>
      </c>
      <c r="AE10" s="9">
        <f t="shared" si="19"/>
        <v>0</v>
      </c>
      <c r="AF10" s="9">
        <f t="shared" si="3"/>
        <v>0</v>
      </c>
      <c r="AG10" s="9">
        <f t="shared" si="20"/>
        <v>0</v>
      </c>
      <c r="AH10" s="9">
        <f t="shared" si="21"/>
        <v>0</v>
      </c>
      <c r="AI10" s="9">
        <f t="shared" si="22"/>
        <v>2</v>
      </c>
      <c r="AJ10" s="9">
        <f t="shared" si="23"/>
        <v>2</v>
      </c>
      <c r="AK10" s="9">
        <f t="shared" si="24"/>
        <v>2</v>
      </c>
      <c r="AL10" s="9">
        <f t="shared" si="3"/>
        <v>0</v>
      </c>
      <c r="AM10" s="9" t="str">
        <f t="shared" si="25"/>
        <v>NA</v>
      </c>
      <c r="AN10" s="9">
        <f t="shared" si="26"/>
        <v>1</v>
      </c>
      <c r="AO10" s="9">
        <f t="shared" si="3"/>
        <v>1</v>
      </c>
      <c r="AP10" s="9">
        <f t="shared" si="27"/>
        <v>1</v>
      </c>
      <c r="AQ10" s="9">
        <f t="shared" si="31"/>
        <v>0</v>
      </c>
      <c r="AR10" s="9">
        <f t="shared" si="4"/>
        <v>2</v>
      </c>
      <c r="AS10" s="9">
        <f t="shared" si="28"/>
        <v>2</v>
      </c>
      <c r="AT10" s="9">
        <f t="shared" si="29"/>
        <v>2</v>
      </c>
      <c r="AU10" s="9">
        <f t="shared" si="30"/>
        <v>2</v>
      </c>
      <c r="AV10" s="9" t="s">
        <v>51</v>
      </c>
      <c r="AW10" s="9" t="s">
        <v>43</v>
      </c>
      <c r="AX10" s="9" t="s">
        <v>44</v>
      </c>
      <c r="AY10" s="9" t="s">
        <v>44</v>
      </c>
      <c r="AZ10" s="9" t="s">
        <v>44</v>
      </c>
      <c r="BA10" s="9" t="s">
        <v>43</v>
      </c>
      <c r="BB10" s="9" t="s">
        <v>51</v>
      </c>
      <c r="BC10" s="9" t="s">
        <v>44</v>
      </c>
      <c r="BD10" s="9" t="s">
        <v>44</v>
      </c>
      <c r="BE10" s="9" t="s">
        <v>44</v>
      </c>
      <c r="BF10" s="9" t="s">
        <v>53</v>
      </c>
      <c r="BG10" s="9" t="s">
        <v>56</v>
      </c>
      <c r="BH10" s="9" t="s">
        <v>44</v>
      </c>
      <c r="BI10" s="9" t="s">
        <v>45</v>
      </c>
      <c r="BJ10" s="9" t="s">
        <v>51</v>
      </c>
      <c r="BK10" s="9" t="s">
        <v>46</v>
      </c>
      <c r="BL10" s="9" t="s">
        <v>43</v>
      </c>
      <c r="BM10" s="9" t="s">
        <v>62</v>
      </c>
      <c r="BN10" s="9" t="s">
        <v>46</v>
      </c>
      <c r="BO10" s="9" t="s">
        <v>43</v>
      </c>
      <c r="BP10" s="9" t="s">
        <v>46</v>
      </c>
      <c r="BQ10" s="9" t="s">
        <v>51</v>
      </c>
      <c r="BR10" s="9" t="s">
        <v>46</v>
      </c>
      <c r="BS10" s="9" t="s">
        <v>44</v>
      </c>
      <c r="BT10" s="9" t="s">
        <v>44</v>
      </c>
      <c r="BU10" s="9" t="s">
        <v>44</v>
      </c>
      <c r="BV10" s="9" t="s">
        <v>44</v>
      </c>
      <c r="BW10" s="9" t="s">
        <v>44</v>
      </c>
      <c r="BX10" s="9" t="s">
        <v>45</v>
      </c>
      <c r="BY10" s="9" t="s">
        <v>45</v>
      </c>
      <c r="BZ10" s="9" t="s">
        <v>45</v>
      </c>
      <c r="CA10" s="9" t="s">
        <v>44</v>
      </c>
      <c r="CB10" s="9" t="s">
        <v>63</v>
      </c>
      <c r="CC10" s="9" t="s">
        <v>64</v>
      </c>
      <c r="CD10" s="9" t="s">
        <v>50</v>
      </c>
      <c r="CE10" s="9" t="s">
        <v>53</v>
      </c>
      <c r="CF10" s="9" t="s">
        <v>43</v>
      </c>
      <c r="CG10" s="9" t="s">
        <v>45</v>
      </c>
      <c r="CH10" s="9" t="s">
        <v>45</v>
      </c>
      <c r="CI10" s="9" t="s">
        <v>46</v>
      </c>
      <c r="CJ10" s="9" t="s">
        <v>45</v>
      </c>
    </row>
    <row r="11" spans="1:88" x14ac:dyDescent="0.25">
      <c r="A11" t="s">
        <v>65</v>
      </c>
      <c r="B11" t="s">
        <v>200</v>
      </c>
      <c r="C11">
        <v>2430.42</v>
      </c>
      <c r="D11">
        <v>343.65146472030472</v>
      </c>
      <c r="E11">
        <v>4.4891883649331596</v>
      </c>
      <c r="F11">
        <v>3.51570646392079</v>
      </c>
      <c r="G11" s="9">
        <f t="shared" si="5"/>
        <v>0</v>
      </c>
      <c r="H11" s="9">
        <f t="shared" si="5"/>
        <v>0</v>
      </c>
      <c r="I11" s="9">
        <f t="shared" si="6"/>
        <v>0</v>
      </c>
      <c r="J11" s="9">
        <f t="shared" si="0"/>
        <v>0</v>
      </c>
      <c r="K11" s="9">
        <f t="shared" si="7"/>
        <v>0</v>
      </c>
      <c r="L11" s="9">
        <f t="shared" si="32"/>
        <v>0</v>
      </c>
      <c r="M11" s="9">
        <f t="shared" si="33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8"/>
        <v>0</v>
      </c>
      <c r="R11" s="9">
        <f t="shared" si="9"/>
        <v>0</v>
      </c>
      <c r="S11" s="9">
        <f t="shared" si="10"/>
        <v>0</v>
      </c>
      <c r="T11" s="9">
        <f t="shared" si="11"/>
        <v>0</v>
      </c>
      <c r="U11" s="9">
        <f t="shared" si="34"/>
        <v>0</v>
      </c>
      <c r="V11" s="9">
        <f t="shared" si="12"/>
        <v>0</v>
      </c>
      <c r="W11" s="9">
        <f t="shared" si="35"/>
        <v>0</v>
      </c>
      <c r="X11" s="9">
        <f t="shared" si="13"/>
        <v>0</v>
      </c>
      <c r="Y11" s="9">
        <f t="shared" si="14"/>
        <v>0</v>
      </c>
      <c r="Z11" s="9">
        <f t="shared" si="36"/>
        <v>0</v>
      </c>
      <c r="AA11" s="9">
        <f t="shared" si="15"/>
        <v>0</v>
      </c>
      <c r="AB11" s="9">
        <f t="shared" si="16"/>
        <v>1</v>
      </c>
      <c r="AC11" s="9">
        <f t="shared" si="17"/>
        <v>0</v>
      </c>
      <c r="AD11" s="9">
        <f t="shared" si="18"/>
        <v>1</v>
      </c>
      <c r="AE11" s="9">
        <f t="shared" si="19"/>
        <v>0</v>
      </c>
      <c r="AF11" s="9">
        <f t="shared" si="3"/>
        <v>0</v>
      </c>
      <c r="AG11" s="9">
        <f t="shared" si="20"/>
        <v>1</v>
      </c>
      <c r="AH11" s="9">
        <f t="shared" si="21"/>
        <v>0</v>
      </c>
      <c r="AI11" s="9">
        <f t="shared" si="22"/>
        <v>2</v>
      </c>
      <c r="AJ11" s="9">
        <f t="shared" si="23"/>
        <v>2</v>
      </c>
      <c r="AK11" s="9">
        <f t="shared" si="24"/>
        <v>2</v>
      </c>
      <c r="AL11" s="9">
        <f t="shared" si="3"/>
        <v>0</v>
      </c>
      <c r="AM11" s="9">
        <f t="shared" si="25"/>
        <v>0</v>
      </c>
      <c r="AN11" s="9">
        <f t="shared" si="26"/>
        <v>0</v>
      </c>
      <c r="AO11" s="9">
        <f t="shared" si="3"/>
        <v>0</v>
      </c>
      <c r="AP11" s="9">
        <f t="shared" si="27"/>
        <v>1</v>
      </c>
      <c r="AQ11" s="9">
        <f t="shared" si="31"/>
        <v>0</v>
      </c>
      <c r="AR11" s="9">
        <f t="shared" si="4"/>
        <v>1</v>
      </c>
      <c r="AS11" s="9">
        <f t="shared" si="28"/>
        <v>2</v>
      </c>
      <c r="AT11" s="9">
        <f t="shared" si="29"/>
        <v>1</v>
      </c>
      <c r="AU11" s="9">
        <f t="shared" si="30"/>
        <v>2</v>
      </c>
      <c r="AV11" s="9" t="s">
        <v>43</v>
      </c>
      <c r="AW11" s="9" t="s">
        <v>43</v>
      </c>
      <c r="AX11" s="9" t="s">
        <v>44</v>
      </c>
      <c r="AY11" s="9" t="s">
        <v>44</v>
      </c>
      <c r="AZ11" s="9" t="s">
        <v>44</v>
      </c>
      <c r="BA11" s="9" t="s">
        <v>43</v>
      </c>
      <c r="BB11" s="9" t="s">
        <v>43</v>
      </c>
      <c r="BC11" s="9" t="s">
        <v>44</v>
      </c>
      <c r="BD11" s="9" t="s">
        <v>44</v>
      </c>
      <c r="BE11" s="9" t="s">
        <v>44</v>
      </c>
      <c r="BF11" s="9" t="s">
        <v>43</v>
      </c>
      <c r="BG11" s="9" t="s">
        <v>44</v>
      </c>
      <c r="BH11" s="9" t="s">
        <v>44</v>
      </c>
      <c r="BI11" s="9" t="s">
        <v>45</v>
      </c>
      <c r="BJ11" s="9" t="s">
        <v>43</v>
      </c>
      <c r="BK11" s="9" t="s">
        <v>46</v>
      </c>
      <c r="BL11" s="9" t="s">
        <v>43</v>
      </c>
      <c r="BM11" s="9" t="s">
        <v>44</v>
      </c>
      <c r="BN11" s="9" t="s">
        <v>46</v>
      </c>
      <c r="BO11" s="9" t="s">
        <v>43</v>
      </c>
      <c r="BP11" s="9" t="s">
        <v>46</v>
      </c>
      <c r="BQ11" s="9" t="s">
        <v>51</v>
      </c>
      <c r="BR11" s="9" t="s">
        <v>46</v>
      </c>
      <c r="BS11" s="9" t="s">
        <v>52</v>
      </c>
      <c r="BT11" s="9" t="s">
        <v>44</v>
      </c>
      <c r="BU11" s="9" t="s">
        <v>44</v>
      </c>
      <c r="BV11" s="9" t="s">
        <v>52</v>
      </c>
      <c r="BW11" s="9" t="s">
        <v>44</v>
      </c>
      <c r="BX11" s="9" t="s">
        <v>45</v>
      </c>
      <c r="BY11" s="9" t="s">
        <v>45</v>
      </c>
      <c r="BZ11" s="9" t="s">
        <v>45</v>
      </c>
      <c r="CA11" s="9" t="s">
        <v>44</v>
      </c>
      <c r="CB11" s="9" t="s">
        <v>45</v>
      </c>
      <c r="CC11" s="9" t="s">
        <v>45</v>
      </c>
      <c r="CD11" s="9" t="s">
        <v>44</v>
      </c>
      <c r="CE11" s="9" t="s">
        <v>53</v>
      </c>
      <c r="CF11" s="9" t="s">
        <v>43</v>
      </c>
      <c r="CG11" s="9" t="s">
        <v>50</v>
      </c>
      <c r="CH11" s="9" t="s">
        <v>45</v>
      </c>
      <c r="CI11" s="9" t="s">
        <v>66</v>
      </c>
      <c r="CJ11" s="9" t="s">
        <v>45</v>
      </c>
    </row>
    <row r="12" spans="1:88" x14ac:dyDescent="0.25">
      <c r="A12" t="s">
        <v>67</v>
      </c>
      <c r="B12" t="s">
        <v>201</v>
      </c>
      <c r="C12">
        <v>2448.346</v>
      </c>
      <c r="D12">
        <v>270.71973851815159</v>
      </c>
      <c r="E12">
        <v>4.4913394877461998</v>
      </c>
      <c r="F12">
        <v>3.43590554009978</v>
      </c>
      <c r="G12" s="9">
        <f t="shared" si="5"/>
        <v>0</v>
      </c>
      <c r="H12" s="9">
        <f t="shared" si="5"/>
        <v>0</v>
      </c>
      <c r="I12" s="9">
        <f t="shared" si="6"/>
        <v>0</v>
      </c>
      <c r="J12" s="9">
        <f t="shared" si="0"/>
        <v>0</v>
      </c>
      <c r="K12" s="9">
        <f t="shared" si="7"/>
        <v>0</v>
      </c>
      <c r="L12" s="9">
        <f t="shared" si="32"/>
        <v>0</v>
      </c>
      <c r="M12" s="9">
        <f t="shared" si="33"/>
        <v>0</v>
      </c>
      <c r="N12" s="9">
        <f t="shared" si="2"/>
        <v>0</v>
      </c>
      <c r="O12" s="9">
        <f t="shared" si="2"/>
        <v>0</v>
      </c>
      <c r="P12" s="9">
        <f t="shared" si="2"/>
        <v>0</v>
      </c>
      <c r="Q12" s="9">
        <f t="shared" si="8"/>
        <v>0</v>
      </c>
      <c r="R12" s="9">
        <f t="shared" si="9"/>
        <v>0</v>
      </c>
      <c r="S12" s="9">
        <f t="shared" si="10"/>
        <v>0</v>
      </c>
      <c r="T12" s="9">
        <f t="shared" si="11"/>
        <v>0</v>
      </c>
      <c r="U12" s="9">
        <f t="shared" si="34"/>
        <v>0</v>
      </c>
      <c r="V12" s="9">
        <f t="shared" si="12"/>
        <v>0</v>
      </c>
      <c r="W12" s="9">
        <f t="shared" si="35"/>
        <v>0</v>
      </c>
      <c r="X12" s="9">
        <f t="shared" si="13"/>
        <v>0</v>
      </c>
      <c r="Y12" s="9">
        <f t="shared" si="14"/>
        <v>0</v>
      </c>
      <c r="Z12" s="9">
        <f t="shared" si="36"/>
        <v>0</v>
      </c>
      <c r="AA12" s="9">
        <f t="shared" si="15"/>
        <v>0</v>
      </c>
      <c r="AB12" s="9">
        <f t="shared" si="16"/>
        <v>1</v>
      </c>
      <c r="AC12" s="9">
        <f t="shared" si="17"/>
        <v>0</v>
      </c>
      <c r="AD12" s="9">
        <f t="shared" si="18"/>
        <v>1</v>
      </c>
      <c r="AE12" s="9">
        <f t="shared" si="19"/>
        <v>0</v>
      </c>
      <c r="AF12" s="9">
        <f t="shared" si="3"/>
        <v>0</v>
      </c>
      <c r="AG12" s="9">
        <f t="shared" si="20"/>
        <v>1</v>
      </c>
      <c r="AH12" s="9">
        <f t="shared" si="21"/>
        <v>0</v>
      </c>
      <c r="AI12" s="9">
        <f t="shared" si="22"/>
        <v>2</v>
      </c>
      <c r="AJ12" s="9">
        <f t="shared" si="23"/>
        <v>2</v>
      </c>
      <c r="AK12" s="9">
        <f t="shared" si="24"/>
        <v>2</v>
      </c>
      <c r="AL12" s="9">
        <f t="shared" si="3"/>
        <v>0</v>
      </c>
      <c r="AM12" s="9">
        <f t="shared" si="25"/>
        <v>0</v>
      </c>
      <c r="AN12" s="9">
        <f t="shared" si="26"/>
        <v>0</v>
      </c>
      <c r="AO12" s="9">
        <f t="shared" si="3"/>
        <v>0</v>
      </c>
      <c r="AP12" s="9">
        <f t="shared" si="27"/>
        <v>1</v>
      </c>
      <c r="AQ12" s="9">
        <f t="shared" si="31"/>
        <v>0</v>
      </c>
      <c r="AR12" s="9">
        <f t="shared" si="4"/>
        <v>1</v>
      </c>
      <c r="AS12" s="9">
        <f t="shared" si="28"/>
        <v>2</v>
      </c>
      <c r="AT12" s="9">
        <f t="shared" si="29"/>
        <v>2</v>
      </c>
      <c r="AU12" s="9">
        <f t="shared" si="30"/>
        <v>2</v>
      </c>
      <c r="AV12" s="9" t="s">
        <v>43</v>
      </c>
      <c r="AW12" s="9" t="s">
        <v>43</v>
      </c>
      <c r="AX12" s="9" t="s">
        <v>44</v>
      </c>
      <c r="AY12" s="9" t="s">
        <v>44</v>
      </c>
      <c r="AZ12" s="9" t="s">
        <v>44</v>
      </c>
      <c r="BA12" s="9" t="s">
        <v>43</v>
      </c>
      <c r="BB12" s="9" t="s">
        <v>43</v>
      </c>
      <c r="BC12" s="9" t="s">
        <v>44</v>
      </c>
      <c r="BD12" s="9" t="s">
        <v>44</v>
      </c>
      <c r="BE12" s="9" t="s">
        <v>44</v>
      </c>
      <c r="BF12" s="9" t="s">
        <v>43</v>
      </c>
      <c r="BG12" s="9" t="s">
        <v>44</v>
      </c>
      <c r="BH12" s="9" t="s">
        <v>44</v>
      </c>
      <c r="BI12" s="9" t="s">
        <v>45</v>
      </c>
      <c r="BJ12" s="9" t="s">
        <v>43</v>
      </c>
      <c r="BK12" s="9" t="s">
        <v>46</v>
      </c>
      <c r="BL12" s="9" t="s">
        <v>43</v>
      </c>
      <c r="BM12" s="9" t="s">
        <v>44</v>
      </c>
      <c r="BN12" s="9" t="s">
        <v>46</v>
      </c>
      <c r="BO12" s="9" t="s">
        <v>43</v>
      </c>
      <c r="BP12" s="9" t="s">
        <v>46</v>
      </c>
      <c r="BQ12" s="9" t="s">
        <v>51</v>
      </c>
      <c r="BR12" s="9" t="s">
        <v>46</v>
      </c>
      <c r="BS12" s="9" t="s">
        <v>52</v>
      </c>
      <c r="BT12" s="9" t="s">
        <v>44</v>
      </c>
      <c r="BU12" s="9" t="s">
        <v>44</v>
      </c>
      <c r="BV12" s="9" t="s">
        <v>52</v>
      </c>
      <c r="BW12" s="9" t="s">
        <v>44</v>
      </c>
      <c r="BX12" s="9" t="s">
        <v>45</v>
      </c>
      <c r="BY12" s="9" t="s">
        <v>45</v>
      </c>
      <c r="BZ12" s="9" t="s">
        <v>45</v>
      </c>
      <c r="CA12" s="9" t="s">
        <v>44</v>
      </c>
      <c r="CB12" s="9" t="s">
        <v>45</v>
      </c>
      <c r="CC12" s="9" t="s">
        <v>45</v>
      </c>
      <c r="CD12" s="9" t="s">
        <v>44</v>
      </c>
      <c r="CE12" s="9" t="s">
        <v>53</v>
      </c>
      <c r="CF12" s="9" t="s">
        <v>43</v>
      </c>
      <c r="CG12" s="9" t="s">
        <v>50</v>
      </c>
      <c r="CH12" s="9" t="s">
        <v>45</v>
      </c>
      <c r="CI12" s="9" t="s">
        <v>46</v>
      </c>
      <c r="CJ12" s="9" t="s">
        <v>45</v>
      </c>
    </row>
    <row r="13" spans="1:88" x14ac:dyDescent="0.25">
      <c r="A13" t="s">
        <v>68</v>
      </c>
      <c r="B13" t="s">
        <v>202</v>
      </c>
      <c r="C13">
        <v>1298.2829999999999</v>
      </c>
      <c r="D13">
        <v>74.589445308783553</v>
      </c>
      <c r="E13">
        <v>4.2961620967657703</v>
      </c>
      <c r="F13">
        <v>2.9355374633082798</v>
      </c>
      <c r="G13" s="9">
        <f t="shared" si="5"/>
        <v>0</v>
      </c>
      <c r="H13" s="9">
        <f t="shared" si="5"/>
        <v>0</v>
      </c>
      <c r="I13" s="9">
        <f t="shared" si="6"/>
        <v>0</v>
      </c>
      <c r="J13" s="9">
        <f t="shared" si="0"/>
        <v>0</v>
      </c>
      <c r="K13" s="9">
        <f t="shared" si="7"/>
        <v>0</v>
      </c>
      <c r="L13" s="9">
        <f t="shared" si="32"/>
        <v>0</v>
      </c>
      <c r="M13" s="9">
        <f t="shared" si="33"/>
        <v>0</v>
      </c>
      <c r="N13" s="9">
        <f t="shared" si="2"/>
        <v>0</v>
      </c>
      <c r="O13" s="9">
        <f t="shared" si="2"/>
        <v>0</v>
      </c>
      <c r="P13" s="9">
        <f t="shared" si="2"/>
        <v>0</v>
      </c>
      <c r="Q13" s="9">
        <f t="shared" si="8"/>
        <v>0</v>
      </c>
      <c r="R13" s="9">
        <f t="shared" si="9"/>
        <v>0</v>
      </c>
      <c r="S13" s="9">
        <f t="shared" si="10"/>
        <v>0</v>
      </c>
      <c r="T13" s="9">
        <f t="shared" si="11"/>
        <v>0</v>
      </c>
      <c r="U13" s="9">
        <f t="shared" si="34"/>
        <v>0</v>
      </c>
      <c r="V13" s="9">
        <f t="shared" si="12"/>
        <v>0</v>
      </c>
      <c r="W13" s="9">
        <f t="shared" si="35"/>
        <v>0</v>
      </c>
      <c r="X13" s="9">
        <f t="shared" si="13"/>
        <v>0</v>
      </c>
      <c r="Y13" s="9">
        <f t="shared" si="14"/>
        <v>0</v>
      </c>
      <c r="Z13" s="9">
        <f t="shared" si="36"/>
        <v>0</v>
      </c>
      <c r="AA13" s="9">
        <f t="shared" si="15"/>
        <v>0</v>
      </c>
      <c r="AB13" s="9">
        <f t="shared" si="16"/>
        <v>2</v>
      </c>
      <c r="AC13" s="9">
        <f t="shared" si="17"/>
        <v>0</v>
      </c>
      <c r="AD13" s="9">
        <f t="shared" si="18"/>
        <v>2</v>
      </c>
      <c r="AE13" s="9">
        <f t="shared" si="19"/>
        <v>0</v>
      </c>
      <c r="AF13" s="9">
        <f t="shared" si="3"/>
        <v>0</v>
      </c>
      <c r="AG13" s="9">
        <f t="shared" si="20"/>
        <v>1</v>
      </c>
      <c r="AH13" s="9">
        <f t="shared" si="21"/>
        <v>0</v>
      </c>
      <c r="AI13" s="9">
        <f t="shared" si="22"/>
        <v>2</v>
      </c>
      <c r="AJ13" s="9">
        <f t="shared" si="23"/>
        <v>2</v>
      </c>
      <c r="AK13" s="9">
        <f t="shared" si="24"/>
        <v>2</v>
      </c>
      <c r="AL13" s="9">
        <f t="shared" si="3"/>
        <v>0</v>
      </c>
      <c r="AM13" s="9">
        <f t="shared" si="25"/>
        <v>0</v>
      </c>
      <c r="AN13" s="9">
        <f t="shared" si="26"/>
        <v>0</v>
      </c>
      <c r="AO13" s="9">
        <f t="shared" si="3"/>
        <v>0</v>
      </c>
      <c r="AP13" s="9">
        <f t="shared" si="27"/>
        <v>0</v>
      </c>
      <c r="AQ13" s="9">
        <f t="shared" si="31"/>
        <v>0</v>
      </c>
      <c r="AR13" s="9">
        <f t="shared" si="4"/>
        <v>2</v>
      </c>
      <c r="AS13" s="9">
        <f t="shared" si="28"/>
        <v>2</v>
      </c>
      <c r="AT13" s="9">
        <f t="shared" si="29"/>
        <v>2</v>
      </c>
      <c r="AU13" s="9">
        <f t="shared" si="30"/>
        <v>2</v>
      </c>
      <c r="AV13" s="9" t="s">
        <v>43</v>
      </c>
      <c r="AW13" s="9" t="s">
        <v>43</v>
      </c>
      <c r="AX13" s="9" t="s">
        <v>44</v>
      </c>
      <c r="AY13" s="9" t="s">
        <v>44</v>
      </c>
      <c r="AZ13" s="9" t="s">
        <v>44</v>
      </c>
      <c r="BA13" s="9" t="s">
        <v>43</v>
      </c>
      <c r="BB13" s="9" t="s">
        <v>43</v>
      </c>
      <c r="BC13" s="9" t="s">
        <v>44</v>
      </c>
      <c r="BD13" s="9" t="s">
        <v>44</v>
      </c>
      <c r="BE13" s="9" t="s">
        <v>44</v>
      </c>
      <c r="BF13" s="9" t="s">
        <v>43</v>
      </c>
      <c r="BG13" s="9" t="s">
        <v>44</v>
      </c>
      <c r="BH13" s="9" t="s">
        <v>44</v>
      </c>
      <c r="BI13" s="9" t="s">
        <v>45</v>
      </c>
      <c r="BJ13" s="9" t="s">
        <v>43</v>
      </c>
      <c r="BK13" s="9" t="s">
        <v>46</v>
      </c>
      <c r="BL13" s="9" t="s">
        <v>43</v>
      </c>
      <c r="BM13" s="9" t="s">
        <v>44</v>
      </c>
      <c r="BN13" s="9" t="s">
        <v>46</v>
      </c>
      <c r="BO13" s="9" t="s">
        <v>43</v>
      </c>
      <c r="BP13" s="9" t="s">
        <v>46</v>
      </c>
      <c r="BQ13" s="9" t="s">
        <v>46</v>
      </c>
      <c r="BR13" s="9" t="s">
        <v>46</v>
      </c>
      <c r="BS13" s="9" t="s">
        <v>44</v>
      </c>
      <c r="BT13" s="9" t="s">
        <v>44</v>
      </c>
      <c r="BU13" s="9" t="s">
        <v>44</v>
      </c>
      <c r="BV13" s="9" t="s">
        <v>52</v>
      </c>
      <c r="BW13" s="9" t="s">
        <v>44</v>
      </c>
      <c r="BX13" s="9" t="s">
        <v>45</v>
      </c>
      <c r="BY13" s="9" t="s">
        <v>45</v>
      </c>
      <c r="BZ13" s="9" t="s">
        <v>45</v>
      </c>
      <c r="CA13" s="9" t="s">
        <v>44</v>
      </c>
      <c r="CB13" s="9" t="s">
        <v>45</v>
      </c>
      <c r="CC13" s="9" t="s">
        <v>45</v>
      </c>
      <c r="CD13" s="9" t="s">
        <v>44</v>
      </c>
      <c r="CE13" s="9" t="s">
        <v>44</v>
      </c>
      <c r="CF13" s="9" t="s">
        <v>43</v>
      </c>
      <c r="CG13" s="9" t="s">
        <v>45</v>
      </c>
      <c r="CH13" s="9" t="s">
        <v>45</v>
      </c>
      <c r="CI13" s="9" t="s">
        <v>46</v>
      </c>
      <c r="CJ13" s="9" t="s">
        <v>45</v>
      </c>
    </row>
    <row r="14" spans="1:88" x14ac:dyDescent="0.25">
      <c r="A14" t="s">
        <v>69</v>
      </c>
      <c r="B14" t="s">
        <v>203</v>
      </c>
      <c r="C14">
        <v>780.2410000000001</v>
      </c>
      <c r="D14">
        <v>66.71486324257215</v>
      </c>
      <c r="E14">
        <v>4.1247582016272704</v>
      </c>
      <c r="F14">
        <v>2.88614129279288</v>
      </c>
      <c r="G14" s="9">
        <f t="shared" si="5"/>
        <v>0</v>
      </c>
      <c r="H14" s="9">
        <f t="shared" si="5"/>
        <v>0</v>
      </c>
      <c r="I14" s="9">
        <f t="shared" si="6"/>
        <v>0</v>
      </c>
      <c r="J14" s="9">
        <f t="shared" si="0"/>
        <v>0</v>
      </c>
      <c r="K14" s="9">
        <f t="shared" si="7"/>
        <v>0</v>
      </c>
      <c r="L14" s="9">
        <f t="shared" si="32"/>
        <v>0</v>
      </c>
      <c r="M14" s="9">
        <f t="shared" si="33"/>
        <v>0</v>
      </c>
      <c r="N14" s="9">
        <f t="shared" si="2"/>
        <v>0</v>
      </c>
      <c r="O14" s="9">
        <f t="shared" si="2"/>
        <v>0</v>
      </c>
      <c r="P14" s="9">
        <f t="shared" si="2"/>
        <v>0</v>
      </c>
      <c r="Q14" s="9">
        <f t="shared" si="8"/>
        <v>0</v>
      </c>
      <c r="R14" s="9">
        <f t="shared" si="9"/>
        <v>0</v>
      </c>
      <c r="S14" s="9">
        <f t="shared" si="10"/>
        <v>0</v>
      </c>
      <c r="T14" s="9">
        <f t="shared" si="11"/>
        <v>0</v>
      </c>
      <c r="U14" s="9">
        <f t="shared" si="34"/>
        <v>0</v>
      </c>
      <c r="V14" s="9">
        <f t="shared" si="12"/>
        <v>0</v>
      </c>
      <c r="W14" s="9">
        <f t="shared" si="35"/>
        <v>0</v>
      </c>
      <c r="X14" s="9">
        <f t="shared" si="13"/>
        <v>0</v>
      </c>
      <c r="Y14" s="9">
        <f t="shared" si="14"/>
        <v>0</v>
      </c>
      <c r="Z14" s="9">
        <f t="shared" si="36"/>
        <v>0</v>
      </c>
      <c r="AA14" s="9">
        <f t="shared" si="15"/>
        <v>0</v>
      </c>
      <c r="AB14" s="9">
        <f t="shared" si="16"/>
        <v>1</v>
      </c>
      <c r="AC14" s="9">
        <f t="shared" si="17"/>
        <v>0</v>
      </c>
      <c r="AD14" s="9">
        <f t="shared" si="18"/>
        <v>1</v>
      </c>
      <c r="AE14" s="9">
        <f t="shared" si="19"/>
        <v>0</v>
      </c>
      <c r="AF14" s="9">
        <f t="shared" si="3"/>
        <v>0</v>
      </c>
      <c r="AG14" s="9">
        <f t="shared" si="20"/>
        <v>1</v>
      </c>
      <c r="AH14" s="9">
        <f t="shared" si="21"/>
        <v>0</v>
      </c>
      <c r="AI14" s="9">
        <f t="shared" si="22"/>
        <v>2</v>
      </c>
      <c r="AJ14" s="9">
        <f t="shared" si="23"/>
        <v>2</v>
      </c>
      <c r="AK14" s="9">
        <f t="shared" si="24"/>
        <v>2</v>
      </c>
      <c r="AL14" s="9">
        <f t="shared" si="3"/>
        <v>0</v>
      </c>
      <c r="AM14" s="9">
        <f t="shared" si="25"/>
        <v>0</v>
      </c>
      <c r="AN14" s="9">
        <f t="shared" si="26"/>
        <v>0</v>
      </c>
      <c r="AO14" s="9">
        <f t="shared" si="3"/>
        <v>0</v>
      </c>
      <c r="AP14" s="9">
        <f t="shared" si="27"/>
        <v>1</v>
      </c>
      <c r="AQ14" s="9">
        <f t="shared" si="31"/>
        <v>0</v>
      </c>
      <c r="AR14" s="9">
        <f t="shared" si="4"/>
        <v>1</v>
      </c>
      <c r="AS14" s="9">
        <f t="shared" si="28"/>
        <v>2</v>
      </c>
      <c r="AT14" s="9">
        <f t="shared" si="29"/>
        <v>2</v>
      </c>
      <c r="AU14" s="9">
        <f t="shared" si="30"/>
        <v>2</v>
      </c>
      <c r="AV14" s="9" t="s">
        <v>43</v>
      </c>
      <c r="AW14" s="9" t="s">
        <v>43</v>
      </c>
      <c r="AX14" s="9" t="s">
        <v>44</v>
      </c>
      <c r="AY14" s="9" t="s">
        <v>44</v>
      </c>
      <c r="AZ14" s="9" t="s">
        <v>44</v>
      </c>
      <c r="BA14" s="9" t="s">
        <v>43</v>
      </c>
      <c r="BB14" s="9" t="s">
        <v>43</v>
      </c>
      <c r="BC14" s="9" t="s">
        <v>44</v>
      </c>
      <c r="BD14" s="9" t="s">
        <v>44</v>
      </c>
      <c r="BE14" s="9" t="s">
        <v>44</v>
      </c>
      <c r="BF14" s="9" t="s">
        <v>43</v>
      </c>
      <c r="BG14" s="9" t="s">
        <v>44</v>
      </c>
      <c r="BH14" s="9" t="s">
        <v>44</v>
      </c>
      <c r="BI14" s="9" t="s">
        <v>45</v>
      </c>
      <c r="BJ14" s="9" t="s">
        <v>43</v>
      </c>
      <c r="BK14" s="9" t="s">
        <v>46</v>
      </c>
      <c r="BL14" s="9" t="s">
        <v>43</v>
      </c>
      <c r="BM14" s="9" t="s">
        <v>44</v>
      </c>
      <c r="BN14" s="9" t="s">
        <v>46</v>
      </c>
      <c r="BO14" s="9" t="s">
        <v>43</v>
      </c>
      <c r="BP14" s="9" t="s">
        <v>46</v>
      </c>
      <c r="BQ14" s="9" t="s">
        <v>51</v>
      </c>
      <c r="BR14" s="9" t="s">
        <v>46</v>
      </c>
      <c r="BS14" s="9" t="s">
        <v>52</v>
      </c>
      <c r="BT14" s="9" t="s">
        <v>44</v>
      </c>
      <c r="BU14" s="9" t="s">
        <v>44</v>
      </c>
      <c r="BV14" s="9" t="s">
        <v>52</v>
      </c>
      <c r="BW14" s="9" t="s">
        <v>44</v>
      </c>
      <c r="BX14" s="9" t="s">
        <v>45</v>
      </c>
      <c r="BY14" s="9" t="s">
        <v>45</v>
      </c>
      <c r="BZ14" s="9" t="s">
        <v>45</v>
      </c>
      <c r="CA14" s="9" t="s">
        <v>44</v>
      </c>
      <c r="CB14" s="9" t="s">
        <v>45</v>
      </c>
      <c r="CC14" s="9" t="s">
        <v>45</v>
      </c>
      <c r="CD14" s="9" t="s">
        <v>44</v>
      </c>
      <c r="CE14" s="9" t="s">
        <v>53</v>
      </c>
      <c r="CF14" s="9" t="s">
        <v>43</v>
      </c>
      <c r="CG14" s="9" t="s">
        <v>50</v>
      </c>
      <c r="CH14" s="9" t="s">
        <v>45</v>
      </c>
      <c r="CI14" s="9" t="s">
        <v>46</v>
      </c>
      <c r="CJ14" s="9" t="s">
        <v>45</v>
      </c>
    </row>
    <row r="15" spans="1:88" x14ac:dyDescent="0.25">
      <c r="A15" t="s">
        <v>70</v>
      </c>
      <c r="B15" t="s">
        <v>204</v>
      </c>
      <c r="C15">
        <v>553.15200000000004</v>
      </c>
      <c r="D15">
        <v>67.227675120684893</v>
      </c>
      <c r="E15">
        <v>4.0009426890439101</v>
      </c>
      <c r="F15">
        <v>2.8895652175991899</v>
      </c>
      <c r="G15" s="9">
        <f t="shared" si="5"/>
        <v>0</v>
      </c>
      <c r="H15" s="9">
        <f t="shared" si="5"/>
        <v>0</v>
      </c>
      <c r="I15" s="9">
        <f t="shared" si="6"/>
        <v>2</v>
      </c>
      <c r="J15" s="9">
        <f t="shared" si="0"/>
        <v>0</v>
      </c>
      <c r="K15" s="9">
        <f t="shared" si="7"/>
        <v>0</v>
      </c>
      <c r="L15" s="9">
        <f t="shared" si="32"/>
        <v>0</v>
      </c>
      <c r="M15" s="9">
        <f t="shared" si="33"/>
        <v>0</v>
      </c>
      <c r="N15" s="9">
        <f t="shared" si="2"/>
        <v>0</v>
      </c>
      <c r="O15" s="9">
        <f t="shared" si="2"/>
        <v>0</v>
      </c>
      <c r="P15" s="9">
        <f t="shared" si="2"/>
        <v>0</v>
      </c>
      <c r="Q15" s="9">
        <f t="shared" si="8"/>
        <v>0</v>
      </c>
      <c r="R15" s="9">
        <f t="shared" si="9"/>
        <v>0</v>
      </c>
      <c r="S15" s="9">
        <f t="shared" si="10"/>
        <v>0</v>
      </c>
      <c r="T15" s="9">
        <f t="shared" si="11"/>
        <v>0</v>
      </c>
      <c r="U15" s="9">
        <f t="shared" si="34"/>
        <v>0</v>
      </c>
      <c r="V15" s="9">
        <f t="shared" si="12"/>
        <v>0</v>
      </c>
      <c r="W15" s="9">
        <f t="shared" si="35"/>
        <v>0</v>
      </c>
      <c r="X15" s="9">
        <f t="shared" si="13"/>
        <v>0</v>
      </c>
      <c r="Y15" s="9">
        <f t="shared" si="14"/>
        <v>0</v>
      </c>
      <c r="Z15" s="9">
        <f t="shared" si="36"/>
        <v>0</v>
      </c>
      <c r="AA15" s="9">
        <f t="shared" si="15"/>
        <v>0</v>
      </c>
      <c r="AB15" s="9">
        <f t="shared" si="16"/>
        <v>2</v>
      </c>
      <c r="AC15" s="9">
        <f t="shared" si="17"/>
        <v>0</v>
      </c>
      <c r="AD15" s="9">
        <f t="shared" si="18"/>
        <v>2</v>
      </c>
      <c r="AE15" s="9">
        <f t="shared" si="19"/>
        <v>0</v>
      </c>
      <c r="AF15" s="9">
        <f t="shared" si="3"/>
        <v>0</v>
      </c>
      <c r="AG15" s="9">
        <f t="shared" si="20"/>
        <v>0</v>
      </c>
      <c r="AH15" s="9">
        <f t="shared" si="21"/>
        <v>0</v>
      </c>
      <c r="AI15" s="9">
        <f t="shared" si="22"/>
        <v>2</v>
      </c>
      <c r="AJ15" s="9">
        <f t="shared" si="23"/>
        <v>2</v>
      </c>
      <c r="AK15" s="9">
        <f t="shared" si="24"/>
        <v>2</v>
      </c>
      <c r="AL15" s="9">
        <f t="shared" si="3"/>
        <v>0</v>
      </c>
      <c r="AM15" s="9">
        <f t="shared" si="25"/>
        <v>0</v>
      </c>
      <c r="AN15" s="9">
        <f t="shared" si="26"/>
        <v>0</v>
      </c>
      <c r="AO15" s="9">
        <f t="shared" si="3"/>
        <v>0</v>
      </c>
      <c r="AP15" s="9">
        <f t="shared" si="27"/>
        <v>1</v>
      </c>
      <c r="AQ15" s="9">
        <f t="shared" si="31"/>
        <v>0</v>
      </c>
      <c r="AR15" s="9">
        <f t="shared" si="4"/>
        <v>2</v>
      </c>
      <c r="AS15" s="9">
        <f t="shared" si="28"/>
        <v>2</v>
      </c>
      <c r="AT15" s="9">
        <f t="shared" si="29"/>
        <v>2</v>
      </c>
      <c r="AU15" s="9">
        <f t="shared" si="30"/>
        <v>2</v>
      </c>
      <c r="AV15" s="9" t="s">
        <v>43</v>
      </c>
      <c r="AW15" s="9" t="s">
        <v>43</v>
      </c>
      <c r="AX15" s="9" t="s">
        <v>45</v>
      </c>
      <c r="AY15" s="9" t="s">
        <v>44</v>
      </c>
      <c r="AZ15" s="9" t="s">
        <v>44</v>
      </c>
      <c r="BA15" s="9" t="s">
        <v>43</v>
      </c>
      <c r="BB15" s="9" t="s">
        <v>43</v>
      </c>
      <c r="BC15" s="9" t="s">
        <v>44</v>
      </c>
      <c r="BD15" s="9" t="s">
        <v>44</v>
      </c>
      <c r="BE15" s="9" t="s">
        <v>44</v>
      </c>
      <c r="BF15" s="9" t="s">
        <v>43</v>
      </c>
      <c r="BG15" s="9" t="s">
        <v>44</v>
      </c>
      <c r="BH15" s="9" t="s">
        <v>44</v>
      </c>
      <c r="BI15" s="9" t="s">
        <v>45</v>
      </c>
      <c r="BJ15" s="9" t="s">
        <v>43</v>
      </c>
      <c r="BK15" s="9" t="s">
        <v>46</v>
      </c>
      <c r="BL15" s="9" t="s">
        <v>43</v>
      </c>
      <c r="BM15" s="9" t="s">
        <v>44</v>
      </c>
      <c r="BN15" s="9" t="s">
        <v>46</v>
      </c>
      <c r="BO15" s="9" t="s">
        <v>43</v>
      </c>
      <c r="BP15" s="9" t="s">
        <v>46</v>
      </c>
      <c r="BQ15" s="9" t="s">
        <v>46</v>
      </c>
      <c r="BR15" s="9" t="s">
        <v>46</v>
      </c>
      <c r="BS15" s="9" t="s">
        <v>44</v>
      </c>
      <c r="BT15" s="9" t="s">
        <v>44</v>
      </c>
      <c r="BU15" s="9" t="s">
        <v>44</v>
      </c>
      <c r="BV15" s="9" t="s">
        <v>44</v>
      </c>
      <c r="BW15" s="9" t="s">
        <v>44</v>
      </c>
      <c r="BX15" s="9" t="s">
        <v>45</v>
      </c>
      <c r="BY15" s="9" t="s">
        <v>45</v>
      </c>
      <c r="BZ15" s="9" t="s">
        <v>45</v>
      </c>
      <c r="CA15" s="9" t="s">
        <v>44</v>
      </c>
      <c r="CB15" s="9" t="s">
        <v>45</v>
      </c>
      <c r="CC15" s="9" t="s">
        <v>45</v>
      </c>
      <c r="CD15" s="9" t="s">
        <v>44</v>
      </c>
      <c r="CE15" s="9" t="s">
        <v>53</v>
      </c>
      <c r="CF15" s="9" t="s">
        <v>43</v>
      </c>
      <c r="CG15" s="9" t="s">
        <v>45</v>
      </c>
      <c r="CH15" s="9" t="s">
        <v>45</v>
      </c>
      <c r="CI15" s="9" t="s">
        <v>46</v>
      </c>
      <c r="CJ15" s="9" t="s">
        <v>45</v>
      </c>
    </row>
    <row r="16" spans="1:88" x14ac:dyDescent="0.25">
      <c r="A16" t="s">
        <v>71</v>
      </c>
      <c r="B16" t="s">
        <v>205</v>
      </c>
      <c r="C16">
        <v>1483.6240000000003</v>
      </c>
      <c r="D16">
        <v>103.4136548984073</v>
      </c>
      <c r="E16">
        <v>4.3388544656602397</v>
      </c>
      <c r="F16">
        <v>3.07427129121846</v>
      </c>
      <c r="G16" s="9">
        <f t="shared" si="5"/>
        <v>0</v>
      </c>
      <c r="H16" s="9">
        <f t="shared" si="5"/>
        <v>0</v>
      </c>
      <c r="I16" s="9">
        <f t="shared" si="6"/>
        <v>0</v>
      </c>
      <c r="J16" s="9">
        <f t="shared" si="0"/>
        <v>0</v>
      </c>
      <c r="K16" s="9">
        <f t="shared" si="7"/>
        <v>0</v>
      </c>
      <c r="L16" s="9">
        <f t="shared" si="32"/>
        <v>0</v>
      </c>
      <c r="M16" s="9">
        <f t="shared" si="33"/>
        <v>0</v>
      </c>
      <c r="N16" s="9">
        <f t="shared" si="2"/>
        <v>0</v>
      </c>
      <c r="O16" s="9">
        <f t="shared" si="2"/>
        <v>0</v>
      </c>
      <c r="P16" s="9">
        <f t="shared" si="2"/>
        <v>0</v>
      </c>
      <c r="Q16" s="9">
        <f t="shared" si="8"/>
        <v>0</v>
      </c>
      <c r="R16" s="9">
        <f t="shared" si="9"/>
        <v>0</v>
      </c>
      <c r="S16" s="9">
        <f t="shared" si="10"/>
        <v>0</v>
      </c>
      <c r="T16" s="9">
        <f t="shared" si="11"/>
        <v>0</v>
      </c>
      <c r="U16" s="9">
        <f t="shared" si="34"/>
        <v>0</v>
      </c>
      <c r="V16" s="9">
        <f t="shared" si="12"/>
        <v>0</v>
      </c>
      <c r="W16" s="9">
        <f t="shared" si="35"/>
        <v>0</v>
      </c>
      <c r="X16" s="9">
        <f t="shared" si="13"/>
        <v>0</v>
      </c>
      <c r="Y16" s="9">
        <f t="shared" si="14"/>
        <v>2</v>
      </c>
      <c r="Z16" s="9">
        <f t="shared" si="36"/>
        <v>0</v>
      </c>
      <c r="AA16" s="9">
        <f t="shared" si="15"/>
        <v>0</v>
      </c>
      <c r="AB16" s="9">
        <f t="shared" si="16"/>
        <v>2</v>
      </c>
      <c r="AC16" s="9">
        <f t="shared" si="17"/>
        <v>0</v>
      </c>
      <c r="AD16" s="9">
        <f t="shared" si="18"/>
        <v>2</v>
      </c>
      <c r="AE16" s="9">
        <f t="shared" si="19"/>
        <v>0</v>
      </c>
      <c r="AF16" s="9">
        <f t="shared" si="3"/>
        <v>0</v>
      </c>
      <c r="AG16" s="9">
        <f t="shared" si="20"/>
        <v>0</v>
      </c>
      <c r="AH16" s="9">
        <f t="shared" si="21"/>
        <v>0</v>
      </c>
      <c r="AI16" s="9">
        <f t="shared" si="22"/>
        <v>2</v>
      </c>
      <c r="AJ16" s="9">
        <f t="shared" si="23"/>
        <v>2</v>
      </c>
      <c r="AK16" s="9">
        <f t="shared" si="24"/>
        <v>2</v>
      </c>
      <c r="AL16" s="9">
        <f t="shared" si="3"/>
        <v>0</v>
      </c>
      <c r="AM16" s="9">
        <f t="shared" si="25"/>
        <v>0</v>
      </c>
      <c r="AN16" s="9">
        <f t="shared" si="26"/>
        <v>0</v>
      </c>
      <c r="AO16" s="9">
        <f t="shared" si="3"/>
        <v>0</v>
      </c>
      <c r="AP16" s="9">
        <f t="shared" si="27"/>
        <v>0</v>
      </c>
      <c r="AQ16" s="9">
        <f t="shared" si="31"/>
        <v>0</v>
      </c>
      <c r="AR16" s="9">
        <f t="shared" si="4"/>
        <v>2</v>
      </c>
      <c r="AS16" s="9">
        <f t="shared" si="28"/>
        <v>2</v>
      </c>
      <c r="AT16" s="9">
        <f t="shared" si="29"/>
        <v>2</v>
      </c>
      <c r="AU16" s="9">
        <f t="shared" si="30"/>
        <v>2</v>
      </c>
      <c r="AV16" s="9" t="s">
        <v>43</v>
      </c>
      <c r="AW16" s="9" t="s">
        <v>43</v>
      </c>
      <c r="AX16" s="9" t="s">
        <v>44</v>
      </c>
      <c r="AY16" s="9" t="s">
        <v>44</v>
      </c>
      <c r="AZ16" s="9" t="s">
        <v>44</v>
      </c>
      <c r="BA16" s="9" t="s">
        <v>43</v>
      </c>
      <c r="BB16" s="9" t="s">
        <v>43</v>
      </c>
      <c r="BC16" s="9" t="s">
        <v>44</v>
      </c>
      <c r="BD16" s="9" t="s">
        <v>44</v>
      </c>
      <c r="BE16" s="9" t="s">
        <v>44</v>
      </c>
      <c r="BF16" s="9" t="s">
        <v>43</v>
      </c>
      <c r="BG16" s="9" t="s">
        <v>44</v>
      </c>
      <c r="BH16" s="9" t="s">
        <v>44</v>
      </c>
      <c r="BI16" s="9" t="s">
        <v>45</v>
      </c>
      <c r="BJ16" s="9" t="s">
        <v>43</v>
      </c>
      <c r="BK16" s="9" t="s">
        <v>46</v>
      </c>
      <c r="BL16" s="9" t="s">
        <v>43</v>
      </c>
      <c r="BM16" s="9" t="s">
        <v>44</v>
      </c>
      <c r="BN16" s="9" t="s">
        <v>43</v>
      </c>
      <c r="BO16" s="9" t="s">
        <v>43</v>
      </c>
      <c r="BP16" s="9" t="s">
        <v>46</v>
      </c>
      <c r="BQ16" s="9" t="s">
        <v>46</v>
      </c>
      <c r="BR16" s="9" t="s">
        <v>46</v>
      </c>
      <c r="BS16" s="9" t="s">
        <v>44</v>
      </c>
      <c r="BT16" s="9" t="s">
        <v>44</v>
      </c>
      <c r="BU16" s="9" t="s">
        <v>44</v>
      </c>
      <c r="BV16" s="9" t="s">
        <v>44</v>
      </c>
      <c r="BW16" s="9" t="s">
        <v>44</v>
      </c>
      <c r="BX16" s="9" t="s">
        <v>45</v>
      </c>
      <c r="BY16" s="9" t="s">
        <v>45</v>
      </c>
      <c r="BZ16" s="9" t="s">
        <v>45</v>
      </c>
      <c r="CA16" s="9" t="s">
        <v>44</v>
      </c>
      <c r="CB16" s="9" t="s">
        <v>45</v>
      </c>
      <c r="CC16" s="9" t="s">
        <v>45</v>
      </c>
      <c r="CD16" s="9" t="s">
        <v>44</v>
      </c>
      <c r="CE16" s="9" t="s">
        <v>44</v>
      </c>
      <c r="CF16" s="9" t="s">
        <v>43</v>
      </c>
      <c r="CG16" s="9" t="s">
        <v>45</v>
      </c>
      <c r="CH16" s="9" t="s">
        <v>45</v>
      </c>
      <c r="CI16" s="9" t="s">
        <v>46</v>
      </c>
      <c r="CJ16" s="9" t="s">
        <v>45</v>
      </c>
    </row>
    <row r="17" spans="1:88" x14ac:dyDescent="0.25">
      <c r="A17" t="s">
        <v>72</v>
      </c>
      <c r="B17" t="s">
        <v>206</v>
      </c>
      <c r="C17">
        <v>3059.6899999999996</v>
      </c>
      <c r="D17">
        <v>215.31161421256928</v>
      </c>
      <c r="E17">
        <v>4.5554189165132</v>
      </c>
      <c r="F17">
        <v>3.3557923558925098</v>
      </c>
      <c r="G17" s="9">
        <f t="shared" si="5"/>
        <v>0</v>
      </c>
      <c r="H17" s="9">
        <f t="shared" si="5"/>
        <v>0</v>
      </c>
      <c r="I17" s="9">
        <f t="shared" si="6"/>
        <v>0</v>
      </c>
      <c r="J17" s="9">
        <f t="shared" si="0"/>
        <v>0</v>
      </c>
      <c r="K17" s="9">
        <f t="shared" si="7"/>
        <v>0</v>
      </c>
      <c r="L17" s="9">
        <f t="shared" si="32"/>
        <v>0</v>
      </c>
      <c r="M17" s="9">
        <f t="shared" si="33"/>
        <v>0</v>
      </c>
      <c r="N17" s="9">
        <f t="shared" si="2"/>
        <v>0</v>
      </c>
      <c r="O17" s="9">
        <f t="shared" si="2"/>
        <v>0</v>
      </c>
      <c r="P17" s="9">
        <f t="shared" si="2"/>
        <v>0</v>
      </c>
      <c r="Q17" s="9">
        <f t="shared" si="8"/>
        <v>0</v>
      </c>
      <c r="R17" s="9">
        <f t="shared" si="9"/>
        <v>0</v>
      </c>
      <c r="S17" s="9">
        <f t="shared" si="10"/>
        <v>0</v>
      </c>
      <c r="T17" s="9">
        <f t="shared" si="11"/>
        <v>0</v>
      </c>
      <c r="U17" s="9">
        <f t="shared" si="34"/>
        <v>0</v>
      </c>
      <c r="V17" s="9">
        <f t="shared" si="12"/>
        <v>0</v>
      </c>
      <c r="W17" s="9">
        <f t="shared" si="35"/>
        <v>0</v>
      </c>
      <c r="X17" s="9">
        <f t="shared" si="13"/>
        <v>0</v>
      </c>
      <c r="Y17" s="9">
        <f t="shared" si="14"/>
        <v>0</v>
      </c>
      <c r="Z17" s="9">
        <f t="shared" si="36"/>
        <v>0</v>
      </c>
      <c r="AA17" s="9">
        <f t="shared" si="15"/>
        <v>0</v>
      </c>
      <c r="AB17" s="9">
        <f t="shared" si="16"/>
        <v>1</v>
      </c>
      <c r="AC17" s="9">
        <f t="shared" si="17"/>
        <v>0</v>
      </c>
      <c r="AD17" s="9">
        <f t="shared" si="18"/>
        <v>1</v>
      </c>
      <c r="AE17" s="9">
        <f t="shared" si="19"/>
        <v>0</v>
      </c>
      <c r="AF17" s="9">
        <f t="shared" si="3"/>
        <v>0</v>
      </c>
      <c r="AG17" s="9">
        <f t="shared" si="20"/>
        <v>1</v>
      </c>
      <c r="AH17" s="9">
        <f t="shared" si="21"/>
        <v>0</v>
      </c>
      <c r="AI17" s="9">
        <f t="shared" si="22"/>
        <v>2</v>
      </c>
      <c r="AJ17" s="9">
        <f t="shared" si="23"/>
        <v>2</v>
      </c>
      <c r="AK17" s="9">
        <f t="shared" si="24"/>
        <v>2</v>
      </c>
      <c r="AL17" s="9">
        <f t="shared" si="3"/>
        <v>0</v>
      </c>
      <c r="AM17" s="9">
        <f t="shared" si="25"/>
        <v>0</v>
      </c>
      <c r="AN17" s="9">
        <f t="shared" si="26"/>
        <v>0</v>
      </c>
      <c r="AO17" s="9">
        <f t="shared" si="3"/>
        <v>0</v>
      </c>
      <c r="AP17" s="9">
        <f t="shared" si="27"/>
        <v>1</v>
      </c>
      <c r="AQ17" s="9">
        <f t="shared" si="31"/>
        <v>0</v>
      </c>
      <c r="AR17" s="9">
        <f t="shared" si="4"/>
        <v>1</v>
      </c>
      <c r="AS17" s="9">
        <f t="shared" si="28"/>
        <v>2</v>
      </c>
      <c r="AT17" s="9">
        <f t="shared" si="29"/>
        <v>2</v>
      </c>
      <c r="AU17" s="9">
        <f t="shared" si="30"/>
        <v>2</v>
      </c>
      <c r="AV17" s="9" t="s">
        <v>43</v>
      </c>
      <c r="AW17" s="9" t="s">
        <v>43</v>
      </c>
      <c r="AX17" s="9" t="s">
        <v>44</v>
      </c>
      <c r="AY17" s="9" t="s">
        <v>44</v>
      </c>
      <c r="AZ17" s="9" t="s">
        <v>44</v>
      </c>
      <c r="BA17" s="9" t="s">
        <v>43</v>
      </c>
      <c r="BB17" s="9" t="s">
        <v>43</v>
      </c>
      <c r="BC17" s="9" t="s">
        <v>44</v>
      </c>
      <c r="BD17" s="9" t="s">
        <v>44</v>
      </c>
      <c r="BE17" s="9" t="s">
        <v>44</v>
      </c>
      <c r="BF17" s="9" t="s">
        <v>43</v>
      </c>
      <c r="BG17" s="9" t="s">
        <v>44</v>
      </c>
      <c r="BH17" s="9" t="s">
        <v>44</v>
      </c>
      <c r="BI17" s="9" t="s">
        <v>45</v>
      </c>
      <c r="BJ17" s="9" t="s">
        <v>43</v>
      </c>
      <c r="BK17" s="9" t="s">
        <v>46</v>
      </c>
      <c r="BL17" s="9" t="s">
        <v>43</v>
      </c>
      <c r="BM17" s="9" t="s">
        <v>44</v>
      </c>
      <c r="BN17" s="9" t="s">
        <v>46</v>
      </c>
      <c r="BO17" s="9" t="s">
        <v>43</v>
      </c>
      <c r="BP17" s="9" t="s">
        <v>46</v>
      </c>
      <c r="BQ17" s="9" t="s">
        <v>51</v>
      </c>
      <c r="BR17" s="9" t="s">
        <v>46</v>
      </c>
      <c r="BS17" s="9" t="s">
        <v>52</v>
      </c>
      <c r="BT17" s="9" t="s">
        <v>44</v>
      </c>
      <c r="BU17" s="9" t="s">
        <v>44</v>
      </c>
      <c r="BV17" s="9" t="s">
        <v>52</v>
      </c>
      <c r="BW17" s="9" t="s">
        <v>44</v>
      </c>
      <c r="BX17" s="9" t="s">
        <v>45</v>
      </c>
      <c r="BY17" s="9" t="s">
        <v>45</v>
      </c>
      <c r="BZ17" s="9" t="s">
        <v>45</v>
      </c>
      <c r="CA17" s="9" t="s">
        <v>44</v>
      </c>
      <c r="CB17" s="9" t="s">
        <v>45</v>
      </c>
      <c r="CC17" s="9" t="s">
        <v>45</v>
      </c>
      <c r="CD17" s="9" t="s">
        <v>44</v>
      </c>
      <c r="CE17" s="9" t="s">
        <v>53</v>
      </c>
      <c r="CF17" s="9" t="s">
        <v>43</v>
      </c>
      <c r="CG17" s="9" t="s">
        <v>50</v>
      </c>
      <c r="CH17" s="9" t="s">
        <v>45</v>
      </c>
      <c r="CI17" s="9" t="s">
        <v>46</v>
      </c>
      <c r="CJ17" s="9" t="s">
        <v>45</v>
      </c>
    </row>
    <row r="18" spans="1:88" x14ac:dyDescent="0.25">
      <c r="A18" t="s">
        <v>73</v>
      </c>
      <c r="B18" t="s">
        <v>207</v>
      </c>
      <c r="C18">
        <v>2949.62</v>
      </c>
      <c r="D18">
        <v>413.09353082214801</v>
      </c>
      <c r="E18">
        <v>4.5450403554255097</v>
      </c>
      <c r="F18">
        <v>3.5748331633302501</v>
      </c>
      <c r="G18" s="9">
        <f t="shared" si="5"/>
        <v>1</v>
      </c>
      <c r="H18" s="9">
        <f t="shared" si="5"/>
        <v>0</v>
      </c>
      <c r="I18" s="9">
        <f t="shared" si="6"/>
        <v>0</v>
      </c>
      <c r="J18" s="9">
        <f t="shared" ref="J18:J80" si="37">IF(AY18="CC",0,IF(AY18="TC",1,IF(AY18="TT",2,"NA")))</f>
        <v>0</v>
      </c>
      <c r="K18" s="9">
        <f t="shared" si="7"/>
        <v>0</v>
      </c>
      <c r="L18" s="9">
        <f t="shared" si="32"/>
        <v>0</v>
      </c>
      <c r="M18" s="9">
        <f t="shared" si="33"/>
        <v>1</v>
      </c>
      <c r="N18" s="9">
        <f t="shared" ref="N18:N80" si="38">IF(BC18="CC",0,IF(BC18="TC",1,IF(BC18="TT",2,"NA")))</f>
        <v>0</v>
      </c>
      <c r="O18" s="9">
        <f t="shared" ref="O18:O80" si="39">IF(BD18="CC",0,IF(BD18="TC",1,IF(BD18="TT",2,"NA")))</f>
        <v>0</v>
      </c>
      <c r="P18" s="9">
        <f t="shared" ref="P18:P80" si="40">IF(BE18="CC",0,IF(BE18="TC",1,IF(BE18="TT",2,"NA")))</f>
        <v>0</v>
      </c>
      <c r="Q18" s="9">
        <f t="shared" si="8"/>
        <v>1</v>
      </c>
      <c r="R18" s="9">
        <f t="shared" si="9"/>
        <v>1</v>
      </c>
      <c r="S18" s="9">
        <f t="shared" si="10"/>
        <v>0</v>
      </c>
      <c r="T18" s="9">
        <f t="shared" si="11"/>
        <v>0</v>
      </c>
      <c r="U18" s="9">
        <f t="shared" si="34"/>
        <v>1</v>
      </c>
      <c r="V18" s="9">
        <f t="shared" si="12"/>
        <v>0</v>
      </c>
      <c r="W18" s="9">
        <f t="shared" si="35"/>
        <v>0</v>
      </c>
      <c r="X18" s="9">
        <f t="shared" si="13"/>
        <v>0</v>
      </c>
      <c r="Y18" s="9">
        <f t="shared" si="14"/>
        <v>0</v>
      </c>
      <c r="Z18" s="9">
        <f t="shared" si="36"/>
        <v>0</v>
      </c>
      <c r="AA18" s="9">
        <f t="shared" si="15"/>
        <v>0</v>
      </c>
      <c r="AB18" s="9">
        <f t="shared" si="16"/>
        <v>1</v>
      </c>
      <c r="AC18" s="9">
        <f t="shared" si="17"/>
        <v>0</v>
      </c>
      <c r="AD18" s="9">
        <f t="shared" si="18"/>
        <v>1</v>
      </c>
      <c r="AE18" s="9">
        <f t="shared" si="19"/>
        <v>0</v>
      </c>
      <c r="AF18" s="9">
        <f t="shared" ref="AF18:AF80" si="41">IF(BU18="CC",0,IF(BU18="TC",1,IF(BU18="TT",2,"NA")))</f>
        <v>1</v>
      </c>
      <c r="AG18" s="9">
        <f t="shared" si="20"/>
        <v>1</v>
      </c>
      <c r="AH18" s="9">
        <f t="shared" si="21"/>
        <v>0</v>
      </c>
      <c r="AI18" s="9">
        <f t="shared" si="22"/>
        <v>1</v>
      </c>
      <c r="AJ18" s="9">
        <f t="shared" si="23"/>
        <v>2</v>
      </c>
      <c r="AK18" s="9">
        <f t="shared" si="24"/>
        <v>2</v>
      </c>
      <c r="AL18" s="9">
        <f t="shared" ref="AL18:AL80" si="42">IF(CA18="CC",0,IF(CA18="TC",1,IF(CA18="TT",2,"NA")))</f>
        <v>0</v>
      </c>
      <c r="AM18" s="9" t="str">
        <f t="shared" si="25"/>
        <v>NA</v>
      </c>
      <c r="AN18" s="9">
        <f t="shared" si="26"/>
        <v>1</v>
      </c>
      <c r="AO18" s="9">
        <f t="shared" ref="AO18:AO80" si="43">IF(CD18="CC",0,IF(CD18="TC",1,IF(CD18="TT",2,"NA")))</f>
        <v>1</v>
      </c>
      <c r="AP18" s="9">
        <f t="shared" si="27"/>
        <v>1</v>
      </c>
      <c r="AQ18" s="9">
        <f t="shared" si="31"/>
        <v>0</v>
      </c>
      <c r="AR18" s="9">
        <f t="shared" ref="AR18:AR80" si="44">IF(CG18="CC",0,IF(CG18="TC",1,IF(CG18="TT",2,"NA")))</f>
        <v>2</v>
      </c>
      <c r="AS18" s="9">
        <f t="shared" si="28"/>
        <v>2</v>
      </c>
      <c r="AT18" s="9">
        <f t="shared" si="29"/>
        <v>2</v>
      </c>
      <c r="AU18" s="9">
        <f t="shared" si="30"/>
        <v>2</v>
      </c>
      <c r="AV18" s="9" t="s">
        <v>51</v>
      </c>
      <c r="AW18" s="9" t="s">
        <v>43</v>
      </c>
      <c r="AX18" s="9" t="s">
        <v>44</v>
      </c>
      <c r="AY18" s="9" t="s">
        <v>44</v>
      </c>
      <c r="AZ18" s="9" t="s">
        <v>44</v>
      </c>
      <c r="BA18" s="9" t="s">
        <v>43</v>
      </c>
      <c r="BB18" s="9" t="s">
        <v>51</v>
      </c>
      <c r="BC18" s="9" t="s">
        <v>44</v>
      </c>
      <c r="BD18" s="9" t="s">
        <v>44</v>
      </c>
      <c r="BE18" s="9" t="s">
        <v>44</v>
      </c>
      <c r="BF18" s="9" t="s">
        <v>53</v>
      </c>
      <c r="BG18" s="9" t="s">
        <v>56</v>
      </c>
      <c r="BH18" s="9" t="s">
        <v>44</v>
      </c>
      <c r="BI18" s="9" t="s">
        <v>45</v>
      </c>
      <c r="BJ18" s="9" t="s">
        <v>51</v>
      </c>
      <c r="BK18" s="9" t="s">
        <v>46</v>
      </c>
      <c r="BL18" s="9" t="s">
        <v>43</v>
      </c>
      <c r="BM18" s="9" t="s">
        <v>44</v>
      </c>
      <c r="BN18" s="9" t="s">
        <v>46</v>
      </c>
      <c r="BO18" s="9" t="s">
        <v>43</v>
      </c>
      <c r="BP18" s="9" t="s">
        <v>46</v>
      </c>
      <c r="BQ18" s="9" t="s">
        <v>51</v>
      </c>
      <c r="BR18" s="9" t="s">
        <v>46</v>
      </c>
      <c r="BS18" s="9" t="s">
        <v>52</v>
      </c>
      <c r="BT18" s="9" t="s">
        <v>44</v>
      </c>
      <c r="BU18" s="9" t="s">
        <v>50</v>
      </c>
      <c r="BV18" s="9" t="s">
        <v>52</v>
      </c>
      <c r="BW18" s="9" t="s">
        <v>44</v>
      </c>
      <c r="BX18" s="9" t="s">
        <v>52</v>
      </c>
      <c r="BY18" s="9" t="s">
        <v>45</v>
      </c>
      <c r="BZ18" s="9" t="s">
        <v>45</v>
      </c>
      <c r="CA18" s="9" t="s">
        <v>44</v>
      </c>
      <c r="CB18" s="9" t="s">
        <v>63</v>
      </c>
      <c r="CC18" s="9" t="s">
        <v>64</v>
      </c>
      <c r="CD18" s="9" t="s">
        <v>50</v>
      </c>
      <c r="CE18" s="9" t="s">
        <v>53</v>
      </c>
      <c r="CF18" s="9" t="s">
        <v>43</v>
      </c>
      <c r="CG18" s="9" t="s">
        <v>45</v>
      </c>
      <c r="CH18" s="9" t="s">
        <v>45</v>
      </c>
      <c r="CI18" s="9" t="s">
        <v>46</v>
      </c>
      <c r="CJ18" s="9" t="s">
        <v>45</v>
      </c>
    </row>
    <row r="19" spans="1:88" x14ac:dyDescent="0.25">
      <c r="A19" t="s">
        <v>74</v>
      </c>
      <c r="B19" t="s">
        <v>208</v>
      </c>
      <c r="C19">
        <v>1168.3679999999999</v>
      </c>
      <c r="D19">
        <v>95.995740709093042</v>
      </c>
      <c r="E19">
        <v>4.2617905779052903</v>
      </c>
      <c r="F19">
        <v>3.0434256537597202</v>
      </c>
      <c r="G19" s="9">
        <f t="shared" si="5"/>
        <v>0</v>
      </c>
      <c r="H19" s="9">
        <f t="shared" si="5"/>
        <v>0</v>
      </c>
      <c r="I19" s="9">
        <f t="shared" si="6"/>
        <v>0</v>
      </c>
      <c r="J19" s="9">
        <f t="shared" si="37"/>
        <v>0</v>
      </c>
      <c r="K19" s="9">
        <f t="shared" si="7"/>
        <v>0</v>
      </c>
      <c r="L19" s="9">
        <f t="shared" si="32"/>
        <v>0</v>
      </c>
      <c r="M19" s="9">
        <f t="shared" si="33"/>
        <v>0</v>
      </c>
      <c r="N19" s="9">
        <f t="shared" si="38"/>
        <v>0</v>
      </c>
      <c r="O19" s="9">
        <f t="shared" si="39"/>
        <v>0</v>
      </c>
      <c r="P19" s="9">
        <f t="shared" si="40"/>
        <v>0</v>
      </c>
      <c r="Q19" s="9">
        <f t="shared" si="8"/>
        <v>0</v>
      </c>
      <c r="R19" s="9">
        <f t="shared" si="9"/>
        <v>0</v>
      </c>
      <c r="S19" s="9">
        <f t="shared" si="10"/>
        <v>0</v>
      </c>
      <c r="T19" s="9">
        <f t="shared" si="11"/>
        <v>0</v>
      </c>
      <c r="U19" s="9">
        <f t="shared" si="34"/>
        <v>0</v>
      </c>
      <c r="V19" s="9">
        <f t="shared" si="12"/>
        <v>0</v>
      </c>
      <c r="W19" s="9">
        <f t="shared" si="35"/>
        <v>0</v>
      </c>
      <c r="X19" s="9">
        <f t="shared" si="13"/>
        <v>0</v>
      </c>
      <c r="Y19" s="9">
        <f t="shared" si="14"/>
        <v>0</v>
      </c>
      <c r="Z19" s="9">
        <f t="shared" si="36"/>
        <v>0</v>
      </c>
      <c r="AA19" s="9">
        <f t="shared" si="15"/>
        <v>0</v>
      </c>
      <c r="AB19" s="9">
        <f t="shared" si="16"/>
        <v>2</v>
      </c>
      <c r="AC19" s="9">
        <f t="shared" si="17"/>
        <v>0</v>
      </c>
      <c r="AD19" s="9">
        <f t="shared" si="18"/>
        <v>2</v>
      </c>
      <c r="AE19" s="9">
        <f t="shared" si="19"/>
        <v>0</v>
      </c>
      <c r="AF19" s="9">
        <f t="shared" si="41"/>
        <v>0</v>
      </c>
      <c r="AG19" s="9">
        <f t="shared" si="20"/>
        <v>0</v>
      </c>
      <c r="AH19" s="9">
        <f t="shared" si="21"/>
        <v>0</v>
      </c>
      <c r="AI19" s="9">
        <f t="shared" si="22"/>
        <v>2</v>
      </c>
      <c r="AJ19" s="9">
        <f t="shared" si="23"/>
        <v>2</v>
      </c>
      <c r="AK19" s="9">
        <f t="shared" si="24"/>
        <v>2</v>
      </c>
      <c r="AL19" s="9">
        <f t="shared" si="42"/>
        <v>0</v>
      </c>
      <c r="AM19" s="9">
        <f t="shared" si="25"/>
        <v>0</v>
      </c>
      <c r="AN19" s="9">
        <f t="shared" si="26"/>
        <v>0</v>
      </c>
      <c r="AO19" s="9">
        <f t="shared" si="43"/>
        <v>0</v>
      </c>
      <c r="AP19" s="9">
        <f t="shared" si="27"/>
        <v>0</v>
      </c>
      <c r="AQ19" s="9">
        <f t="shared" si="31"/>
        <v>0</v>
      </c>
      <c r="AR19" s="9">
        <f t="shared" si="44"/>
        <v>2</v>
      </c>
      <c r="AS19" s="9">
        <f t="shared" si="28"/>
        <v>2</v>
      </c>
      <c r="AT19" s="9">
        <f t="shared" si="29"/>
        <v>2</v>
      </c>
      <c r="AU19" s="9">
        <f t="shared" si="30"/>
        <v>2</v>
      </c>
      <c r="AV19" s="9" t="s">
        <v>43</v>
      </c>
      <c r="AW19" s="9" t="s">
        <v>43</v>
      </c>
      <c r="AX19" s="9" t="s">
        <v>44</v>
      </c>
      <c r="AY19" s="9" t="s">
        <v>44</v>
      </c>
      <c r="AZ19" s="9" t="s">
        <v>44</v>
      </c>
      <c r="BA19" s="9" t="s">
        <v>43</v>
      </c>
      <c r="BB19" s="9" t="s">
        <v>43</v>
      </c>
      <c r="BC19" s="9" t="s">
        <v>44</v>
      </c>
      <c r="BD19" s="9" t="s">
        <v>44</v>
      </c>
      <c r="BE19" s="9" t="s">
        <v>44</v>
      </c>
      <c r="BF19" s="9" t="s">
        <v>43</v>
      </c>
      <c r="BG19" s="9" t="s">
        <v>44</v>
      </c>
      <c r="BH19" s="9" t="s">
        <v>44</v>
      </c>
      <c r="BI19" s="9" t="s">
        <v>45</v>
      </c>
      <c r="BJ19" s="9" t="s">
        <v>43</v>
      </c>
      <c r="BK19" s="9" t="s">
        <v>46</v>
      </c>
      <c r="BL19" s="9" t="s">
        <v>43</v>
      </c>
      <c r="BM19" s="9" t="s">
        <v>44</v>
      </c>
      <c r="BN19" s="9" t="s">
        <v>46</v>
      </c>
      <c r="BO19" s="9" t="s">
        <v>43</v>
      </c>
      <c r="BP19" s="9" t="s">
        <v>46</v>
      </c>
      <c r="BQ19" s="9" t="s">
        <v>46</v>
      </c>
      <c r="BR19" s="9" t="s">
        <v>46</v>
      </c>
      <c r="BS19" s="9" t="s">
        <v>44</v>
      </c>
      <c r="BT19" s="9" t="s">
        <v>44</v>
      </c>
      <c r="BU19" s="9" t="s">
        <v>44</v>
      </c>
      <c r="BV19" s="9" t="s">
        <v>44</v>
      </c>
      <c r="BW19" s="9" t="s">
        <v>44</v>
      </c>
      <c r="BX19" s="9" t="s">
        <v>45</v>
      </c>
      <c r="BY19" s="9" t="s">
        <v>45</v>
      </c>
      <c r="BZ19" s="9" t="s">
        <v>45</v>
      </c>
      <c r="CA19" s="9" t="s">
        <v>44</v>
      </c>
      <c r="CB19" s="9" t="s">
        <v>45</v>
      </c>
      <c r="CC19" s="9" t="s">
        <v>45</v>
      </c>
      <c r="CD19" s="9" t="s">
        <v>44</v>
      </c>
      <c r="CE19" s="9" t="s">
        <v>44</v>
      </c>
      <c r="CF19" s="9" t="s">
        <v>43</v>
      </c>
      <c r="CG19" s="9" t="s">
        <v>45</v>
      </c>
      <c r="CH19" s="9" t="s">
        <v>45</v>
      </c>
      <c r="CI19" s="9" t="s">
        <v>46</v>
      </c>
      <c r="CJ19" s="9" t="s">
        <v>45</v>
      </c>
    </row>
    <row r="20" spans="1:88" x14ac:dyDescent="0.25">
      <c r="A20" t="s">
        <v>75</v>
      </c>
      <c r="B20" t="s">
        <v>209</v>
      </c>
      <c r="C20">
        <v>1849.6120000000001</v>
      </c>
      <c r="D20">
        <v>357.84028076040568</v>
      </c>
      <c r="E20">
        <v>4.4074571113565604</v>
      </c>
      <c r="F20">
        <v>3.5288834942512</v>
      </c>
      <c r="G20" s="9">
        <f t="shared" si="5"/>
        <v>0</v>
      </c>
      <c r="H20" s="9">
        <f t="shared" si="5"/>
        <v>0</v>
      </c>
      <c r="I20" s="9">
        <f t="shared" si="6"/>
        <v>2</v>
      </c>
      <c r="J20" s="9">
        <f t="shared" si="37"/>
        <v>0</v>
      </c>
      <c r="K20" s="9">
        <f t="shared" si="7"/>
        <v>0</v>
      </c>
      <c r="L20" s="9">
        <f t="shared" si="32"/>
        <v>0</v>
      </c>
      <c r="M20" s="9">
        <f t="shared" si="33"/>
        <v>0</v>
      </c>
      <c r="N20" s="9">
        <f t="shared" si="38"/>
        <v>0</v>
      </c>
      <c r="O20" s="9">
        <f t="shared" si="39"/>
        <v>0</v>
      </c>
      <c r="P20" s="9">
        <f t="shared" si="40"/>
        <v>0</v>
      </c>
      <c r="Q20" s="9">
        <f t="shared" si="8"/>
        <v>0</v>
      </c>
      <c r="R20" s="9">
        <f t="shared" si="9"/>
        <v>0</v>
      </c>
      <c r="S20" s="9">
        <f t="shared" si="10"/>
        <v>0</v>
      </c>
      <c r="T20" s="9">
        <f t="shared" si="11"/>
        <v>0</v>
      </c>
      <c r="U20" s="9">
        <f t="shared" si="34"/>
        <v>0</v>
      </c>
      <c r="V20" s="9">
        <f t="shared" si="12"/>
        <v>0</v>
      </c>
      <c r="W20" s="9">
        <f t="shared" si="35"/>
        <v>0</v>
      </c>
      <c r="X20" s="9">
        <f t="shared" si="13"/>
        <v>0</v>
      </c>
      <c r="Y20" s="9">
        <f t="shared" si="14"/>
        <v>1</v>
      </c>
      <c r="Z20" s="9">
        <f t="shared" si="36"/>
        <v>0</v>
      </c>
      <c r="AA20" s="9">
        <f t="shared" si="15"/>
        <v>0</v>
      </c>
      <c r="AB20" s="9">
        <f t="shared" si="16"/>
        <v>2</v>
      </c>
      <c r="AC20" s="9">
        <f t="shared" si="17"/>
        <v>0</v>
      </c>
      <c r="AD20" s="9">
        <f t="shared" si="18"/>
        <v>2</v>
      </c>
      <c r="AE20" s="9">
        <f t="shared" si="19"/>
        <v>0</v>
      </c>
      <c r="AF20" s="9">
        <f t="shared" si="41"/>
        <v>0</v>
      </c>
      <c r="AG20" s="9">
        <f t="shared" si="20"/>
        <v>0</v>
      </c>
      <c r="AH20" s="9">
        <f t="shared" si="21"/>
        <v>0</v>
      </c>
      <c r="AI20" s="9">
        <f t="shared" si="22"/>
        <v>2</v>
      </c>
      <c r="AJ20" s="9">
        <f t="shared" si="23"/>
        <v>2</v>
      </c>
      <c r="AK20" s="9">
        <f t="shared" si="24"/>
        <v>2</v>
      </c>
      <c r="AL20" s="9">
        <f t="shared" si="42"/>
        <v>0</v>
      </c>
      <c r="AM20" s="9">
        <f t="shared" si="25"/>
        <v>0</v>
      </c>
      <c r="AN20" s="9">
        <f t="shared" si="26"/>
        <v>0</v>
      </c>
      <c r="AO20" s="9">
        <f t="shared" si="43"/>
        <v>0</v>
      </c>
      <c r="AP20" s="9">
        <f t="shared" si="27"/>
        <v>1</v>
      </c>
      <c r="AQ20" s="9">
        <f t="shared" si="31"/>
        <v>0</v>
      </c>
      <c r="AR20" s="9">
        <f t="shared" si="44"/>
        <v>2</v>
      </c>
      <c r="AS20" s="9">
        <f t="shared" si="28"/>
        <v>2</v>
      </c>
      <c r="AT20" s="9">
        <f t="shared" si="29"/>
        <v>2</v>
      </c>
      <c r="AU20" s="9">
        <f t="shared" si="30"/>
        <v>2</v>
      </c>
      <c r="AV20" s="9" t="s">
        <v>43</v>
      </c>
      <c r="AW20" s="9" t="s">
        <v>43</v>
      </c>
      <c r="AX20" s="9" t="s">
        <v>45</v>
      </c>
      <c r="AY20" s="9" t="s">
        <v>44</v>
      </c>
      <c r="AZ20" s="9" t="s">
        <v>44</v>
      </c>
      <c r="BA20" s="9" t="s">
        <v>43</v>
      </c>
      <c r="BB20" s="9" t="s">
        <v>43</v>
      </c>
      <c r="BC20" s="9" t="s">
        <v>44</v>
      </c>
      <c r="BD20" s="9" t="s">
        <v>44</v>
      </c>
      <c r="BE20" s="9" t="s">
        <v>44</v>
      </c>
      <c r="BF20" s="9" t="s">
        <v>43</v>
      </c>
      <c r="BG20" s="9" t="s">
        <v>44</v>
      </c>
      <c r="BH20" s="9" t="s">
        <v>44</v>
      </c>
      <c r="BI20" s="9" t="s">
        <v>45</v>
      </c>
      <c r="BJ20" s="9" t="s">
        <v>43</v>
      </c>
      <c r="BK20" s="9" t="s">
        <v>46</v>
      </c>
      <c r="BL20" s="9" t="s">
        <v>43</v>
      </c>
      <c r="BM20" s="9" t="s">
        <v>44</v>
      </c>
      <c r="BN20" s="9" t="s">
        <v>66</v>
      </c>
      <c r="BO20" s="9" t="s">
        <v>43</v>
      </c>
      <c r="BP20" s="9" t="s">
        <v>46</v>
      </c>
      <c r="BQ20" s="9" t="s">
        <v>46</v>
      </c>
      <c r="BR20" s="9" t="s">
        <v>46</v>
      </c>
      <c r="BS20" s="9" t="s">
        <v>44</v>
      </c>
      <c r="BT20" s="9" t="s">
        <v>44</v>
      </c>
      <c r="BU20" s="9" t="s">
        <v>44</v>
      </c>
      <c r="BV20" s="9" t="s">
        <v>44</v>
      </c>
      <c r="BW20" s="9" t="s">
        <v>44</v>
      </c>
      <c r="BX20" s="9" t="s">
        <v>45</v>
      </c>
      <c r="BY20" s="9" t="s">
        <v>45</v>
      </c>
      <c r="BZ20" s="9" t="s">
        <v>45</v>
      </c>
      <c r="CA20" s="9" t="s">
        <v>44</v>
      </c>
      <c r="CB20" s="9" t="s">
        <v>45</v>
      </c>
      <c r="CC20" s="9" t="s">
        <v>45</v>
      </c>
      <c r="CD20" s="9" t="s">
        <v>44</v>
      </c>
      <c r="CE20" s="9" t="s">
        <v>53</v>
      </c>
      <c r="CF20" s="9" t="s">
        <v>43</v>
      </c>
      <c r="CG20" s="9" t="s">
        <v>45</v>
      </c>
      <c r="CH20" s="9" t="s">
        <v>45</v>
      </c>
      <c r="CI20" s="9" t="s">
        <v>46</v>
      </c>
      <c r="CJ20" s="9" t="s">
        <v>45</v>
      </c>
    </row>
    <row r="21" spans="1:88" x14ac:dyDescent="0.25">
      <c r="A21" t="s">
        <v>76</v>
      </c>
      <c r="B21" t="s">
        <v>210</v>
      </c>
      <c r="C21">
        <v>5707.2950000000001</v>
      </c>
      <c r="D21">
        <v>401.62464146280365</v>
      </c>
      <c r="E21">
        <v>4.7231448502497804</v>
      </c>
      <c r="F21">
        <v>3.5659221450923799</v>
      </c>
      <c r="G21" s="9">
        <f t="shared" si="5"/>
        <v>0</v>
      </c>
      <c r="H21" s="9">
        <f t="shared" si="5"/>
        <v>0</v>
      </c>
      <c r="I21" s="9">
        <f t="shared" si="6"/>
        <v>1</v>
      </c>
      <c r="J21" s="9">
        <f t="shared" si="37"/>
        <v>0</v>
      </c>
      <c r="K21" s="9">
        <f t="shared" si="7"/>
        <v>0</v>
      </c>
      <c r="L21" s="9">
        <f t="shared" si="32"/>
        <v>0</v>
      </c>
      <c r="M21" s="9">
        <f t="shared" si="33"/>
        <v>0</v>
      </c>
      <c r="N21" s="9">
        <f t="shared" si="38"/>
        <v>0</v>
      </c>
      <c r="O21" s="9">
        <f t="shared" si="39"/>
        <v>0</v>
      </c>
      <c r="P21" s="9">
        <f t="shared" si="40"/>
        <v>0</v>
      </c>
      <c r="Q21" s="9">
        <f t="shared" si="8"/>
        <v>0</v>
      </c>
      <c r="R21" s="9">
        <f t="shared" si="9"/>
        <v>0</v>
      </c>
      <c r="S21" s="9">
        <f t="shared" si="10"/>
        <v>0</v>
      </c>
      <c r="T21" s="9">
        <f t="shared" si="11"/>
        <v>0</v>
      </c>
      <c r="U21" s="9">
        <f t="shared" si="34"/>
        <v>0</v>
      </c>
      <c r="V21" s="9">
        <f t="shared" si="12"/>
        <v>0</v>
      </c>
      <c r="W21" s="9">
        <f t="shared" si="35"/>
        <v>0</v>
      </c>
      <c r="X21" s="9">
        <f t="shared" si="13"/>
        <v>0</v>
      </c>
      <c r="Y21" s="9">
        <f t="shared" si="14"/>
        <v>0</v>
      </c>
      <c r="Z21" s="9">
        <f t="shared" si="36"/>
        <v>0</v>
      </c>
      <c r="AA21" s="9">
        <f t="shared" si="15"/>
        <v>0</v>
      </c>
      <c r="AB21" s="9">
        <f t="shared" si="16"/>
        <v>1</v>
      </c>
      <c r="AC21" s="9">
        <f t="shared" si="17"/>
        <v>0</v>
      </c>
      <c r="AD21" s="9">
        <f t="shared" si="18"/>
        <v>1</v>
      </c>
      <c r="AE21" s="9">
        <f t="shared" si="19"/>
        <v>0</v>
      </c>
      <c r="AF21" s="9">
        <f t="shared" si="41"/>
        <v>0</v>
      </c>
      <c r="AG21" s="9">
        <f t="shared" si="20"/>
        <v>1</v>
      </c>
      <c r="AH21" s="9">
        <f t="shared" si="21"/>
        <v>0</v>
      </c>
      <c r="AI21" s="9">
        <f t="shared" si="22"/>
        <v>2</v>
      </c>
      <c r="AJ21" s="9">
        <f t="shared" si="23"/>
        <v>2</v>
      </c>
      <c r="AK21" s="9">
        <f t="shared" si="24"/>
        <v>2</v>
      </c>
      <c r="AL21" s="9">
        <f t="shared" si="42"/>
        <v>0</v>
      </c>
      <c r="AM21" s="9">
        <f t="shared" si="25"/>
        <v>0</v>
      </c>
      <c r="AN21" s="9">
        <f t="shared" si="26"/>
        <v>0</v>
      </c>
      <c r="AO21" s="9">
        <f t="shared" si="43"/>
        <v>0</v>
      </c>
      <c r="AP21" s="9">
        <f t="shared" si="27"/>
        <v>1</v>
      </c>
      <c r="AQ21" s="9">
        <f t="shared" si="31"/>
        <v>0</v>
      </c>
      <c r="AR21" s="9">
        <f t="shared" si="44"/>
        <v>1</v>
      </c>
      <c r="AS21" s="9">
        <f t="shared" si="28"/>
        <v>2</v>
      </c>
      <c r="AT21" s="9">
        <f t="shared" si="29"/>
        <v>2</v>
      </c>
      <c r="AU21" s="9">
        <f t="shared" si="30"/>
        <v>2</v>
      </c>
      <c r="AV21" s="9" t="s">
        <v>43</v>
      </c>
      <c r="AW21" s="9" t="s">
        <v>43</v>
      </c>
      <c r="AX21" s="9" t="s">
        <v>50</v>
      </c>
      <c r="AY21" s="9" t="s">
        <v>44</v>
      </c>
      <c r="AZ21" s="9" t="s">
        <v>44</v>
      </c>
      <c r="BA21" s="9" t="s">
        <v>43</v>
      </c>
      <c r="BB21" s="9" t="s">
        <v>43</v>
      </c>
      <c r="BC21" s="9" t="s">
        <v>44</v>
      </c>
      <c r="BD21" s="9" t="s">
        <v>44</v>
      </c>
      <c r="BE21" s="9" t="s">
        <v>44</v>
      </c>
      <c r="BF21" s="9" t="s">
        <v>43</v>
      </c>
      <c r="BG21" s="9" t="s">
        <v>44</v>
      </c>
      <c r="BH21" s="9" t="s">
        <v>44</v>
      </c>
      <c r="BI21" s="9" t="s">
        <v>45</v>
      </c>
      <c r="BJ21" s="9" t="s">
        <v>43</v>
      </c>
      <c r="BK21" s="9" t="s">
        <v>46</v>
      </c>
      <c r="BL21" s="9" t="s">
        <v>43</v>
      </c>
      <c r="BM21" s="9" t="s">
        <v>44</v>
      </c>
      <c r="BN21" s="9" t="s">
        <v>46</v>
      </c>
      <c r="BO21" s="9" t="s">
        <v>43</v>
      </c>
      <c r="BP21" s="9" t="s">
        <v>46</v>
      </c>
      <c r="BQ21" s="9" t="s">
        <v>51</v>
      </c>
      <c r="BR21" s="9" t="s">
        <v>46</v>
      </c>
      <c r="BS21" s="9" t="s">
        <v>52</v>
      </c>
      <c r="BT21" s="9" t="s">
        <v>44</v>
      </c>
      <c r="BU21" s="9" t="s">
        <v>44</v>
      </c>
      <c r="BV21" s="9" t="s">
        <v>52</v>
      </c>
      <c r="BW21" s="9" t="s">
        <v>44</v>
      </c>
      <c r="BX21" s="9" t="s">
        <v>45</v>
      </c>
      <c r="BY21" s="9" t="s">
        <v>45</v>
      </c>
      <c r="BZ21" s="9" t="s">
        <v>45</v>
      </c>
      <c r="CA21" s="9" t="s">
        <v>44</v>
      </c>
      <c r="CB21" s="9" t="s">
        <v>45</v>
      </c>
      <c r="CC21" s="9" t="s">
        <v>45</v>
      </c>
      <c r="CD21" s="9" t="s">
        <v>44</v>
      </c>
      <c r="CE21" s="9" t="s">
        <v>53</v>
      </c>
      <c r="CF21" s="9" t="s">
        <v>43</v>
      </c>
      <c r="CG21" s="9" t="s">
        <v>50</v>
      </c>
      <c r="CH21" s="9" t="s">
        <v>45</v>
      </c>
      <c r="CI21" s="9" t="s">
        <v>46</v>
      </c>
      <c r="CJ21" s="9" t="s">
        <v>45</v>
      </c>
    </row>
    <row r="22" spans="1:88" x14ac:dyDescent="0.25">
      <c r="A22" t="s">
        <v>77</v>
      </c>
      <c r="B22" t="s">
        <v>211</v>
      </c>
      <c r="C22">
        <v>2532.0430000000001</v>
      </c>
      <c r="D22">
        <v>275.82768687770982</v>
      </c>
      <c r="E22">
        <v>4.5011474048977203</v>
      </c>
      <c r="F22">
        <v>3.44229115697684</v>
      </c>
      <c r="G22" s="9">
        <f t="shared" si="5"/>
        <v>0</v>
      </c>
      <c r="H22" s="9">
        <f t="shared" si="5"/>
        <v>0</v>
      </c>
      <c r="I22" s="9">
        <f t="shared" si="6"/>
        <v>2</v>
      </c>
      <c r="J22" s="9">
        <f t="shared" si="37"/>
        <v>0</v>
      </c>
      <c r="K22" s="9">
        <f t="shared" si="7"/>
        <v>0</v>
      </c>
      <c r="L22" s="9">
        <f t="shared" si="32"/>
        <v>0</v>
      </c>
      <c r="M22" s="9">
        <f t="shared" si="33"/>
        <v>0</v>
      </c>
      <c r="N22" s="9">
        <f t="shared" si="38"/>
        <v>0</v>
      </c>
      <c r="O22" s="9">
        <f t="shared" si="39"/>
        <v>0</v>
      </c>
      <c r="P22" s="9">
        <f t="shared" si="40"/>
        <v>0</v>
      </c>
      <c r="Q22" s="9">
        <f t="shared" si="8"/>
        <v>0</v>
      </c>
      <c r="R22" s="9">
        <f t="shared" si="9"/>
        <v>0</v>
      </c>
      <c r="S22" s="9">
        <f t="shared" si="10"/>
        <v>0</v>
      </c>
      <c r="T22" s="9">
        <f t="shared" si="11"/>
        <v>0</v>
      </c>
      <c r="U22" s="9">
        <f t="shared" si="34"/>
        <v>0</v>
      </c>
      <c r="V22" s="9">
        <f t="shared" si="12"/>
        <v>0</v>
      </c>
      <c r="W22" s="9">
        <f t="shared" si="35"/>
        <v>0</v>
      </c>
      <c r="X22" s="9">
        <f t="shared" si="13"/>
        <v>0</v>
      </c>
      <c r="Y22" s="9">
        <f t="shared" si="14"/>
        <v>0</v>
      </c>
      <c r="Z22" s="9">
        <f t="shared" si="36"/>
        <v>0</v>
      </c>
      <c r="AA22" s="9">
        <f t="shared" si="15"/>
        <v>0</v>
      </c>
      <c r="AB22" s="9">
        <f t="shared" si="16"/>
        <v>1</v>
      </c>
      <c r="AC22" s="9">
        <f t="shared" si="17"/>
        <v>0</v>
      </c>
      <c r="AD22" s="9">
        <f t="shared" si="18"/>
        <v>2</v>
      </c>
      <c r="AE22" s="9">
        <f t="shared" si="19"/>
        <v>0</v>
      </c>
      <c r="AF22" s="9">
        <f t="shared" si="41"/>
        <v>0</v>
      </c>
      <c r="AG22" s="9">
        <f t="shared" si="20"/>
        <v>0</v>
      </c>
      <c r="AH22" s="9">
        <f t="shared" si="21"/>
        <v>0</v>
      </c>
      <c r="AI22" s="9">
        <f t="shared" si="22"/>
        <v>2</v>
      </c>
      <c r="AJ22" s="9">
        <f t="shared" si="23"/>
        <v>2</v>
      </c>
      <c r="AK22" s="9">
        <f t="shared" si="24"/>
        <v>2</v>
      </c>
      <c r="AL22" s="9">
        <f t="shared" si="42"/>
        <v>0</v>
      </c>
      <c r="AM22" s="9">
        <f t="shared" si="25"/>
        <v>0</v>
      </c>
      <c r="AN22" s="9">
        <f t="shared" si="26"/>
        <v>0</v>
      </c>
      <c r="AO22" s="9">
        <f t="shared" si="43"/>
        <v>0</v>
      </c>
      <c r="AP22" s="9">
        <f t="shared" si="27"/>
        <v>1</v>
      </c>
      <c r="AQ22" s="9">
        <f t="shared" si="31"/>
        <v>0</v>
      </c>
      <c r="AR22" s="9">
        <f t="shared" si="44"/>
        <v>2</v>
      </c>
      <c r="AS22" s="9">
        <f t="shared" si="28"/>
        <v>2</v>
      </c>
      <c r="AT22" s="9">
        <f t="shared" si="29"/>
        <v>2</v>
      </c>
      <c r="AU22" s="9">
        <f t="shared" si="30"/>
        <v>2</v>
      </c>
      <c r="AV22" s="9" t="s">
        <v>43</v>
      </c>
      <c r="AW22" s="9" t="s">
        <v>43</v>
      </c>
      <c r="AX22" s="9" t="s">
        <v>45</v>
      </c>
      <c r="AY22" s="9" t="s">
        <v>44</v>
      </c>
      <c r="AZ22" s="9" t="s">
        <v>44</v>
      </c>
      <c r="BA22" s="9" t="s">
        <v>43</v>
      </c>
      <c r="BB22" s="9" t="s">
        <v>43</v>
      </c>
      <c r="BC22" s="9" t="s">
        <v>44</v>
      </c>
      <c r="BD22" s="9" t="s">
        <v>44</v>
      </c>
      <c r="BE22" s="9" t="s">
        <v>44</v>
      </c>
      <c r="BF22" s="9" t="s">
        <v>43</v>
      </c>
      <c r="BG22" s="9" t="s">
        <v>44</v>
      </c>
      <c r="BH22" s="9" t="s">
        <v>44</v>
      </c>
      <c r="BI22" s="9" t="s">
        <v>45</v>
      </c>
      <c r="BJ22" s="9" t="s">
        <v>43</v>
      </c>
      <c r="BK22" s="9" t="s">
        <v>46</v>
      </c>
      <c r="BL22" s="9" t="s">
        <v>43</v>
      </c>
      <c r="BM22" s="9" t="s">
        <v>44</v>
      </c>
      <c r="BN22" s="9" t="s">
        <v>46</v>
      </c>
      <c r="BO22" s="9" t="s">
        <v>43</v>
      </c>
      <c r="BP22" s="9" t="s">
        <v>46</v>
      </c>
      <c r="BQ22" s="9" t="s">
        <v>51</v>
      </c>
      <c r="BR22" s="9" t="s">
        <v>46</v>
      </c>
      <c r="BS22" s="9" t="s">
        <v>44</v>
      </c>
      <c r="BT22" s="9" t="s">
        <v>44</v>
      </c>
      <c r="BU22" s="9" t="s">
        <v>44</v>
      </c>
      <c r="BV22" s="9" t="s">
        <v>44</v>
      </c>
      <c r="BW22" s="9" t="s">
        <v>44</v>
      </c>
      <c r="BX22" s="9" t="s">
        <v>45</v>
      </c>
      <c r="BY22" s="9" t="s">
        <v>45</v>
      </c>
      <c r="BZ22" s="9" t="s">
        <v>45</v>
      </c>
      <c r="CA22" s="9" t="s">
        <v>44</v>
      </c>
      <c r="CB22" s="9" t="s">
        <v>45</v>
      </c>
      <c r="CC22" s="9" t="s">
        <v>45</v>
      </c>
      <c r="CD22" s="9" t="s">
        <v>44</v>
      </c>
      <c r="CE22" s="9" t="s">
        <v>53</v>
      </c>
      <c r="CF22" s="9" t="s">
        <v>43</v>
      </c>
      <c r="CG22" s="9" t="s">
        <v>45</v>
      </c>
      <c r="CH22" s="9" t="s">
        <v>45</v>
      </c>
      <c r="CI22" s="9" t="s">
        <v>46</v>
      </c>
      <c r="CJ22" s="9" t="s">
        <v>45</v>
      </c>
    </row>
    <row r="23" spans="1:88" x14ac:dyDescent="0.25">
      <c r="A23" t="s">
        <v>78</v>
      </c>
      <c r="B23" t="s">
        <v>212</v>
      </c>
      <c r="C23">
        <v>832.5200000000001</v>
      </c>
      <c r="D23">
        <v>94.177535944976768</v>
      </c>
      <c r="E23">
        <v>4.1473608563631004</v>
      </c>
      <c r="F23">
        <v>3.0354300846941902</v>
      </c>
      <c r="G23" s="9">
        <f t="shared" si="5"/>
        <v>0</v>
      </c>
      <c r="H23" s="9">
        <f t="shared" si="5"/>
        <v>0</v>
      </c>
      <c r="I23" s="9">
        <f t="shared" si="6"/>
        <v>0</v>
      </c>
      <c r="J23" s="9">
        <f t="shared" si="37"/>
        <v>0</v>
      </c>
      <c r="K23" s="9">
        <f t="shared" si="7"/>
        <v>0</v>
      </c>
      <c r="L23" s="9">
        <f t="shared" si="32"/>
        <v>0</v>
      </c>
      <c r="M23" s="9">
        <f t="shared" si="33"/>
        <v>0</v>
      </c>
      <c r="N23" s="9">
        <f t="shared" si="38"/>
        <v>0</v>
      </c>
      <c r="O23" s="9">
        <f t="shared" si="39"/>
        <v>0</v>
      </c>
      <c r="P23" s="9">
        <f t="shared" si="40"/>
        <v>0</v>
      </c>
      <c r="Q23" s="9">
        <f t="shared" si="8"/>
        <v>0</v>
      </c>
      <c r="R23" s="9">
        <f t="shared" si="9"/>
        <v>0</v>
      </c>
      <c r="S23" s="9">
        <f t="shared" si="10"/>
        <v>0</v>
      </c>
      <c r="T23" s="9">
        <f t="shared" si="11"/>
        <v>0</v>
      </c>
      <c r="U23" s="9">
        <f t="shared" si="34"/>
        <v>0</v>
      </c>
      <c r="V23" s="9">
        <f t="shared" si="12"/>
        <v>0</v>
      </c>
      <c r="W23" s="9">
        <f t="shared" si="35"/>
        <v>0</v>
      </c>
      <c r="X23" s="9">
        <f t="shared" si="13"/>
        <v>0</v>
      </c>
      <c r="Y23" s="9">
        <f t="shared" si="14"/>
        <v>0</v>
      </c>
      <c r="Z23" s="9">
        <f t="shared" si="36"/>
        <v>0</v>
      </c>
      <c r="AA23" s="9">
        <f t="shared" si="15"/>
        <v>0</v>
      </c>
      <c r="AB23" s="9">
        <f t="shared" si="16"/>
        <v>0</v>
      </c>
      <c r="AC23" s="9">
        <f t="shared" si="17"/>
        <v>0</v>
      </c>
      <c r="AD23" s="9">
        <f t="shared" si="18"/>
        <v>0</v>
      </c>
      <c r="AE23" s="9">
        <f t="shared" si="19"/>
        <v>1</v>
      </c>
      <c r="AF23" s="9">
        <f t="shared" si="41"/>
        <v>0</v>
      </c>
      <c r="AG23" s="9">
        <f t="shared" si="20"/>
        <v>2</v>
      </c>
      <c r="AH23" s="9">
        <f t="shared" si="21"/>
        <v>0</v>
      </c>
      <c r="AI23" s="9">
        <f t="shared" si="22"/>
        <v>2</v>
      </c>
      <c r="AJ23" s="9">
        <f t="shared" si="23"/>
        <v>2</v>
      </c>
      <c r="AK23" s="9">
        <f t="shared" si="24"/>
        <v>2</v>
      </c>
      <c r="AL23" s="9">
        <f t="shared" si="42"/>
        <v>0</v>
      </c>
      <c r="AM23" s="9">
        <f t="shared" si="25"/>
        <v>0</v>
      </c>
      <c r="AN23" s="9">
        <f t="shared" si="26"/>
        <v>0</v>
      </c>
      <c r="AO23" s="9">
        <f t="shared" si="43"/>
        <v>0</v>
      </c>
      <c r="AP23" s="9">
        <f t="shared" si="27"/>
        <v>2</v>
      </c>
      <c r="AQ23" s="9">
        <f t="shared" si="31"/>
        <v>0</v>
      </c>
      <c r="AR23" s="9">
        <f t="shared" si="44"/>
        <v>0</v>
      </c>
      <c r="AS23" s="9">
        <f t="shared" si="28"/>
        <v>2</v>
      </c>
      <c r="AT23" s="9">
        <f t="shared" si="29"/>
        <v>2</v>
      </c>
      <c r="AU23" s="9">
        <f t="shared" si="30"/>
        <v>2</v>
      </c>
      <c r="AV23" s="9" t="s">
        <v>43</v>
      </c>
      <c r="AW23" s="9" t="s">
        <v>43</v>
      </c>
      <c r="AX23" s="9" t="s">
        <v>44</v>
      </c>
      <c r="AY23" s="9" t="s">
        <v>44</v>
      </c>
      <c r="AZ23" s="9" t="s">
        <v>44</v>
      </c>
      <c r="BA23" s="9" t="s">
        <v>43</v>
      </c>
      <c r="BB23" s="9" t="s">
        <v>43</v>
      </c>
      <c r="BC23" s="9" t="s">
        <v>44</v>
      </c>
      <c r="BD23" s="9" t="s">
        <v>44</v>
      </c>
      <c r="BE23" s="9" t="s">
        <v>44</v>
      </c>
      <c r="BF23" s="9" t="s">
        <v>43</v>
      </c>
      <c r="BG23" s="9" t="s">
        <v>44</v>
      </c>
      <c r="BH23" s="9" t="s">
        <v>44</v>
      </c>
      <c r="BI23" s="9" t="s">
        <v>45</v>
      </c>
      <c r="BJ23" s="9" t="s">
        <v>43</v>
      </c>
      <c r="BK23" s="9" t="s">
        <v>46</v>
      </c>
      <c r="BL23" s="9" t="s">
        <v>43</v>
      </c>
      <c r="BM23" s="9" t="s">
        <v>44</v>
      </c>
      <c r="BN23" s="9" t="s">
        <v>46</v>
      </c>
      <c r="BO23" s="9" t="s">
        <v>43</v>
      </c>
      <c r="BP23" s="9" t="s">
        <v>46</v>
      </c>
      <c r="BQ23" s="9" t="s">
        <v>43</v>
      </c>
      <c r="BR23" s="9" t="s">
        <v>46</v>
      </c>
      <c r="BS23" s="9" t="s">
        <v>45</v>
      </c>
      <c r="BT23" s="9" t="s">
        <v>62</v>
      </c>
      <c r="BU23" s="9" t="s">
        <v>44</v>
      </c>
      <c r="BV23" s="9" t="s">
        <v>45</v>
      </c>
      <c r="BW23" s="9" t="s">
        <v>44</v>
      </c>
      <c r="BX23" s="9" t="s">
        <v>45</v>
      </c>
      <c r="BY23" s="9" t="s">
        <v>45</v>
      </c>
      <c r="BZ23" s="9" t="s">
        <v>45</v>
      </c>
      <c r="CA23" s="9" t="s">
        <v>44</v>
      </c>
      <c r="CB23" s="9" t="s">
        <v>45</v>
      </c>
      <c r="CC23" s="9" t="s">
        <v>45</v>
      </c>
      <c r="CD23" s="9" t="s">
        <v>44</v>
      </c>
      <c r="CE23" s="9" t="s">
        <v>43</v>
      </c>
      <c r="CF23" s="9" t="s">
        <v>43</v>
      </c>
      <c r="CG23" s="9" t="s">
        <v>44</v>
      </c>
      <c r="CH23" s="9" t="s">
        <v>45</v>
      </c>
      <c r="CI23" s="9" t="s">
        <v>46</v>
      </c>
      <c r="CJ23" s="9" t="s">
        <v>45</v>
      </c>
    </row>
    <row r="24" spans="1:88" x14ac:dyDescent="0.25">
      <c r="A24" t="s">
        <v>79</v>
      </c>
      <c r="B24" t="s">
        <v>213</v>
      </c>
      <c r="C24">
        <v>871.58399999999995</v>
      </c>
      <c r="D24">
        <v>70.820068546244329</v>
      </c>
      <c r="E24">
        <v>4.1632031885578504</v>
      </c>
      <c r="F24">
        <v>2.9127100780641699</v>
      </c>
      <c r="G24" s="9">
        <f t="shared" si="5"/>
        <v>0</v>
      </c>
      <c r="H24" s="9">
        <f t="shared" si="5"/>
        <v>0</v>
      </c>
      <c r="I24" s="9">
        <f t="shared" si="6"/>
        <v>1</v>
      </c>
      <c r="J24" s="9">
        <f t="shared" si="37"/>
        <v>0</v>
      </c>
      <c r="K24" s="9">
        <f t="shared" si="7"/>
        <v>0</v>
      </c>
      <c r="L24" s="9">
        <f t="shared" si="32"/>
        <v>0</v>
      </c>
      <c r="M24" s="9">
        <f t="shared" si="33"/>
        <v>0</v>
      </c>
      <c r="N24" s="9">
        <f t="shared" si="38"/>
        <v>0</v>
      </c>
      <c r="O24" s="9">
        <f t="shared" si="39"/>
        <v>0</v>
      </c>
      <c r="P24" s="9">
        <f t="shared" si="40"/>
        <v>0</v>
      </c>
      <c r="Q24" s="9">
        <f t="shared" si="8"/>
        <v>0</v>
      </c>
      <c r="R24" s="9">
        <f t="shared" si="9"/>
        <v>0</v>
      </c>
      <c r="S24" s="9">
        <f t="shared" si="10"/>
        <v>0</v>
      </c>
      <c r="T24" s="9">
        <f t="shared" si="11"/>
        <v>0</v>
      </c>
      <c r="U24" s="9">
        <f t="shared" si="34"/>
        <v>0</v>
      </c>
      <c r="V24" s="9">
        <f t="shared" si="12"/>
        <v>0</v>
      </c>
      <c r="W24" s="9">
        <f t="shared" si="35"/>
        <v>0</v>
      </c>
      <c r="X24" s="9">
        <f t="shared" si="13"/>
        <v>0</v>
      </c>
      <c r="Y24" s="9">
        <f t="shared" si="14"/>
        <v>1</v>
      </c>
      <c r="Z24" s="9">
        <f t="shared" si="36"/>
        <v>0</v>
      </c>
      <c r="AA24" s="9">
        <f t="shared" si="15"/>
        <v>0</v>
      </c>
      <c r="AB24" s="9">
        <f t="shared" si="16"/>
        <v>1</v>
      </c>
      <c r="AC24" s="9">
        <f t="shared" si="17"/>
        <v>0</v>
      </c>
      <c r="AD24" s="9">
        <f t="shared" si="18"/>
        <v>1</v>
      </c>
      <c r="AE24" s="9">
        <f t="shared" si="19"/>
        <v>0</v>
      </c>
      <c r="AF24" s="9">
        <f t="shared" si="41"/>
        <v>0</v>
      </c>
      <c r="AG24" s="9">
        <f t="shared" si="20"/>
        <v>1</v>
      </c>
      <c r="AH24" s="9">
        <f t="shared" si="21"/>
        <v>0</v>
      </c>
      <c r="AI24" s="9">
        <f t="shared" si="22"/>
        <v>2</v>
      </c>
      <c r="AJ24" s="9">
        <f t="shared" si="23"/>
        <v>2</v>
      </c>
      <c r="AK24" s="9">
        <f t="shared" si="24"/>
        <v>2</v>
      </c>
      <c r="AL24" s="9">
        <f t="shared" si="42"/>
        <v>0</v>
      </c>
      <c r="AM24" s="9">
        <f t="shared" si="25"/>
        <v>0</v>
      </c>
      <c r="AN24" s="9">
        <f t="shared" si="26"/>
        <v>0</v>
      </c>
      <c r="AO24" s="9">
        <f t="shared" si="43"/>
        <v>0</v>
      </c>
      <c r="AP24" s="9">
        <f t="shared" si="27"/>
        <v>1</v>
      </c>
      <c r="AQ24" s="9">
        <f t="shared" si="31"/>
        <v>0</v>
      </c>
      <c r="AR24" s="9">
        <f t="shared" si="44"/>
        <v>1</v>
      </c>
      <c r="AS24" s="9">
        <f t="shared" si="28"/>
        <v>2</v>
      </c>
      <c r="AT24" s="9">
        <f t="shared" si="29"/>
        <v>2</v>
      </c>
      <c r="AU24" s="9">
        <f t="shared" si="30"/>
        <v>2</v>
      </c>
      <c r="AV24" s="9" t="s">
        <v>43</v>
      </c>
      <c r="AW24" s="9" t="s">
        <v>43</v>
      </c>
      <c r="AX24" s="9" t="s">
        <v>50</v>
      </c>
      <c r="AY24" s="9" t="s">
        <v>44</v>
      </c>
      <c r="AZ24" s="9" t="s">
        <v>44</v>
      </c>
      <c r="BA24" s="9" t="s">
        <v>43</v>
      </c>
      <c r="BB24" s="9" t="s">
        <v>43</v>
      </c>
      <c r="BC24" s="9" t="s">
        <v>44</v>
      </c>
      <c r="BD24" s="9" t="s">
        <v>44</v>
      </c>
      <c r="BE24" s="9" t="s">
        <v>44</v>
      </c>
      <c r="BF24" s="9" t="s">
        <v>43</v>
      </c>
      <c r="BG24" s="9" t="s">
        <v>44</v>
      </c>
      <c r="BH24" s="9" t="s">
        <v>44</v>
      </c>
      <c r="BI24" s="9" t="s">
        <v>45</v>
      </c>
      <c r="BJ24" s="9" t="s">
        <v>43</v>
      </c>
      <c r="BK24" s="9" t="s">
        <v>46</v>
      </c>
      <c r="BL24" s="9" t="s">
        <v>43</v>
      </c>
      <c r="BM24" s="9" t="s">
        <v>44</v>
      </c>
      <c r="BN24" s="9" t="s">
        <v>66</v>
      </c>
      <c r="BO24" s="9" t="s">
        <v>43</v>
      </c>
      <c r="BP24" s="9" t="s">
        <v>46</v>
      </c>
      <c r="BQ24" s="9" t="s">
        <v>51</v>
      </c>
      <c r="BR24" s="9" t="s">
        <v>46</v>
      </c>
      <c r="BS24" s="9" t="s">
        <v>52</v>
      </c>
      <c r="BT24" s="9" t="s">
        <v>44</v>
      </c>
      <c r="BU24" s="9" t="s">
        <v>44</v>
      </c>
      <c r="BV24" s="9" t="s">
        <v>52</v>
      </c>
      <c r="BW24" s="9" t="s">
        <v>44</v>
      </c>
      <c r="BX24" s="9" t="s">
        <v>45</v>
      </c>
      <c r="BY24" s="9" t="s">
        <v>45</v>
      </c>
      <c r="BZ24" s="9" t="s">
        <v>45</v>
      </c>
      <c r="CA24" s="9" t="s">
        <v>44</v>
      </c>
      <c r="CB24" s="9" t="s">
        <v>45</v>
      </c>
      <c r="CC24" s="9" t="s">
        <v>45</v>
      </c>
      <c r="CD24" s="9" t="s">
        <v>44</v>
      </c>
      <c r="CE24" s="9" t="s">
        <v>53</v>
      </c>
      <c r="CF24" s="9" t="s">
        <v>43</v>
      </c>
      <c r="CG24" s="9" t="s">
        <v>50</v>
      </c>
      <c r="CH24" s="9" t="s">
        <v>45</v>
      </c>
      <c r="CI24" s="9" t="s">
        <v>46</v>
      </c>
      <c r="CJ24" s="9" t="s">
        <v>45</v>
      </c>
    </row>
    <row r="25" spans="1:88" x14ac:dyDescent="0.25">
      <c r="A25" t="s">
        <v>80</v>
      </c>
      <c r="B25" t="s">
        <v>214</v>
      </c>
      <c r="C25">
        <v>760.38400000000013</v>
      </c>
      <c r="D25">
        <v>108.55866917177302</v>
      </c>
      <c r="E25">
        <v>4.11570943991984</v>
      </c>
      <c r="F25">
        <v>3.0941567259195999</v>
      </c>
      <c r="G25" s="9">
        <f t="shared" si="5"/>
        <v>0</v>
      </c>
      <c r="H25" s="9">
        <f t="shared" si="5"/>
        <v>0</v>
      </c>
      <c r="I25" s="9">
        <f t="shared" si="6"/>
        <v>0</v>
      </c>
      <c r="J25" s="9">
        <f t="shared" si="37"/>
        <v>0</v>
      </c>
      <c r="K25" s="9">
        <f t="shared" si="7"/>
        <v>0</v>
      </c>
      <c r="L25" s="9">
        <f t="shared" si="32"/>
        <v>0</v>
      </c>
      <c r="M25" s="9">
        <f t="shared" si="33"/>
        <v>0</v>
      </c>
      <c r="N25" s="9">
        <f t="shared" si="38"/>
        <v>0</v>
      </c>
      <c r="O25" s="9">
        <f t="shared" si="39"/>
        <v>0</v>
      </c>
      <c r="P25" s="9">
        <f t="shared" si="40"/>
        <v>0</v>
      </c>
      <c r="Q25" s="9">
        <f t="shared" si="8"/>
        <v>0</v>
      </c>
      <c r="R25" s="9">
        <f t="shared" si="9"/>
        <v>0</v>
      </c>
      <c r="S25" s="9">
        <f t="shared" si="10"/>
        <v>0</v>
      </c>
      <c r="T25" s="9">
        <f t="shared" si="11"/>
        <v>0</v>
      </c>
      <c r="U25" s="9">
        <f t="shared" si="34"/>
        <v>0</v>
      </c>
      <c r="V25" s="9">
        <f t="shared" si="12"/>
        <v>0</v>
      </c>
      <c r="W25" s="9">
        <f t="shared" si="35"/>
        <v>0</v>
      </c>
      <c r="X25" s="9">
        <f t="shared" si="13"/>
        <v>0</v>
      </c>
      <c r="Y25" s="9">
        <f t="shared" si="14"/>
        <v>0</v>
      </c>
      <c r="Z25" s="9">
        <f t="shared" si="36"/>
        <v>0</v>
      </c>
      <c r="AA25" s="9">
        <f t="shared" si="15"/>
        <v>0</v>
      </c>
      <c r="AB25" s="9">
        <f t="shared" si="16"/>
        <v>1</v>
      </c>
      <c r="AC25" s="9">
        <f t="shared" si="17"/>
        <v>0</v>
      </c>
      <c r="AD25" s="9">
        <f t="shared" si="18"/>
        <v>1</v>
      </c>
      <c r="AE25" s="9">
        <f t="shared" si="19"/>
        <v>0</v>
      </c>
      <c r="AF25" s="9">
        <f t="shared" si="41"/>
        <v>0</v>
      </c>
      <c r="AG25" s="9">
        <f t="shared" si="20"/>
        <v>1</v>
      </c>
      <c r="AH25" s="9">
        <f t="shared" si="21"/>
        <v>0</v>
      </c>
      <c r="AI25" s="9">
        <f t="shared" si="22"/>
        <v>2</v>
      </c>
      <c r="AJ25" s="9">
        <f t="shared" si="23"/>
        <v>2</v>
      </c>
      <c r="AK25" s="9">
        <f t="shared" si="24"/>
        <v>2</v>
      </c>
      <c r="AL25" s="9">
        <f t="shared" si="42"/>
        <v>0</v>
      </c>
      <c r="AM25" s="9">
        <f t="shared" si="25"/>
        <v>0</v>
      </c>
      <c r="AN25" s="9">
        <f t="shared" si="26"/>
        <v>0</v>
      </c>
      <c r="AO25" s="9">
        <f t="shared" si="43"/>
        <v>0</v>
      </c>
      <c r="AP25" s="9">
        <f t="shared" si="27"/>
        <v>1</v>
      </c>
      <c r="AQ25" s="9">
        <f t="shared" si="31"/>
        <v>0</v>
      </c>
      <c r="AR25" s="9">
        <f t="shared" si="44"/>
        <v>1</v>
      </c>
      <c r="AS25" s="9">
        <f t="shared" si="28"/>
        <v>2</v>
      </c>
      <c r="AT25" s="9">
        <f t="shared" si="29"/>
        <v>2</v>
      </c>
      <c r="AU25" s="9">
        <f t="shared" si="30"/>
        <v>2</v>
      </c>
      <c r="AV25" s="9" t="s">
        <v>43</v>
      </c>
      <c r="AW25" s="9" t="s">
        <v>43</v>
      </c>
      <c r="AX25" s="9" t="s">
        <v>44</v>
      </c>
      <c r="AY25" s="9" t="s">
        <v>44</v>
      </c>
      <c r="AZ25" s="9" t="s">
        <v>44</v>
      </c>
      <c r="BA25" s="9" t="s">
        <v>43</v>
      </c>
      <c r="BB25" s="9" t="s">
        <v>43</v>
      </c>
      <c r="BC25" s="9" t="s">
        <v>44</v>
      </c>
      <c r="BD25" s="9" t="s">
        <v>44</v>
      </c>
      <c r="BE25" s="9" t="s">
        <v>44</v>
      </c>
      <c r="BF25" s="9" t="s">
        <v>43</v>
      </c>
      <c r="BG25" s="9" t="s">
        <v>44</v>
      </c>
      <c r="BH25" s="9" t="s">
        <v>44</v>
      </c>
      <c r="BI25" s="9" t="s">
        <v>45</v>
      </c>
      <c r="BJ25" s="9" t="s">
        <v>43</v>
      </c>
      <c r="BK25" s="9" t="s">
        <v>46</v>
      </c>
      <c r="BL25" s="9" t="s">
        <v>43</v>
      </c>
      <c r="BM25" s="9" t="s">
        <v>44</v>
      </c>
      <c r="BN25" s="9" t="s">
        <v>46</v>
      </c>
      <c r="BO25" s="9" t="s">
        <v>43</v>
      </c>
      <c r="BP25" s="9" t="s">
        <v>46</v>
      </c>
      <c r="BQ25" s="9" t="s">
        <v>51</v>
      </c>
      <c r="BR25" s="9" t="s">
        <v>46</v>
      </c>
      <c r="BS25" s="9" t="s">
        <v>52</v>
      </c>
      <c r="BT25" s="9" t="s">
        <v>44</v>
      </c>
      <c r="BU25" s="9" t="s">
        <v>44</v>
      </c>
      <c r="BV25" s="9" t="s">
        <v>52</v>
      </c>
      <c r="BW25" s="9" t="s">
        <v>44</v>
      </c>
      <c r="BX25" s="9" t="s">
        <v>45</v>
      </c>
      <c r="BY25" s="9" t="s">
        <v>45</v>
      </c>
      <c r="BZ25" s="9" t="s">
        <v>45</v>
      </c>
      <c r="CA25" s="9" t="s">
        <v>44</v>
      </c>
      <c r="CB25" s="9" t="s">
        <v>45</v>
      </c>
      <c r="CC25" s="9" t="s">
        <v>45</v>
      </c>
      <c r="CD25" s="9" t="s">
        <v>44</v>
      </c>
      <c r="CE25" s="9" t="s">
        <v>53</v>
      </c>
      <c r="CF25" s="9" t="s">
        <v>43</v>
      </c>
      <c r="CG25" s="9" t="s">
        <v>50</v>
      </c>
      <c r="CH25" s="9" t="s">
        <v>45</v>
      </c>
      <c r="CI25" s="9" t="s">
        <v>46</v>
      </c>
      <c r="CJ25" s="9" t="s">
        <v>45</v>
      </c>
    </row>
    <row r="26" spans="1:88" x14ac:dyDescent="0.25">
      <c r="A26" t="s">
        <v>81</v>
      </c>
      <c r="B26" t="s">
        <v>215</v>
      </c>
      <c r="C26">
        <v>617.40899999999999</v>
      </c>
      <c r="D26">
        <v>51.592198611192352</v>
      </c>
      <c r="E26">
        <v>4.04123350134806</v>
      </c>
      <c r="F26">
        <v>2.7682367273544801</v>
      </c>
      <c r="G26" s="9">
        <f t="shared" si="5"/>
        <v>0</v>
      </c>
      <c r="H26" s="9">
        <f t="shared" si="5"/>
        <v>0</v>
      </c>
      <c r="I26" s="9">
        <f t="shared" si="6"/>
        <v>0</v>
      </c>
      <c r="J26" s="9">
        <f t="shared" si="37"/>
        <v>0</v>
      </c>
      <c r="K26" s="9">
        <f t="shared" si="7"/>
        <v>0</v>
      </c>
      <c r="L26" s="9">
        <f t="shared" si="32"/>
        <v>0</v>
      </c>
      <c r="M26" s="9">
        <f t="shared" si="33"/>
        <v>0</v>
      </c>
      <c r="N26" s="9">
        <f t="shared" si="38"/>
        <v>0</v>
      </c>
      <c r="O26" s="9">
        <f t="shared" si="39"/>
        <v>0</v>
      </c>
      <c r="P26" s="9">
        <f t="shared" si="40"/>
        <v>0</v>
      </c>
      <c r="Q26" s="9">
        <f t="shared" si="8"/>
        <v>0</v>
      </c>
      <c r="R26" s="9">
        <f t="shared" si="9"/>
        <v>0</v>
      </c>
      <c r="S26" s="9">
        <f t="shared" si="10"/>
        <v>0</v>
      </c>
      <c r="T26" s="9">
        <f t="shared" si="11"/>
        <v>0</v>
      </c>
      <c r="U26" s="9">
        <f t="shared" si="34"/>
        <v>0</v>
      </c>
      <c r="V26" s="9">
        <f t="shared" si="12"/>
        <v>0</v>
      </c>
      <c r="W26" s="9">
        <f t="shared" si="35"/>
        <v>0</v>
      </c>
      <c r="X26" s="9">
        <f t="shared" si="13"/>
        <v>0</v>
      </c>
      <c r="Y26" s="9">
        <f t="shared" si="14"/>
        <v>0</v>
      </c>
      <c r="Z26" s="9">
        <f t="shared" si="36"/>
        <v>0</v>
      </c>
      <c r="AA26" s="9">
        <f t="shared" si="15"/>
        <v>0</v>
      </c>
      <c r="AB26" s="9">
        <f t="shared" si="16"/>
        <v>0</v>
      </c>
      <c r="AC26" s="9">
        <f t="shared" si="17"/>
        <v>0</v>
      </c>
      <c r="AD26" s="9">
        <f t="shared" si="18"/>
        <v>0</v>
      </c>
      <c r="AE26" s="9">
        <f t="shared" si="19"/>
        <v>0</v>
      </c>
      <c r="AF26" s="9">
        <f t="shared" si="41"/>
        <v>0</v>
      </c>
      <c r="AG26" s="9">
        <f t="shared" si="20"/>
        <v>2</v>
      </c>
      <c r="AH26" s="9">
        <f t="shared" si="21"/>
        <v>0</v>
      </c>
      <c r="AI26" s="9">
        <f t="shared" si="22"/>
        <v>2</v>
      </c>
      <c r="AJ26" s="9">
        <f t="shared" si="23"/>
        <v>2</v>
      </c>
      <c r="AK26" s="9">
        <f t="shared" si="24"/>
        <v>2</v>
      </c>
      <c r="AL26" s="9">
        <f t="shared" si="42"/>
        <v>0</v>
      </c>
      <c r="AM26" s="9">
        <f t="shared" si="25"/>
        <v>0</v>
      </c>
      <c r="AN26" s="9">
        <f t="shared" si="26"/>
        <v>0</v>
      </c>
      <c r="AO26" s="9">
        <f t="shared" si="43"/>
        <v>0</v>
      </c>
      <c r="AP26" s="9">
        <f t="shared" si="27"/>
        <v>2</v>
      </c>
      <c r="AQ26" s="9">
        <f t="shared" si="31"/>
        <v>0</v>
      </c>
      <c r="AR26" s="9">
        <f t="shared" si="44"/>
        <v>0</v>
      </c>
      <c r="AS26" s="9">
        <f t="shared" si="28"/>
        <v>2</v>
      </c>
      <c r="AT26" s="9">
        <f t="shared" si="29"/>
        <v>2</v>
      </c>
      <c r="AU26" s="9">
        <f t="shared" si="30"/>
        <v>2</v>
      </c>
      <c r="AV26" s="9" t="s">
        <v>43</v>
      </c>
      <c r="AW26" s="9" t="s">
        <v>43</v>
      </c>
      <c r="AX26" s="9" t="s">
        <v>44</v>
      </c>
      <c r="AY26" s="9" t="s">
        <v>44</v>
      </c>
      <c r="AZ26" s="9" t="s">
        <v>44</v>
      </c>
      <c r="BA26" s="9" t="s">
        <v>43</v>
      </c>
      <c r="BB26" s="9" t="s">
        <v>43</v>
      </c>
      <c r="BC26" s="9" t="s">
        <v>44</v>
      </c>
      <c r="BD26" s="9" t="s">
        <v>44</v>
      </c>
      <c r="BE26" s="9" t="s">
        <v>44</v>
      </c>
      <c r="BF26" s="9" t="s">
        <v>43</v>
      </c>
      <c r="BG26" s="9" t="s">
        <v>44</v>
      </c>
      <c r="BH26" s="9" t="s">
        <v>44</v>
      </c>
      <c r="BI26" s="9" t="s">
        <v>45</v>
      </c>
      <c r="BJ26" s="9" t="s">
        <v>43</v>
      </c>
      <c r="BK26" s="9" t="s">
        <v>46</v>
      </c>
      <c r="BL26" s="9" t="s">
        <v>43</v>
      </c>
      <c r="BM26" s="9" t="s">
        <v>44</v>
      </c>
      <c r="BN26" s="9" t="s">
        <v>46</v>
      </c>
      <c r="BO26" s="9" t="s">
        <v>43</v>
      </c>
      <c r="BP26" s="9" t="s">
        <v>46</v>
      </c>
      <c r="BQ26" s="9" t="s">
        <v>43</v>
      </c>
      <c r="BR26" s="9" t="s">
        <v>46</v>
      </c>
      <c r="BS26" s="9" t="s">
        <v>45</v>
      </c>
      <c r="BT26" s="9" t="s">
        <v>44</v>
      </c>
      <c r="BU26" s="9" t="s">
        <v>44</v>
      </c>
      <c r="BV26" s="9" t="s">
        <v>45</v>
      </c>
      <c r="BW26" s="9" t="s">
        <v>44</v>
      </c>
      <c r="BX26" s="9" t="s">
        <v>45</v>
      </c>
      <c r="BY26" s="9" t="s">
        <v>45</v>
      </c>
      <c r="BZ26" s="9" t="s">
        <v>45</v>
      </c>
      <c r="CA26" s="9" t="s">
        <v>44</v>
      </c>
      <c r="CB26" s="9" t="s">
        <v>45</v>
      </c>
      <c r="CC26" s="9" t="s">
        <v>45</v>
      </c>
      <c r="CD26" s="9" t="s">
        <v>44</v>
      </c>
      <c r="CE26" s="9" t="s">
        <v>43</v>
      </c>
      <c r="CF26" s="9" t="s">
        <v>43</v>
      </c>
      <c r="CG26" s="9" t="s">
        <v>44</v>
      </c>
      <c r="CH26" s="9" t="s">
        <v>45</v>
      </c>
      <c r="CI26" s="9" t="s">
        <v>46</v>
      </c>
      <c r="CJ26" s="9" t="s">
        <v>45</v>
      </c>
    </row>
    <row r="27" spans="1:88" x14ac:dyDescent="0.25">
      <c r="A27" t="s">
        <v>82</v>
      </c>
      <c r="B27" t="s">
        <v>152</v>
      </c>
      <c r="C27">
        <v>373.69900000000007</v>
      </c>
      <c r="D27">
        <v>124.84181761086131</v>
      </c>
      <c r="E27">
        <v>3.8513407448675099</v>
      </c>
      <c r="F27">
        <v>3.1503738026263299</v>
      </c>
      <c r="G27" s="9">
        <f t="shared" si="5"/>
        <v>0</v>
      </c>
      <c r="H27" s="9">
        <f t="shared" si="5"/>
        <v>0</v>
      </c>
      <c r="I27" s="9">
        <f t="shared" si="6"/>
        <v>2</v>
      </c>
      <c r="J27" s="9">
        <f t="shared" si="37"/>
        <v>0</v>
      </c>
      <c r="K27" s="9">
        <f t="shared" si="7"/>
        <v>0</v>
      </c>
      <c r="L27" s="9">
        <f t="shared" si="32"/>
        <v>0</v>
      </c>
      <c r="M27" s="9">
        <f t="shared" si="33"/>
        <v>0</v>
      </c>
      <c r="N27" s="9">
        <f t="shared" si="38"/>
        <v>0</v>
      </c>
      <c r="O27" s="9">
        <f t="shared" si="39"/>
        <v>0</v>
      </c>
      <c r="P27" s="9">
        <f t="shared" si="40"/>
        <v>0</v>
      </c>
      <c r="Q27" s="9">
        <f t="shared" si="8"/>
        <v>0</v>
      </c>
      <c r="R27" s="9">
        <f t="shared" si="9"/>
        <v>0</v>
      </c>
      <c r="S27" s="9">
        <f t="shared" si="10"/>
        <v>0</v>
      </c>
      <c r="T27" s="9">
        <f t="shared" si="11"/>
        <v>0</v>
      </c>
      <c r="U27" s="9">
        <f t="shared" si="34"/>
        <v>0</v>
      </c>
      <c r="V27" s="9">
        <f t="shared" si="12"/>
        <v>0</v>
      </c>
      <c r="W27" s="9">
        <f t="shared" si="35"/>
        <v>0</v>
      </c>
      <c r="X27" s="9">
        <f t="shared" si="13"/>
        <v>0</v>
      </c>
      <c r="Y27" s="9">
        <f t="shared" si="14"/>
        <v>0</v>
      </c>
      <c r="Z27" s="9">
        <f t="shared" si="36"/>
        <v>0</v>
      </c>
      <c r="AA27" s="9">
        <f t="shared" si="15"/>
        <v>0</v>
      </c>
      <c r="AB27" s="9">
        <f t="shared" si="16"/>
        <v>2</v>
      </c>
      <c r="AC27" s="9">
        <f t="shared" si="17"/>
        <v>0</v>
      </c>
      <c r="AD27" s="9">
        <f t="shared" si="18"/>
        <v>2</v>
      </c>
      <c r="AE27" s="9">
        <f t="shared" si="19"/>
        <v>0</v>
      </c>
      <c r="AF27" s="9">
        <f t="shared" si="41"/>
        <v>0</v>
      </c>
      <c r="AG27" s="9">
        <f t="shared" si="20"/>
        <v>1</v>
      </c>
      <c r="AH27" s="9">
        <f t="shared" si="21"/>
        <v>0</v>
      </c>
      <c r="AI27" s="9">
        <f t="shared" si="22"/>
        <v>2</v>
      </c>
      <c r="AJ27" s="9">
        <f t="shared" si="23"/>
        <v>2</v>
      </c>
      <c r="AK27" s="9">
        <f t="shared" si="24"/>
        <v>2</v>
      </c>
      <c r="AL27" s="9">
        <f t="shared" si="42"/>
        <v>0</v>
      </c>
      <c r="AM27" s="9">
        <f t="shared" si="25"/>
        <v>0</v>
      </c>
      <c r="AN27" s="9">
        <f t="shared" si="26"/>
        <v>0</v>
      </c>
      <c r="AO27" s="9">
        <f t="shared" si="43"/>
        <v>0</v>
      </c>
      <c r="AP27" s="9">
        <f t="shared" si="27"/>
        <v>0</v>
      </c>
      <c r="AQ27" s="9">
        <f t="shared" si="31"/>
        <v>0</v>
      </c>
      <c r="AR27" s="9">
        <f t="shared" si="44"/>
        <v>2</v>
      </c>
      <c r="AS27" s="9">
        <f t="shared" si="28"/>
        <v>2</v>
      </c>
      <c r="AT27" s="9">
        <f t="shared" si="29"/>
        <v>2</v>
      </c>
      <c r="AU27" s="9">
        <f t="shared" si="30"/>
        <v>2</v>
      </c>
      <c r="AV27" s="9" t="s">
        <v>43</v>
      </c>
      <c r="AW27" s="9" t="s">
        <v>43</v>
      </c>
      <c r="AX27" s="9" t="s">
        <v>45</v>
      </c>
      <c r="AY27" s="9" t="s">
        <v>44</v>
      </c>
      <c r="AZ27" s="9" t="s">
        <v>44</v>
      </c>
      <c r="BA27" s="9" t="s">
        <v>43</v>
      </c>
      <c r="BB27" s="9" t="s">
        <v>43</v>
      </c>
      <c r="BC27" s="9" t="s">
        <v>44</v>
      </c>
      <c r="BD27" s="9" t="s">
        <v>44</v>
      </c>
      <c r="BE27" s="9" t="s">
        <v>44</v>
      </c>
      <c r="BF27" s="9" t="s">
        <v>43</v>
      </c>
      <c r="BG27" s="9" t="s">
        <v>44</v>
      </c>
      <c r="BH27" s="9" t="s">
        <v>44</v>
      </c>
      <c r="BI27" s="9" t="s">
        <v>45</v>
      </c>
      <c r="BJ27" s="9" t="s">
        <v>43</v>
      </c>
      <c r="BK27" s="9" t="s">
        <v>46</v>
      </c>
      <c r="BL27" s="9" t="s">
        <v>43</v>
      </c>
      <c r="BM27" s="9" t="s">
        <v>44</v>
      </c>
      <c r="BN27" s="9" t="s">
        <v>46</v>
      </c>
      <c r="BO27" s="9" t="s">
        <v>43</v>
      </c>
      <c r="BP27" s="9" t="s">
        <v>46</v>
      </c>
      <c r="BQ27" s="9" t="s">
        <v>46</v>
      </c>
      <c r="BR27" s="9" t="s">
        <v>46</v>
      </c>
      <c r="BS27" s="9" t="s">
        <v>44</v>
      </c>
      <c r="BT27" s="9" t="s">
        <v>44</v>
      </c>
      <c r="BU27" s="9" t="s">
        <v>44</v>
      </c>
      <c r="BV27" s="9" t="s">
        <v>52</v>
      </c>
      <c r="BW27" s="9" t="s">
        <v>44</v>
      </c>
      <c r="BX27" s="9" t="s">
        <v>45</v>
      </c>
      <c r="BY27" s="9" t="s">
        <v>45</v>
      </c>
      <c r="BZ27" s="9" t="s">
        <v>45</v>
      </c>
      <c r="CA27" s="9" t="s">
        <v>44</v>
      </c>
      <c r="CB27" s="9" t="s">
        <v>45</v>
      </c>
      <c r="CC27" s="9" t="s">
        <v>45</v>
      </c>
      <c r="CD27" s="9" t="s">
        <v>44</v>
      </c>
      <c r="CE27" s="9" t="s">
        <v>44</v>
      </c>
      <c r="CF27" s="9" t="s">
        <v>43</v>
      </c>
      <c r="CG27" s="9" t="s">
        <v>45</v>
      </c>
      <c r="CH27" s="9" t="s">
        <v>45</v>
      </c>
      <c r="CI27" s="9" t="s">
        <v>46</v>
      </c>
      <c r="CJ27" s="9" t="s">
        <v>45</v>
      </c>
    </row>
    <row r="28" spans="1:88" x14ac:dyDescent="0.25">
      <c r="A28" t="s">
        <v>83</v>
      </c>
      <c r="B28" t="s">
        <v>153</v>
      </c>
      <c r="C28">
        <v>455.97</v>
      </c>
      <c r="D28">
        <v>33.034984611639516</v>
      </c>
      <c r="E28">
        <v>3.9283970024433001</v>
      </c>
      <c r="F28">
        <v>2.5494855701258001</v>
      </c>
      <c r="G28" s="9">
        <f t="shared" si="5"/>
        <v>0</v>
      </c>
      <c r="H28" s="9">
        <f t="shared" si="5"/>
        <v>0</v>
      </c>
      <c r="I28" s="9">
        <f t="shared" si="6"/>
        <v>0</v>
      </c>
      <c r="J28" s="9">
        <f t="shared" si="37"/>
        <v>0</v>
      </c>
      <c r="K28" s="9">
        <f t="shared" si="7"/>
        <v>0</v>
      </c>
      <c r="L28" s="9">
        <f t="shared" si="32"/>
        <v>0</v>
      </c>
      <c r="M28" s="9">
        <f t="shared" si="33"/>
        <v>0</v>
      </c>
      <c r="N28" s="9">
        <f t="shared" si="38"/>
        <v>0</v>
      </c>
      <c r="O28" s="9">
        <f t="shared" si="39"/>
        <v>0</v>
      </c>
      <c r="P28" s="9">
        <f t="shared" si="40"/>
        <v>0</v>
      </c>
      <c r="Q28" s="9">
        <f t="shared" si="8"/>
        <v>0</v>
      </c>
      <c r="R28" s="9">
        <f t="shared" si="9"/>
        <v>0</v>
      </c>
      <c r="S28" s="9">
        <f t="shared" si="10"/>
        <v>0</v>
      </c>
      <c r="T28" s="9">
        <f t="shared" si="11"/>
        <v>0</v>
      </c>
      <c r="U28" s="9">
        <f t="shared" si="34"/>
        <v>0</v>
      </c>
      <c r="V28" s="9">
        <f t="shared" si="12"/>
        <v>0</v>
      </c>
      <c r="W28" s="9">
        <f t="shared" si="35"/>
        <v>0</v>
      </c>
      <c r="X28" s="9">
        <f t="shared" si="13"/>
        <v>0</v>
      </c>
      <c r="Y28" s="9">
        <f t="shared" si="14"/>
        <v>0</v>
      </c>
      <c r="Z28" s="9">
        <f t="shared" si="36"/>
        <v>0</v>
      </c>
      <c r="AA28" s="9">
        <f t="shared" si="15"/>
        <v>0</v>
      </c>
      <c r="AB28" s="9">
        <f t="shared" si="16"/>
        <v>2</v>
      </c>
      <c r="AC28" s="9">
        <f t="shared" si="17"/>
        <v>0</v>
      </c>
      <c r="AD28" s="9">
        <f t="shared" si="18"/>
        <v>1</v>
      </c>
      <c r="AE28" s="9">
        <f t="shared" si="19"/>
        <v>0</v>
      </c>
      <c r="AF28" s="9">
        <f t="shared" si="41"/>
        <v>0</v>
      </c>
      <c r="AG28" s="9">
        <f t="shared" si="20"/>
        <v>0</v>
      </c>
      <c r="AH28" s="9">
        <f t="shared" si="21"/>
        <v>0</v>
      </c>
      <c r="AI28" s="9">
        <f t="shared" si="22"/>
        <v>2</v>
      </c>
      <c r="AJ28" s="9">
        <f t="shared" si="23"/>
        <v>2</v>
      </c>
      <c r="AK28" s="9">
        <f t="shared" si="24"/>
        <v>2</v>
      </c>
      <c r="AL28" s="9">
        <f t="shared" si="42"/>
        <v>0</v>
      </c>
      <c r="AM28" s="9">
        <f t="shared" si="25"/>
        <v>0</v>
      </c>
      <c r="AN28" s="9">
        <f t="shared" si="26"/>
        <v>0</v>
      </c>
      <c r="AO28" s="9">
        <f t="shared" si="43"/>
        <v>0</v>
      </c>
      <c r="AP28" s="9">
        <f t="shared" si="27"/>
        <v>0</v>
      </c>
      <c r="AQ28" s="9">
        <f t="shared" si="31"/>
        <v>0</v>
      </c>
      <c r="AR28" s="9">
        <f t="shared" si="44"/>
        <v>1</v>
      </c>
      <c r="AS28" s="9">
        <f t="shared" si="28"/>
        <v>2</v>
      </c>
      <c r="AT28" s="9">
        <f t="shared" si="29"/>
        <v>2</v>
      </c>
      <c r="AU28" s="9">
        <f t="shared" si="30"/>
        <v>2</v>
      </c>
      <c r="AV28" s="9" t="s">
        <v>43</v>
      </c>
      <c r="AW28" s="9" t="s">
        <v>43</v>
      </c>
      <c r="AX28" s="9" t="s">
        <v>44</v>
      </c>
      <c r="AY28" s="9" t="s">
        <v>44</v>
      </c>
      <c r="AZ28" s="9" t="s">
        <v>44</v>
      </c>
      <c r="BA28" s="9" t="s">
        <v>43</v>
      </c>
      <c r="BB28" s="9" t="s">
        <v>43</v>
      </c>
      <c r="BC28" s="9" t="s">
        <v>44</v>
      </c>
      <c r="BD28" s="9" t="s">
        <v>44</v>
      </c>
      <c r="BE28" s="9" t="s">
        <v>44</v>
      </c>
      <c r="BF28" s="9" t="s">
        <v>43</v>
      </c>
      <c r="BG28" s="9" t="s">
        <v>44</v>
      </c>
      <c r="BH28" s="9" t="s">
        <v>44</v>
      </c>
      <c r="BI28" s="9" t="s">
        <v>45</v>
      </c>
      <c r="BJ28" s="9" t="s">
        <v>43</v>
      </c>
      <c r="BK28" s="9" t="s">
        <v>46</v>
      </c>
      <c r="BL28" s="9" t="s">
        <v>43</v>
      </c>
      <c r="BM28" s="9" t="s">
        <v>44</v>
      </c>
      <c r="BN28" s="9" t="s">
        <v>46</v>
      </c>
      <c r="BO28" s="9" t="s">
        <v>43</v>
      </c>
      <c r="BP28" s="9" t="s">
        <v>46</v>
      </c>
      <c r="BQ28" s="9" t="s">
        <v>46</v>
      </c>
      <c r="BR28" s="9" t="s">
        <v>46</v>
      </c>
      <c r="BS28" s="9" t="s">
        <v>52</v>
      </c>
      <c r="BT28" s="9" t="s">
        <v>44</v>
      </c>
      <c r="BU28" s="9" t="s">
        <v>44</v>
      </c>
      <c r="BV28" s="9" t="s">
        <v>44</v>
      </c>
      <c r="BW28" s="9" t="s">
        <v>44</v>
      </c>
      <c r="BX28" s="9" t="s">
        <v>45</v>
      </c>
      <c r="BY28" s="9" t="s">
        <v>45</v>
      </c>
      <c r="BZ28" s="9" t="s">
        <v>45</v>
      </c>
      <c r="CA28" s="9" t="s">
        <v>44</v>
      </c>
      <c r="CB28" s="9" t="s">
        <v>45</v>
      </c>
      <c r="CC28" s="9" t="s">
        <v>45</v>
      </c>
      <c r="CD28" s="9" t="s">
        <v>44</v>
      </c>
      <c r="CE28" s="9" t="s">
        <v>44</v>
      </c>
      <c r="CF28" s="9" t="s">
        <v>43</v>
      </c>
      <c r="CG28" s="9" t="s">
        <v>50</v>
      </c>
      <c r="CH28" s="9" t="s">
        <v>45</v>
      </c>
      <c r="CI28" s="9" t="s">
        <v>46</v>
      </c>
      <c r="CJ28" s="9" t="s">
        <v>45</v>
      </c>
    </row>
    <row r="29" spans="1:88" x14ac:dyDescent="0.25">
      <c r="A29" t="s">
        <v>84</v>
      </c>
      <c r="B29" t="s">
        <v>154</v>
      </c>
      <c r="C29">
        <v>164.22800000000001</v>
      </c>
      <c r="D29">
        <v>27.441675494851804</v>
      </c>
      <c r="E29">
        <v>3.50604234082908</v>
      </c>
      <c r="F29">
        <v>2.4528146426301101</v>
      </c>
      <c r="G29" s="9">
        <f t="shared" si="5"/>
        <v>1</v>
      </c>
      <c r="H29" s="9">
        <f t="shared" si="5"/>
        <v>1</v>
      </c>
      <c r="I29" s="9">
        <f t="shared" si="6"/>
        <v>0</v>
      </c>
      <c r="J29" s="9">
        <f t="shared" si="37"/>
        <v>0</v>
      </c>
      <c r="K29" s="9">
        <f t="shared" si="7"/>
        <v>0</v>
      </c>
      <c r="L29" s="9">
        <f t="shared" si="32"/>
        <v>0</v>
      </c>
      <c r="M29" s="9">
        <f t="shared" si="33"/>
        <v>1</v>
      </c>
      <c r="N29" s="9">
        <f t="shared" si="38"/>
        <v>0</v>
      </c>
      <c r="O29" s="9">
        <f t="shared" si="39"/>
        <v>0</v>
      </c>
      <c r="P29" s="9">
        <f t="shared" si="40"/>
        <v>0</v>
      </c>
      <c r="Q29" s="9">
        <f t="shared" si="8"/>
        <v>1</v>
      </c>
      <c r="R29" s="9">
        <f t="shared" si="9"/>
        <v>0</v>
      </c>
      <c r="S29" s="9">
        <f t="shared" si="10"/>
        <v>0</v>
      </c>
      <c r="T29" s="9">
        <f t="shared" si="11"/>
        <v>0</v>
      </c>
      <c r="U29" s="9">
        <f t="shared" si="34"/>
        <v>0</v>
      </c>
      <c r="V29" s="9">
        <f t="shared" si="12"/>
        <v>1</v>
      </c>
      <c r="W29" s="9">
        <f t="shared" si="35"/>
        <v>1</v>
      </c>
      <c r="X29" s="9">
        <f t="shared" si="13"/>
        <v>0</v>
      </c>
      <c r="Y29" s="9">
        <f t="shared" si="14"/>
        <v>0</v>
      </c>
      <c r="Z29" s="9">
        <f t="shared" si="36"/>
        <v>0</v>
      </c>
      <c r="AA29" s="9">
        <f t="shared" si="15"/>
        <v>0</v>
      </c>
      <c r="AB29" s="9">
        <f t="shared" si="16"/>
        <v>0</v>
      </c>
      <c r="AC29" s="9">
        <f t="shared" si="17"/>
        <v>1</v>
      </c>
      <c r="AD29" s="9">
        <f t="shared" si="18"/>
        <v>1</v>
      </c>
      <c r="AE29" s="9">
        <f t="shared" si="19"/>
        <v>0</v>
      </c>
      <c r="AF29" s="9">
        <f t="shared" si="41"/>
        <v>0</v>
      </c>
      <c r="AG29" s="9">
        <f t="shared" si="20"/>
        <v>1</v>
      </c>
      <c r="AH29" s="9">
        <f t="shared" si="21"/>
        <v>1</v>
      </c>
      <c r="AI29" s="9">
        <f t="shared" si="22"/>
        <v>2</v>
      </c>
      <c r="AJ29" s="9">
        <f t="shared" si="23"/>
        <v>1</v>
      </c>
      <c r="AK29" s="9">
        <f t="shared" si="24"/>
        <v>2</v>
      </c>
      <c r="AL29" s="9">
        <f t="shared" si="42"/>
        <v>0</v>
      </c>
      <c r="AM29" s="9">
        <f t="shared" si="25"/>
        <v>0</v>
      </c>
      <c r="AN29" s="9">
        <f t="shared" si="26"/>
        <v>0</v>
      </c>
      <c r="AO29" s="9">
        <f t="shared" si="43"/>
        <v>0</v>
      </c>
      <c r="AP29" s="9">
        <f t="shared" si="27"/>
        <v>2</v>
      </c>
      <c r="AQ29" s="9">
        <f t="shared" si="31"/>
        <v>1</v>
      </c>
      <c r="AR29" s="9">
        <f t="shared" si="44"/>
        <v>1</v>
      </c>
      <c r="AS29" s="9">
        <f t="shared" si="28"/>
        <v>2</v>
      </c>
      <c r="AT29" s="9">
        <f t="shared" si="29"/>
        <v>2</v>
      </c>
      <c r="AU29" s="9">
        <f t="shared" si="30"/>
        <v>2</v>
      </c>
      <c r="AV29" s="9" t="s">
        <v>51</v>
      </c>
      <c r="AW29" s="9" t="s">
        <v>51</v>
      </c>
      <c r="AX29" s="9" t="s">
        <v>44</v>
      </c>
      <c r="AY29" s="9" t="s">
        <v>44</v>
      </c>
      <c r="AZ29" s="9" t="s">
        <v>44</v>
      </c>
      <c r="BA29" s="9" t="s">
        <v>43</v>
      </c>
      <c r="BB29" s="9" t="s">
        <v>51</v>
      </c>
      <c r="BC29" s="9" t="s">
        <v>44</v>
      </c>
      <c r="BD29" s="9" t="s">
        <v>44</v>
      </c>
      <c r="BE29" s="9" t="s">
        <v>44</v>
      </c>
      <c r="BF29" s="9" t="s">
        <v>53</v>
      </c>
      <c r="BG29" s="9" t="s">
        <v>44</v>
      </c>
      <c r="BH29" s="9" t="s">
        <v>44</v>
      </c>
      <c r="BI29" s="9" t="s">
        <v>45</v>
      </c>
      <c r="BJ29" s="9" t="s">
        <v>43</v>
      </c>
      <c r="BK29" s="9" t="s">
        <v>66</v>
      </c>
      <c r="BL29" s="9" t="s">
        <v>51</v>
      </c>
      <c r="BM29" s="9" t="s">
        <v>44</v>
      </c>
      <c r="BN29" s="9" t="s">
        <v>46</v>
      </c>
      <c r="BO29" s="9" t="s">
        <v>43</v>
      </c>
      <c r="BP29" s="9" t="s">
        <v>46</v>
      </c>
      <c r="BQ29" s="9" t="s">
        <v>43</v>
      </c>
      <c r="BR29" s="9" t="s">
        <v>55</v>
      </c>
      <c r="BS29" s="9" t="s">
        <v>52</v>
      </c>
      <c r="BT29" s="9" t="s">
        <v>44</v>
      </c>
      <c r="BU29" s="9" t="s">
        <v>44</v>
      </c>
      <c r="BV29" s="9" t="s">
        <v>52</v>
      </c>
      <c r="BW29" s="9" t="s">
        <v>56</v>
      </c>
      <c r="BX29" s="9" t="s">
        <v>45</v>
      </c>
      <c r="BY29" s="9" t="s">
        <v>57</v>
      </c>
      <c r="BZ29" s="9" t="s">
        <v>45</v>
      </c>
      <c r="CA29" s="9" t="s">
        <v>44</v>
      </c>
      <c r="CB29" s="9" t="s">
        <v>45</v>
      </c>
      <c r="CC29" s="9" t="s">
        <v>45</v>
      </c>
      <c r="CD29" s="9" t="s">
        <v>44</v>
      </c>
      <c r="CE29" s="9" t="s">
        <v>43</v>
      </c>
      <c r="CF29" s="9" t="s">
        <v>51</v>
      </c>
      <c r="CG29" s="9" t="s">
        <v>50</v>
      </c>
      <c r="CH29" s="9" t="s">
        <v>45</v>
      </c>
      <c r="CI29" s="9" t="s">
        <v>46</v>
      </c>
      <c r="CJ29" s="9" t="s">
        <v>45</v>
      </c>
    </row>
    <row r="30" spans="1:88" x14ac:dyDescent="0.25">
      <c r="A30" t="s">
        <v>85</v>
      </c>
      <c r="B30" t="s">
        <v>155</v>
      </c>
      <c r="C30">
        <v>297.07100000000003</v>
      </c>
      <c r="D30">
        <v>21.736913042396608</v>
      </c>
      <c r="E30">
        <v>3.7594205616458498</v>
      </c>
      <c r="F30">
        <v>2.3263975741296199</v>
      </c>
      <c r="G30" s="9">
        <f t="shared" si="5"/>
        <v>0</v>
      </c>
      <c r="H30" s="9">
        <f t="shared" si="5"/>
        <v>0</v>
      </c>
      <c r="I30" s="9">
        <f t="shared" si="6"/>
        <v>0</v>
      </c>
      <c r="J30" s="9">
        <f t="shared" si="37"/>
        <v>0</v>
      </c>
      <c r="K30" s="9">
        <f t="shared" si="7"/>
        <v>0</v>
      </c>
      <c r="L30" s="9">
        <f t="shared" si="32"/>
        <v>0</v>
      </c>
      <c r="M30" s="9">
        <f t="shared" si="33"/>
        <v>0</v>
      </c>
      <c r="N30" s="9">
        <f t="shared" si="38"/>
        <v>0</v>
      </c>
      <c r="O30" s="9">
        <f t="shared" si="39"/>
        <v>0</v>
      </c>
      <c r="P30" s="9">
        <f t="shared" si="40"/>
        <v>0</v>
      </c>
      <c r="Q30" s="9">
        <f t="shared" si="8"/>
        <v>0</v>
      </c>
      <c r="R30" s="9">
        <f t="shared" si="9"/>
        <v>0</v>
      </c>
      <c r="S30" s="9">
        <f t="shared" si="10"/>
        <v>0</v>
      </c>
      <c r="T30" s="9">
        <f t="shared" si="11"/>
        <v>0</v>
      </c>
      <c r="U30" s="9">
        <f t="shared" si="34"/>
        <v>0</v>
      </c>
      <c r="V30" s="9">
        <f t="shared" si="12"/>
        <v>0</v>
      </c>
      <c r="W30" s="9">
        <f t="shared" si="35"/>
        <v>0</v>
      </c>
      <c r="X30" s="9">
        <f t="shared" si="13"/>
        <v>0</v>
      </c>
      <c r="Y30" s="9">
        <f t="shared" si="14"/>
        <v>0</v>
      </c>
      <c r="Z30" s="9">
        <f t="shared" si="36"/>
        <v>0</v>
      </c>
      <c r="AA30" s="9">
        <f t="shared" si="15"/>
        <v>0</v>
      </c>
      <c r="AB30" s="9">
        <f t="shared" si="16"/>
        <v>1</v>
      </c>
      <c r="AC30" s="9">
        <f t="shared" si="17"/>
        <v>0</v>
      </c>
      <c r="AD30" s="9">
        <f t="shared" si="18"/>
        <v>1</v>
      </c>
      <c r="AE30" s="9">
        <f t="shared" si="19"/>
        <v>0</v>
      </c>
      <c r="AF30" s="9">
        <f t="shared" si="41"/>
        <v>0</v>
      </c>
      <c r="AG30" s="9">
        <f t="shared" si="20"/>
        <v>1</v>
      </c>
      <c r="AH30" s="9">
        <f t="shared" si="21"/>
        <v>0</v>
      </c>
      <c r="AI30" s="9">
        <f t="shared" si="22"/>
        <v>2</v>
      </c>
      <c r="AJ30" s="9">
        <f t="shared" si="23"/>
        <v>2</v>
      </c>
      <c r="AK30" s="9">
        <f t="shared" si="24"/>
        <v>2</v>
      </c>
      <c r="AL30" s="9">
        <f t="shared" si="42"/>
        <v>0</v>
      </c>
      <c r="AM30" s="9">
        <f t="shared" si="25"/>
        <v>0</v>
      </c>
      <c r="AN30" s="9">
        <f t="shared" si="26"/>
        <v>0</v>
      </c>
      <c r="AO30" s="9">
        <f t="shared" si="43"/>
        <v>0</v>
      </c>
      <c r="AP30" s="9">
        <f t="shared" si="27"/>
        <v>1</v>
      </c>
      <c r="AQ30" s="9">
        <f t="shared" si="31"/>
        <v>0</v>
      </c>
      <c r="AR30" s="9">
        <f t="shared" si="44"/>
        <v>1</v>
      </c>
      <c r="AS30" s="9">
        <f t="shared" si="28"/>
        <v>2</v>
      </c>
      <c r="AT30" s="9">
        <f t="shared" si="29"/>
        <v>2</v>
      </c>
      <c r="AU30" s="9">
        <f t="shared" si="30"/>
        <v>2</v>
      </c>
      <c r="AV30" s="9" t="s">
        <v>43</v>
      </c>
      <c r="AW30" s="9" t="s">
        <v>43</v>
      </c>
      <c r="AX30" s="9" t="s">
        <v>44</v>
      </c>
      <c r="AY30" s="9" t="s">
        <v>44</v>
      </c>
      <c r="AZ30" s="9" t="s">
        <v>44</v>
      </c>
      <c r="BA30" s="9" t="s">
        <v>43</v>
      </c>
      <c r="BB30" s="9" t="s">
        <v>43</v>
      </c>
      <c r="BC30" s="9" t="s">
        <v>44</v>
      </c>
      <c r="BD30" s="9" t="s">
        <v>44</v>
      </c>
      <c r="BE30" s="9" t="s">
        <v>44</v>
      </c>
      <c r="BF30" s="9" t="s">
        <v>43</v>
      </c>
      <c r="BG30" s="9" t="s">
        <v>44</v>
      </c>
      <c r="BH30" s="9" t="s">
        <v>44</v>
      </c>
      <c r="BI30" s="9" t="s">
        <v>45</v>
      </c>
      <c r="BJ30" s="9" t="s">
        <v>43</v>
      </c>
      <c r="BK30" s="9" t="s">
        <v>46</v>
      </c>
      <c r="BL30" s="9" t="s">
        <v>43</v>
      </c>
      <c r="BM30" s="9" t="s">
        <v>44</v>
      </c>
      <c r="BN30" s="9" t="s">
        <v>46</v>
      </c>
      <c r="BO30" s="9" t="s">
        <v>43</v>
      </c>
      <c r="BP30" s="9" t="s">
        <v>46</v>
      </c>
      <c r="BQ30" s="9" t="s">
        <v>51</v>
      </c>
      <c r="BR30" s="9" t="s">
        <v>46</v>
      </c>
      <c r="BS30" s="9" t="s">
        <v>52</v>
      </c>
      <c r="BT30" s="9" t="s">
        <v>44</v>
      </c>
      <c r="BU30" s="9" t="s">
        <v>44</v>
      </c>
      <c r="BV30" s="9" t="s">
        <v>52</v>
      </c>
      <c r="BW30" s="9" t="s">
        <v>44</v>
      </c>
      <c r="BX30" s="9" t="s">
        <v>45</v>
      </c>
      <c r="BY30" s="9" t="s">
        <v>45</v>
      </c>
      <c r="BZ30" s="9" t="s">
        <v>45</v>
      </c>
      <c r="CA30" s="9" t="s">
        <v>44</v>
      </c>
      <c r="CB30" s="9" t="s">
        <v>45</v>
      </c>
      <c r="CC30" s="9" t="s">
        <v>45</v>
      </c>
      <c r="CD30" s="9" t="s">
        <v>44</v>
      </c>
      <c r="CE30" s="9" t="s">
        <v>53</v>
      </c>
      <c r="CF30" s="9" t="s">
        <v>43</v>
      </c>
      <c r="CG30" s="9" t="s">
        <v>50</v>
      </c>
      <c r="CH30" s="9" t="s">
        <v>45</v>
      </c>
      <c r="CI30" s="9" t="s">
        <v>46</v>
      </c>
      <c r="CJ30" s="9" t="s">
        <v>45</v>
      </c>
    </row>
    <row r="31" spans="1:88" x14ac:dyDescent="0.25">
      <c r="A31" t="s">
        <v>86</v>
      </c>
      <c r="B31" t="s">
        <v>156</v>
      </c>
      <c r="C31">
        <v>490.10399999999998</v>
      </c>
      <c r="D31">
        <v>24.27098499480018</v>
      </c>
      <c r="E31">
        <v>3.9557620850850399</v>
      </c>
      <c r="F31">
        <v>2.38691594314996</v>
      </c>
      <c r="G31" s="9">
        <f t="shared" si="5"/>
        <v>0</v>
      </c>
      <c r="H31" s="9">
        <f t="shared" si="5"/>
        <v>0</v>
      </c>
      <c r="I31" s="9">
        <f t="shared" si="6"/>
        <v>0</v>
      </c>
      <c r="J31" s="9">
        <f t="shared" si="37"/>
        <v>0</v>
      </c>
      <c r="K31" s="9">
        <f t="shared" si="7"/>
        <v>0</v>
      </c>
      <c r="L31" s="9">
        <f t="shared" si="32"/>
        <v>0</v>
      </c>
      <c r="M31" s="9">
        <f t="shared" si="33"/>
        <v>0</v>
      </c>
      <c r="N31" s="9">
        <f t="shared" si="38"/>
        <v>0</v>
      </c>
      <c r="O31" s="9">
        <f t="shared" si="39"/>
        <v>0</v>
      </c>
      <c r="P31" s="9">
        <f t="shared" si="40"/>
        <v>0</v>
      </c>
      <c r="Q31" s="9">
        <f t="shared" si="8"/>
        <v>0</v>
      </c>
      <c r="R31" s="9">
        <f t="shared" si="9"/>
        <v>0</v>
      </c>
      <c r="S31" s="9">
        <f t="shared" si="10"/>
        <v>0</v>
      </c>
      <c r="T31" s="9">
        <f t="shared" si="11"/>
        <v>0</v>
      </c>
      <c r="U31" s="9">
        <f t="shared" si="34"/>
        <v>0</v>
      </c>
      <c r="V31" s="9">
        <f t="shared" si="12"/>
        <v>0</v>
      </c>
      <c r="W31" s="9">
        <f t="shared" si="35"/>
        <v>0</v>
      </c>
      <c r="X31" s="9">
        <f t="shared" si="13"/>
        <v>0</v>
      </c>
      <c r="Y31" s="9">
        <f t="shared" si="14"/>
        <v>0</v>
      </c>
      <c r="Z31" s="9">
        <f t="shared" si="36"/>
        <v>0</v>
      </c>
      <c r="AA31" s="9">
        <f t="shared" si="15"/>
        <v>0</v>
      </c>
      <c r="AB31" s="9">
        <f t="shared" si="16"/>
        <v>2</v>
      </c>
      <c r="AC31" s="9">
        <f t="shared" si="17"/>
        <v>0</v>
      </c>
      <c r="AD31" s="9">
        <f t="shared" si="18"/>
        <v>2</v>
      </c>
      <c r="AE31" s="9">
        <f t="shared" si="19"/>
        <v>0</v>
      </c>
      <c r="AF31" s="9">
        <f t="shared" si="41"/>
        <v>0</v>
      </c>
      <c r="AG31" s="9">
        <f t="shared" si="20"/>
        <v>0</v>
      </c>
      <c r="AH31" s="9">
        <f t="shared" si="21"/>
        <v>0</v>
      </c>
      <c r="AI31" s="9">
        <f t="shared" si="22"/>
        <v>2</v>
      </c>
      <c r="AJ31" s="9">
        <f t="shared" si="23"/>
        <v>2</v>
      </c>
      <c r="AK31" s="9">
        <f t="shared" si="24"/>
        <v>2</v>
      </c>
      <c r="AL31" s="9">
        <f t="shared" si="42"/>
        <v>0</v>
      </c>
      <c r="AM31" s="9">
        <f t="shared" si="25"/>
        <v>0</v>
      </c>
      <c r="AN31" s="9">
        <f t="shared" si="26"/>
        <v>0</v>
      </c>
      <c r="AO31" s="9">
        <f t="shared" si="43"/>
        <v>0</v>
      </c>
      <c r="AP31" s="9">
        <f t="shared" si="27"/>
        <v>0</v>
      </c>
      <c r="AQ31" s="9">
        <f t="shared" si="31"/>
        <v>0</v>
      </c>
      <c r="AR31" s="9">
        <f t="shared" si="44"/>
        <v>1</v>
      </c>
      <c r="AS31" s="9">
        <f t="shared" si="28"/>
        <v>2</v>
      </c>
      <c r="AT31" s="9">
        <f t="shared" si="29"/>
        <v>2</v>
      </c>
      <c r="AU31" s="9">
        <f t="shared" si="30"/>
        <v>2</v>
      </c>
      <c r="AV31" s="9" t="s">
        <v>43</v>
      </c>
      <c r="AW31" s="9" t="s">
        <v>43</v>
      </c>
      <c r="AX31" s="9" t="s">
        <v>44</v>
      </c>
      <c r="AY31" s="9" t="s">
        <v>44</v>
      </c>
      <c r="AZ31" s="9" t="s">
        <v>44</v>
      </c>
      <c r="BA31" s="9" t="s">
        <v>43</v>
      </c>
      <c r="BB31" s="9" t="s">
        <v>43</v>
      </c>
      <c r="BC31" s="9" t="s">
        <v>44</v>
      </c>
      <c r="BD31" s="9" t="s">
        <v>44</v>
      </c>
      <c r="BE31" s="9" t="s">
        <v>44</v>
      </c>
      <c r="BF31" s="9" t="s">
        <v>43</v>
      </c>
      <c r="BG31" s="9" t="s">
        <v>44</v>
      </c>
      <c r="BH31" s="9" t="s">
        <v>44</v>
      </c>
      <c r="BI31" s="9" t="s">
        <v>45</v>
      </c>
      <c r="BJ31" s="9" t="s">
        <v>43</v>
      </c>
      <c r="BK31" s="9" t="s">
        <v>46</v>
      </c>
      <c r="BL31" s="9" t="s">
        <v>43</v>
      </c>
      <c r="BM31" s="9" t="s">
        <v>44</v>
      </c>
      <c r="BN31" s="9" t="s">
        <v>46</v>
      </c>
      <c r="BO31" s="9" t="s">
        <v>43</v>
      </c>
      <c r="BP31" s="9" t="s">
        <v>46</v>
      </c>
      <c r="BQ31" s="9" t="s">
        <v>46</v>
      </c>
      <c r="BR31" s="9" t="s">
        <v>46</v>
      </c>
      <c r="BS31" s="9" t="s">
        <v>44</v>
      </c>
      <c r="BT31" s="9" t="s">
        <v>44</v>
      </c>
      <c r="BU31" s="9" t="s">
        <v>44</v>
      </c>
      <c r="BV31" s="9" t="s">
        <v>44</v>
      </c>
      <c r="BW31" s="9" t="s">
        <v>44</v>
      </c>
      <c r="BX31" s="9" t="s">
        <v>45</v>
      </c>
      <c r="BY31" s="9" t="s">
        <v>45</v>
      </c>
      <c r="BZ31" s="9" t="s">
        <v>45</v>
      </c>
      <c r="CA31" s="9" t="s">
        <v>44</v>
      </c>
      <c r="CB31" s="9" t="s">
        <v>45</v>
      </c>
      <c r="CC31" s="9" t="s">
        <v>45</v>
      </c>
      <c r="CD31" s="9" t="s">
        <v>44</v>
      </c>
      <c r="CE31" s="9" t="s">
        <v>44</v>
      </c>
      <c r="CF31" s="9" t="s">
        <v>43</v>
      </c>
      <c r="CG31" s="9" t="s">
        <v>50</v>
      </c>
      <c r="CH31" s="9" t="s">
        <v>45</v>
      </c>
      <c r="CI31" s="9" t="s">
        <v>46</v>
      </c>
      <c r="CJ31" s="9" t="s">
        <v>45</v>
      </c>
    </row>
    <row r="32" spans="1:88" x14ac:dyDescent="0.25">
      <c r="A32" t="s">
        <v>87</v>
      </c>
      <c r="B32" t="s">
        <v>157</v>
      </c>
      <c r="C32">
        <v>369.55500000000006</v>
      </c>
      <c r="D32">
        <v>37.481591619978012</v>
      </c>
      <c r="E32">
        <v>3.8469504589782502</v>
      </c>
      <c r="F32">
        <v>2.6133578850090098</v>
      </c>
      <c r="G32" s="9">
        <f t="shared" si="5"/>
        <v>0</v>
      </c>
      <c r="H32" s="9">
        <f t="shared" si="5"/>
        <v>0</v>
      </c>
      <c r="I32" s="9">
        <f t="shared" si="6"/>
        <v>0</v>
      </c>
      <c r="J32" s="9">
        <f t="shared" si="37"/>
        <v>0</v>
      </c>
      <c r="K32" s="9">
        <f t="shared" si="7"/>
        <v>0</v>
      </c>
      <c r="L32" s="9">
        <f t="shared" si="32"/>
        <v>0</v>
      </c>
      <c r="M32" s="9">
        <f t="shared" si="33"/>
        <v>0</v>
      </c>
      <c r="N32" s="9">
        <f t="shared" si="38"/>
        <v>0</v>
      </c>
      <c r="O32" s="9">
        <f t="shared" si="39"/>
        <v>0</v>
      </c>
      <c r="P32" s="9">
        <f t="shared" si="40"/>
        <v>0</v>
      </c>
      <c r="Q32" s="9">
        <f t="shared" si="8"/>
        <v>0</v>
      </c>
      <c r="R32" s="9">
        <f t="shared" si="9"/>
        <v>0</v>
      </c>
      <c r="S32" s="9">
        <f t="shared" si="10"/>
        <v>0</v>
      </c>
      <c r="T32" s="9">
        <f t="shared" si="11"/>
        <v>0</v>
      </c>
      <c r="U32" s="9">
        <f t="shared" si="34"/>
        <v>0</v>
      </c>
      <c r="V32" s="9">
        <f t="shared" si="12"/>
        <v>0</v>
      </c>
      <c r="W32" s="9">
        <f t="shared" si="35"/>
        <v>0</v>
      </c>
      <c r="X32" s="9">
        <f t="shared" si="13"/>
        <v>0</v>
      </c>
      <c r="Y32" s="9">
        <f t="shared" si="14"/>
        <v>0</v>
      </c>
      <c r="Z32" s="9">
        <f t="shared" si="36"/>
        <v>0</v>
      </c>
      <c r="AA32" s="9">
        <f t="shared" si="15"/>
        <v>0</v>
      </c>
      <c r="AB32" s="9">
        <f t="shared" si="16"/>
        <v>1</v>
      </c>
      <c r="AC32" s="9">
        <f t="shared" si="17"/>
        <v>0</v>
      </c>
      <c r="AD32" s="9">
        <f t="shared" si="18"/>
        <v>1</v>
      </c>
      <c r="AE32" s="9">
        <f t="shared" si="19"/>
        <v>0</v>
      </c>
      <c r="AF32" s="9">
        <f t="shared" si="41"/>
        <v>0</v>
      </c>
      <c r="AG32" s="9">
        <f t="shared" si="20"/>
        <v>1</v>
      </c>
      <c r="AH32" s="9">
        <f t="shared" si="21"/>
        <v>0</v>
      </c>
      <c r="AI32" s="9">
        <f t="shared" si="22"/>
        <v>2</v>
      </c>
      <c r="AJ32" s="9">
        <f t="shared" si="23"/>
        <v>2</v>
      </c>
      <c r="AK32" s="9">
        <f t="shared" si="24"/>
        <v>2</v>
      </c>
      <c r="AL32" s="9">
        <f t="shared" si="42"/>
        <v>0</v>
      </c>
      <c r="AM32" s="9">
        <f t="shared" si="25"/>
        <v>0</v>
      </c>
      <c r="AN32" s="9">
        <f t="shared" si="26"/>
        <v>0</v>
      </c>
      <c r="AO32" s="9">
        <f t="shared" si="43"/>
        <v>0</v>
      </c>
      <c r="AP32" s="9">
        <f t="shared" si="27"/>
        <v>1</v>
      </c>
      <c r="AQ32" s="9">
        <f t="shared" si="31"/>
        <v>0</v>
      </c>
      <c r="AR32" s="9">
        <f t="shared" si="44"/>
        <v>1</v>
      </c>
      <c r="AS32" s="9">
        <f t="shared" si="28"/>
        <v>2</v>
      </c>
      <c r="AT32" s="9">
        <f t="shared" si="29"/>
        <v>2</v>
      </c>
      <c r="AU32" s="9">
        <f t="shared" si="30"/>
        <v>2</v>
      </c>
      <c r="AV32" s="9" t="s">
        <v>43</v>
      </c>
      <c r="AW32" s="9" t="s">
        <v>43</v>
      </c>
      <c r="AX32" s="9" t="s">
        <v>44</v>
      </c>
      <c r="AY32" s="9" t="s">
        <v>44</v>
      </c>
      <c r="AZ32" s="9" t="s">
        <v>44</v>
      </c>
      <c r="BA32" s="9" t="s">
        <v>43</v>
      </c>
      <c r="BB32" s="9" t="s">
        <v>43</v>
      </c>
      <c r="BC32" s="9" t="s">
        <v>44</v>
      </c>
      <c r="BD32" s="9" t="s">
        <v>44</v>
      </c>
      <c r="BE32" s="9" t="s">
        <v>44</v>
      </c>
      <c r="BF32" s="9" t="s">
        <v>43</v>
      </c>
      <c r="BG32" s="9" t="s">
        <v>44</v>
      </c>
      <c r="BH32" s="9" t="s">
        <v>44</v>
      </c>
      <c r="BI32" s="9" t="s">
        <v>45</v>
      </c>
      <c r="BJ32" s="9" t="s">
        <v>43</v>
      </c>
      <c r="BK32" s="9" t="s">
        <v>46</v>
      </c>
      <c r="BL32" s="9" t="s">
        <v>43</v>
      </c>
      <c r="BM32" s="9" t="s">
        <v>44</v>
      </c>
      <c r="BN32" s="9" t="s">
        <v>46</v>
      </c>
      <c r="BO32" s="9" t="s">
        <v>43</v>
      </c>
      <c r="BP32" s="9" t="s">
        <v>46</v>
      </c>
      <c r="BQ32" s="9" t="s">
        <v>51</v>
      </c>
      <c r="BR32" s="9" t="s">
        <v>46</v>
      </c>
      <c r="BS32" s="9" t="s">
        <v>52</v>
      </c>
      <c r="BT32" s="9" t="s">
        <v>44</v>
      </c>
      <c r="BU32" s="9" t="s">
        <v>44</v>
      </c>
      <c r="BV32" s="9" t="s">
        <v>52</v>
      </c>
      <c r="BW32" s="9" t="s">
        <v>44</v>
      </c>
      <c r="BX32" s="9" t="s">
        <v>45</v>
      </c>
      <c r="BY32" s="9" t="s">
        <v>45</v>
      </c>
      <c r="BZ32" s="9" t="s">
        <v>45</v>
      </c>
      <c r="CA32" s="9" t="s">
        <v>44</v>
      </c>
      <c r="CB32" s="9" t="s">
        <v>45</v>
      </c>
      <c r="CC32" s="9" t="s">
        <v>45</v>
      </c>
      <c r="CD32" s="9" t="s">
        <v>44</v>
      </c>
      <c r="CE32" s="9" t="s">
        <v>53</v>
      </c>
      <c r="CF32" s="9" t="s">
        <v>43</v>
      </c>
      <c r="CG32" s="9" t="s">
        <v>50</v>
      </c>
      <c r="CH32" s="9" t="s">
        <v>45</v>
      </c>
      <c r="CI32" s="9" t="s">
        <v>46</v>
      </c>
      <c r="CJ32" s="9" t="s">
        <v>45</v>
      </c>
    </row>
    <row r="33" spans="1:88" x14ac:dyDescent="0.25">
      <c r="A33" t="s">
        <v>88</v>
      </c>
      <c r="B33" t="s">
        <v>158</v>
      </c>
      <c r="C33">
        <v>382.06100000000004</v>
      </c>
      <c r="D33">
        <v>32.479508022517798</v>
      </c>
      <c r="E33">
        <v>3.8600305820830401</v>
      </c>
      <c r="F33">
        <v>2.5407903313031399</v>
      </c>
      <c r="G33" s="9">
        <f t="shared" si="5"/>
        <v>0</v>
      </c>
      <c r="H33" s="9">
        <f t="shared" si="5"/>
        <v>0</v>
      </c>
      <c r="I33" s="9">
        <f t="shared" si="6"/>
        <v>0</v>
      </c>
      <c r="J33" s="9">
        <f t="shared" si="37"/>
        <v>0</v>
      </c>
      <c r="K33" s="9">
        <f t="shared" si="7"/>
        <v>0</v>
      </c>
      <c r="L33" s="9">
        <f t="shared" si="32"/>
        <v>0</v>
      </c>
      <c r="M33" s="9">
        <f t="shared" si="33"/>
        <v>0</v>
      </c>
      <c r="N33" s="9">
        <f t="shared" si="38"/>
        <v>0</v>
      </c>
      <c r="O33" s="9">
        <f t="shared" si="39"/>
        <v>0</v>
      </c>
      <c r="P33" s="9">
        <f t="shared" si="40"/>
        <v>0</v>
      </c>
      <c r="Q33" s="9">
        <f t="shared" si="8"/>
        <v>0</v>
      </c>
      <c r="R33" s="9">
        <f t="shared" si="9"/>
        <v>0</v>
      </c>
      <c r="S33" s="9">
        <f t="shared" si="10"/>
        <v>0</v>
      </c>
      <c r="T33" s="9">
        <f t="shared" si="11"/>
        <v>0</v>
      </c>
      <c r="U33" s="9">
        <f t="shared" si="34"/>
        <v>0</v>
      </c>
      <c r="V33" s="9">
        <f t="shared" si="12"/>
        <v>0</v>
      </c>
      <c r="W33" s="9">
        <f t="shared" si="35"/>
        <v>0</v>
      </c>
      <c r="X33" s="9">
        <f t="shared" si="13"/>
        <v>0</v>
      </c>
      <c r="Y33" s="9">
        <f t="shared" si="14"/>
        <v>0</v>
      </c>
      <c r="Z33" s="9">
        <f t="shared" si="36"/>
        <v>0</v>
      </c>
      <c r="AA33" s="9">
        <f t="shared" si="15"/>
        <v>0</v>
      </c>
      <c r="AB33" s="9">
        <f t="shared" si="16"/>
        <v>2</v>
      </c>
      <c r="AC33" s="9">
        <f t="shared" si="17"/>
        <v>0</v>
      </c>
      <c r="AD33" s="9">
        <f t="shared" si="18"/>
        <v>2</v>
      </c>
      <c r="AE33" s="9">
        <f t="shared" si="19"/>
        <v>0</v>
      </c>
      <c r="AF33" s="9">
        <f t="shared" si="41"/>
        <v>0</v>
      </c>
      <c r="AG33" s="9">
        <f t="shared" si="20"/>
        <v>0</v>
      </c>
      <c r="AH33" s="9">
        <f t="shared" si="21"/>
        <v>0</v>
      </c>
      <c r="AI33" s="9">
        <f t="shared" si="22"/>
        <v>2</v>
      </c>
      <c r="AJ33" s="9">
        <f t="shared" si="23"/>
        <v>2</v>
      </c>
      <c r="AK33" s="9">
        <f t="shared" si="24"/>
        <v>2</v>
      </c>
      <c r="AL33" s="9">
        <f t="shared" si="42"/>
        <v>0</v>
      </c>
      <c r="AM33" s="9">
        <f t="shared" si="25"/>
        <v>0</v>
      </c>
      <c r="AN33" s="9">
        <f t="shared" si="26"/>
        <v>0</v>
      </c>
      <c r="AO33" s="9">
        <f t="shared" si="43"/>
        <v>0</v>
      </c>
      <c r="AP33" s="9">
        <f t="shared" si="27"/>
        <v>0</v>
      </c>
      <c r="AQ33" s="9">
        <f t="shared" si="31"/>
        <v>0</v>
      </c>
      <c r="AR33" s="9">
        <f t="shared" si="44"/>
        <v>2</v>
      </c>
      <c r="AS33" s="9">
        <f t="shared" si="28"/>
        <v>2</v>
      </c>
      <c r="AT33" s="9">
        <f t="shared" si="29"/>
        <v>2</v>
      </c>
      <c r="AU33" s="9">
        <f t="shared" si="30"/>
        <v>2</v>
      </c>
      <c r="AV33" s="9" t="s">
        <v>43</v>
      </c>
      <c r="AW33" s="9" t="s">
        <v>43</v>
      </c>
      <c r="AX33" s="9" t="s">
        <v>44</v>
      </c>
      <c r="AY33" s="9" t="s">
        <v>44</v>
      </c>
      <c r="AZ33" s="9" t="s">
        <v>44</v>
      </c>
      <c r="BA33" s="9" t="s">
        <v>43</v>
      </c>
      <c r="BB33" s="9" t="s">
        <v>43</v>
      </c>
      <c r="BC33" s="9" t="s">
        <v>44</v>
      </c>
      <c r="BD33" s="9" t="s">
        <v>44</v>
      </c>
      <c r="BE33" s="9" t="s">
        <v>44</v>
      </c>
      <c r="BF33" s="9" t="s">
        <v>43</v>
      </c>
      <c r="BG33" s="9" t="s">
        <v>44</v>
      </c>
      <c r="BH33" s="9" t="s">
        <v>44</v>
      </c>
      <c r="BI33" s="9" t="s">
        <v>45</v>
      </c>
      <c r="BJ33" s="9" t="s">
        <v>43</v>
      </c>
      <c r="BK33" s="9" t="s">
        <v>46</v>
      </c>
      <c r="BL33" s="9" t="s">
        <v>43</v>
      </c>
      <c r="BM33" s="9" t="s">
        <v>44</v>
      </c>
      <c r="BN33" s="9" t="s">
        <v>46</v>
      </c>
      <c r="BO33" s="9" t="s">
        <v>43</v>
      </c>
      <c r="BP33" s="9" t="s">
        <v>46</v>
      </c>
      <c r="BQ33" s="9" t="s">
        <v>46</v>
      </c>
      <c r="BR33" s="9" t="s">
        <v>46</v>
      </c>
      <c r="BS33" s="9" t="s">
        <v>44</v>
      </c>
      <c r="BT33" s="9" t="s">
        <v>44</v>
      </c>
      <c r="BU33" s="9" t="s">
        <v>44</v>
      </c>
      <c r="BV33" s="9" t="s">
        <v>44</v>
      </c>
      <c r="BW33" s="9" t="s">
        <v>44</v>
      </c>
      <c r="BX33" s="9" t="s">
        <v>45</v>
      </c>
      <c r="BY33" s="9" t="s">
        <v>45</v>
      </c>
      <c r="BZ33" s="9" t="s">
        <v>45</v>
      </c>
      <c r="CA33" s="9" t="s">
        <v>44</v>
      </c>
      <c r="CB33" s="9" t="s">
        <v>45</v>
      </c>
      <c r="CC33" s="9" t="s">
        <v>45</v>
      </c>
      <c r="CD33" s="9" t="s">
        <v>44</v>
      </c>
      <c r="CE33" s="9" t="s">
        <v>44</v>
      </c>
      <c r="CF33" s="9" t="s">
        <v>43</v>
      </c>
      <c r="CG33" s="9" t="s">
        <v>45</v>
      </c>
      <c r="CH33" s="9" t="s">
        <v>45</v>
      </c>
      <c r="CI33" s="9" t="s">
        <v>46</v>
      </c>
      <c r="CJ33" s="9" t="s">
        <v>45</v>
      </c>
    </row>
    <row r="34" spans="1:88" x14ac:dyDescent="0.25">
      <c r="A34" t="s">
        <v>89</v>
      </c>
      <c r="B34" t="s">
        <v>159</v>
      </c>
      <c r="C34">
        <v>627.39800000000002</v>
      </c>
      <c r="D34">
        <v>39.773832361066916</v>
      </c>
      <c r="E34">
        <v>4.04705934680974</v>
      </c>
      <c r="F34">
        <v>2.6428517539043201</v>
      </c>
      <c r="G34" s="9">
        <f t="shared" si="5"/>
        <v>0</v>
      </c>
      <c r="H34" s="9">
        <f t="shared" si="5"/>
        <v>0</v>
      </c>
      <c r="I34" s="9">
        <f t="shared" si="6"/>
        <v>0</v>
      </c>
      <c r="J34" s="9">
        <f t="shared" si="37"/>
        <v>0</v>
      </c>
      <c r="K34" s="9">
        <f t="shared" si="7"/>
        <v>0</v>
      </c>
      <c r="L34" s="9">
        <f t="shared" si="32"/>
        <v>0</v>
      </c>
      <c r="M34" s="9">
        <f t="shared" si="33"/>
        <v>0</v>
      </c>
      <c r="N34" s="9">
        <f t="shared" si="38"/>
        <v>0</v>
      </c>
      <c r="O34" s="9">
        <f t="shared" si="39"/>
        <v>0</v>
      </c>
      <c r="P34" s="9">
        <f t="shared" si="40"/>
        <v>0</v>
      </c>
      <c r="Q34" s="9">
        <f t="shared" si="8"/>
        <v>0</v>
      </c>
      <c r="R34" s="9">
        <f t="shared" si="9"/>
        <v>0</v>
      </c>
      <c r="S34" s="9">
        <f t="shared" si="10"/>
        <v>0</v>
      </c>
      <c r="T34" s="9">
        <f t="shared" si="11"/>
        <v>0</v>
      </c>
      <c r="U34" s="9">
        <f t="shared" si="34"/>
        <v>0</v>
      </c>
      <c r="V34" s="9">
        <f t="shared" si="12"/>
        <v>0</v>
      </c>
      <c r="W34" s="9">
        <f t="shared" si="35"/>
        <v>0</v>
      </c>
      <c r="X34" s="9">
        <f t="shared" si="13"/>
        <v>0</v>
      </c>
      <c r="Y34" s="9">
        <f t="shared" si="14"/>
        <v>0</v>
      </c>
      <c r="Z34" s="9">
        <f t="shared" si="36"/>
        <v>0</v>
      </c>
      <c r="AA34" s="9">
        <f t="shared" si="15"/>
        <v>0</v>
      </c>
      <c r="AB34" s="9">
        <f t="shared" si="16"/>
        <v>2</v>
      </c>
      <c r="AC34" s="9">
        <f t="shared" si="17"/>
        <v>0</v>
      </c>
      <c r="AD34" s="9">
        <f t="shared" si="18"/>
        <v>2</v>
      </c>
      <c r="AE34" s="9">
        <f t="shared" si="19"/>
        <v>0</v>
      </c>
      <c r="AF34" s="9">
        <f t="shared" si="41"/>
        <v>0</v>
      </c>
      <c r="AG34" s="9">
        <f t="shared" si="20"/>
        <v>1</v>
      </c>
      <c r="AH34" s="9">
        <f t="shared" si="21"/>
        <v>0</v>
      </c>
      <c r="AI34" s="9">
        <f t="shared" si="22"/>
        <v>2</v>
      </c>
      <c r="AJ34" s="9">
        <f t="shared" si="23"/>
        <v>2</v>
      </c>
      <c r="AK34" s="9">
        <f t="shared" si="24"/>
        <v>2</v>
      </c>
      <c r="AL34" s="9">
        <f t="shared" si="42"/>
        <v>0</v>
      </c>
      <c r="AM34" s="9">
        <f t="shared" si="25"/>
        <v>0</v>
      </c>
      <c r="AN34" s="9">
        <f t="shared" si="26"/>
        <v>0</v>
      </c>
      <c r="AO34" s="9">
        <f t="shared" si="43"/>
        <v>0</v>
      </c>
      <c r="AP34" s="9">
        <f t="shared" si="27"/>
        <v>0</v>
      </c>
      <c r="AQ34" s="9">
        <f t="shared" si="31"/>
        <v>0</v>
      </c>
      <c r="AR34" s="9">
        <f t="shared" si="44"/>
        <v>2</v>
      </c>
      <c r="AS34" s="9">
        <f t="shared" si="28"/>
        <v>2</v>
      </c>
      <c r="AT34" s="9">
        <f t="shared" si="29"/>
        <v>2</v>
      </c>
      <c r="AU34" s="9">
        <f t="shared" si="30"/>
        <v>2</v>
      </c>
      <c r="AV34" s="9" t="s">
        <v>43</v>
      </c>
      <c r="AW34" s="9" t="s">
        <v>43</v>
      </c>
      <c r="AX34" s="9" t="s">
        <v>44</v>
      </c>
      <c r="AY34" s="9" t="s">
        <v>44</v>
      </c>
      <c r="AZ34" s="9" t="s">
        <v>44</v>
      </c>
      <c r="BA34" s="9" t="s">
        <v>43</v>
      </c>
      <c r="BB34" s="9" t="s">
        <v>43</v>
      </c>
      <c r="BC34" s="9" t="s">
        <v>44</v>
      </c>
      <c r="BD34" s="9" t="s">
        <v>44</v>
      </c>
      <c r="BE34" s="9" t="s">
        <v>44</v>
      </c>
      <c r="BF34" s="9" t="s">
        <v>43</v>
      </c>
      <c r="BG34" s="9" t="s">
        <v>44</v>
      </c>
      <c r="BH34" s="9" t="s">
        <v>44</v>
      </c>
      <c r="BI34" s="9" t="s">
        <v>45</v>
      </c>
      <c r="BJ34" s="9" t="s">
        <v>43</v>
      </c>
      <c r="BK34" s="9" t="s">
        <v>46</v>
      </c>
      <c r="BL34" s="9" t="s">
        <v>43</v>
      </c>
      <c r="BM34" s="9" t="s">
        <v>44</v>
      </c>
      <c r="BN34" s="9" t="s">
        <v>46</v>
      </c>
      <c r="BO34" s="9" t="s">
        <v>43</v>
      </c>
      <c r="BP34" s="9" t="s">
        <v>46</v>
      </c>
      <c r="BQ34" s="9" t="s">
        <v>46</v>
      </c>
      <c r="BR34" s="9" t="s">
        <v>46</v>
      </c>
      <c r="BS34" s="9" t="s">
        <v>44</v>
      </c>
      <c r="BT34" s="9" t="s">
        <v>44</v>
      </c>
      <c r="BU34" s="9" t="s">
        <v>44</v>
      </c>
      <c r="BV34" s="9" t="s">
        <v>52</v>
      </c>
      <c r="BW34" s="9" t="s">
        <v>44</v>
      </c>
      <c r="BX34" s="9" t="s">
        <v>45</v>
      </c>
      <c r="BY34" s="9" t="s">
        <v>45</v>
      </c>
      <c r="BZ34" s="9" t="s">
        <v>45</v>
      </c>
      <c r="CA34" s="9" t="s">
        <v>44</v>
      </c>
      <c r="CB34" s="9" t="s">
        <v>45</v>
      </c>
      <c r="CC34" s="9" t="s">
        <v>45</v>
      </c>
      <c r="CD34" s="9" t="s">
        <v>44</v>
      </c>
      <c r="CE34" s="9" t="s">
        <v>44</v>
      </c>
      <c r="CF34" s="9" t="s">
        <v>43</v>
      </c>
      <c r="CG34" s="9" t="s">
        <v>45</v>
      </c>
      <c r="CH34" s="9" t="s">
        <v>45</v>
      </c>
      <c r="CI34" s="9" t="s">
        <v>46</v>
      </c>
      <c r="CJ34" s="9" t="s">
        <v>45</v>
      </c>
    </row>
    <row r="35" spans="1:88" x14ac:dyDescent="0.25">
      <c r="A35" t="s">
        <v>90</v>
      </c>
      <c r="B35" t="s">
        <v>160</v>
      </c>
      <c r="C35">
        <v>218.22600000000006</v>
      </c>
      <c r="D35">
        <v>28.910922045197417</v>
      </c>
      <c r="E35">
        <v>3.63051981914123</v>
      </c>
      <c r="F35">
        <v>2.4803425668750099</v>
      </c>
      <c r="G35" s="9">
        <f t="shared" si="5"/>
        <v>0</v>
      </c>
      <c r="H35" s="9">
        <f t="shared" si="5"/>
        <v>0</v>
      </c>
      <c r="I35" s="9">
        <f t="shared" si="6"/>
        <v>0</v>
      </c>
      <c r="J35" s="9">
        <f t="shared" si="37"/>
        <v>0</v>
      </c>
      <c r="K35" s="9">
        <f t="shared" si="7"/>
        <v>0</v>
      </c>
      <c r="L35" s="9">
        <f t="shared" si="32"/>
        <v>0</v>
      </c>
      <c r="M35" s="9">
        <f t="shared" si="33"/>
        <v>0</v>
      </c>
      <c r="N35" s="9">
        <f t="shared" si="38"/>
        <v>0</v>
      </c>
      <c r="O35" s="9">
        <f t="shared" si="39"/>
        <v>0</v>
      </c>
      <c r="P35" s="9">
        <f t="shared" si="40"/>
        <v>0</v>
      </c>
      <c r="Q35" s="9">
        <f t="shared" si="8"/>
        <v>0</v>
      </c>
      <c r="R35" s="9">
        <f t="shared" si="9"/>
        <v>0</v>
      </c>
      <c r="S35" s="9">
        <f t="shared" si="10"/>
        <v>0</v>
      </c>
      <c r="T35" s="9">
        <f t="shared" si="11"/>
        <v>0</v>
      </c>
      <c r="U35" s="9">
        <f t="shared" si="34"/>
        <v>0</v>
      </c>
      <c r="V35" s="9">
        <f t="shared" si="12"/>
        <v>0</v>
      </c>
      <c r="W35" s="9">
        <f t="shared" si="35"/>
        <v>0</v>
      </c>
      <c r="X35" s="9">
        <f t="shared" si="13"/>
        <v>0</v>
      </c>
      <c r="Y35" s="9">
        <f t="shared" si="14"/>
        <v>0</v>
      </c>
      <c r="Z35" s="9">
        <f t="shared" si="36"/>
        <v>0</v>
      </c>
      <c r="AA35" s="9">
        <f t="shared" si="15"/>
        <v>0</v>
      </c>
      <c r="AB35" s="9">
        <f t="shared" si="16"/>
        <v>1</v>
      </c>
      <c r="AC35" s="9">
        <f t="shared" si="17"/>
        <v>0</v>
      </c>
      <c r="AD35" s="9">
        <f t="shared" si="18"/>
        <v>1</v>
      </c>
      <c r="AE35" s="9">
        <f t="shared" si="19"/>
        <v>0</v>
      </c>
      <c r="AF35" s="9">
        <f t="shared" si="41"/>
        <v>0</v>
      </c>
      <c r="AG35" s="9">
        <f t="shared" si="20"/>
        <v>1</v>
      </c>
      <c r="AH35" s="9">
        <f t="shared" si="21"/>
        <v>0</v>
      </c>
      <c r="AI35" s="9">
        <f t="shared" si="22"/>
        <v>2</v>
      </c>
      <c r="AJ35" s="9">
        <f t="shared" si="23"/>
        <v>2</v>
      </c>
      <c r="AK35" s="9">
        <f t="shared" si="24"/>
        <v>2</v>
      </c>
      <c r="AL35" s="9">
        <f t="shared" si="42"/>
        <v>0</v>
      </c>
      <c r="AM35" s="9">
        <f t="shared" si="25"/>
        <v>0</v>
      </c>
      <c r="AN35" s="9">
        <f t="shared" si="26"/>
        <v>0</v>
      </c>
      <c r="AO35" s="9">
        <f t="shared" si="43"/>
        <v>0</v>
      </c>
      <c r="AP35" s="9">
        <f t="shared" si="27"/>
        <v>1</v>
      </c>
      <c r="AQ35" s="9">
        <f t="shared" si="31"/>
        <v>0</v>
      </c>
      <c r="AR35" s="9">
        <f t="shared" si="44"/>
        <v>1</v>
      </c>
      <c r="AS35" s="9">
        <f t="shared" si="28"/>
        <v>2</v>
      </c>
      <c r="AT35" s="9">
        <f t="shared" si="29"/>
        <v>2</v>
      </c>
      <c r="AU35" s="9">
        <f t="shared" si="30"/>
        <v>2</v>
      </c>
      <c r="AV35" s="9" t="s">
        <v>43</v>
      </c>
      <c r="AW35" s="9" t="s">
        <v>43</v>
      </c>
      <c r="AX35" s="9" t="s">
        <v>44</v>
      </c>
      <c r="AY35" s="9" t="s">
        <v>44</v>
      </c>
      <c r="AZ35" s="9" t="s">
        <v>44</v>
      </c>
      <c r="BA35" s="9" t="s">
        <v>43</v>
      </c>
      <c r="BB35" s="9" t="s">
        <v>43</v>
      </c>
      <c r="BC35" s="9" t="s">
        <v>44</v>
      </c>
      <c r="BD35" s="9" t="s">
        <v>44</v>
      </c>
      <c r="BE35" s="9" t="s">
        <v>44</v>
      </c>
      <c r="BF35" s="9" t="s">
        <v>43</v>
      </c>
      <c r="BG35" s="9" t="s">
        <v>44</v>
      </c>
      <c r="BH35" s="9" t="s">
        <v>44</v>
      </c>
      <c r="BI35" s="9" t="s">
        <v>45</v>
      </c>
      <c r="BJ35" s="9" t="s">
        <v>43</v>
      </c>
      <c r="BK35" s="9" t="s">
        <v>46</v>
      </c>
      <c r="BL35" s="9" t="s">
        <v>43</v>
      </c>
      <c r="BM35" s="9" t="s">
        <v>44</v>
      </c>
      <c r="BN35" s="9" t="s">
        <v>46</v>
      </c>
      <c r="BO35" s="9" t="s">
        <v>43</v>
      </c>
      <c r="BP35" s="9" t="s">
        <v>46</v>
      </c>
      <c r="BQ35" s="9" t="s">
        <v>51</v>
      </c>
      <c r="BR35" s="9" t="s">
        <v>46</v>
      </c>
      <c r="BS35" s="9" t="s">
        <v>52</v>
      </c>
      <c r="BT35" s="9" t="s">
        <v>44</v>
      </c>
      <c r="BU35" s="9" t="s">
        <v>44</v>
      </c>
      <c r="BV35" s="9" t="s">
        <v>52</v>
      </c>
      <c r="BW35" s="9" t="s">
        <v>44</v>
      </c>
      <c r="BX35" s="9" t="s">
        <v>45</v>
      </c>
      <c r="BY35" s="9" t="s">
        <v>45</v>
      </c>
      <c r="BZ35" s="9" t="s">
        <v>45</v>
      </c>
      <c r="CA35" s="9" t="s">
        <v>44</v>
      </c>
      <c r="CB35" s="9" t="s">
        <v>45</v>
      </c>
      <c r="CC35" s="9" t="s">
        <v>45</v>
      </c>
      <c r="CD35" s="9" t="s">
        <v>44</v>
      </c>
      <c r="CE35" s="9" t="s">
        <v>53</v>
      </c>
      <c r="CF35" s="9" t="s">
        <v>43</v>
      </c>
      <c r="CG35" s="9" t="s">
        <v>50</v>
      </c>
      <c r="CH35" s="9" t="s">
        <v>45</v>
      </c>
      <c r="CI35" s="9" t="s">
        <v>46</v>
      </c>
      <c r="CJ35" s="9" t="s">
        <v>45</v>
      </c>
    </row>
    <row r="36" spans="1:88" x14ac:dyDescent="0.25">
      <c r="A36" t="s">
        <v>91</v>
      </c>
      <c r="B36" t="s">
        <v>161</v>
      </c>
      <c r="C36">
        <v>471.80900000000003</v>
      </c>
      <c r="D36">
        <v>23.443902167550643</v>
      </c>
      <c r="E36">
        <v>3.94137987976494</v>
      </c>
      <c r="F36">
        <v>2.3680251772776999</v>
      </c>
      <c r="G36" s="9">
        <f t="shared" si="5"/>
        <v>0</v>
      </c>
      <c r="H36" s="9">
        <f t="shared" si="5"/>
        <v>0</v>
      </c>
      <c r="I36" s="9">
        <f t="shared" si="6"/>
        <v>0</v>
      </c>
      <c r="J36" s="9">
        <f t="shared" si="37"/>
        <v>0</v>
      </c>
      <c r="K36" s="9">
        <f t="shared" si="7"/>
        <v>0</v>
      </c>
      <c r="L36" s="9">
        <f t="shared" si="32"/>
        <v>0</v>
      </c>
      <c r="M36" s="9">
        <f t="shared" si="33"/>
        <v>0</v>
      </c>
      <c r="N36" s="9">
        <f t="shared" si="38"/>
        <v>1</v>
      </c>
      <c r="O36" s="9">
        <f t="shared" si="39"/>
        <v>0</v>
      </c>
      <c r="P36" s="9">
        <f t="shared" si="40"/>
        <v>0</v>
      </c>
      <c r="Q36" s="9">
        <f t="shared" si="8"/>
        <v>0</v>
      </c>
      <c r="R36" s="9">
        <f t="shared" si="9"/>
        <v>0</v>
      </c>
      <c r="S36" s="9">
        <f t="shared" si="10"/>
        <v>0</v>
      </c>
      <c r="T36" s="9">
        <f t="shared" si="11"/>
        <v>0</v>
      </c>
      <c r="U36" s="9">
        <f t="shared" si="34"/>
        <v>0</v>
      </c>
      <c r="V36" s="9">
        <f t="shared" si="12"/>
        <v>0</v>
      </c>
      <c r="W36" s="9">
        <f t="shared" si="35"/>
        <v>0</v>
      </c>
      <c r="X36" s="9">
        <f t="shared" si="13"/>
        <v>0</v>
      </c>
      <c r="Y36" s="9">
        <f t="shared" si="14"/>
        <v>0</v>
      </c>
      <c r="Z36" s="9">
        <f t="shared" si="36"/>
        <v>0</v>
      </c>
      <c r="AA36" s="9">
        <f t="shared" si="15"/>
        <v>0</v>
      </c>
      <c r="AB36" s="9">
        <f t="shared" si="16"/>
        <v>0</v>
      </c>
      <c r="AC36" s="9">
        <f t="shared" si="17"/>
        <v>0</v>
      </c>
      <c r="AD36" s="9">
        <f t="shared" si="18"/>
        <v>0</v>
      </c>
      <c r="AE36" s="9">
        <f t="shared" si="19"/>
        <v>0</v>
      </c>
      <c r="AF36" s="9">
        <f t="shared" si="41"/>
        <v>0</v>
      </c>
      <c r="AG36" s="9">
        <f t="shared" si="20"/>
        <v>2</v>
      </c>
      <c r="AH36" s="9">
        <f t="shared" si="21"/>
        <v>0</v>
      </c>
      <c r="AI36" s="9">
        <f t="shared" si="22"/>
        <v>2</v>
      </c>
      <c r="AJ36" s="9">
        <f t="shared" si="23"/>
        <v>2</v>
      </c>
      <c r="AK36" s="9">
        <f t="shared" si="24"/>
        <v>2</v>
      </c>
      <c r="AL36" s="9">
        <f t="shared" si="42"/>
        <v>0</v>
      </c>
      <c r="AM36" s="9">
        <f t="shared" si="25"/>
        <v>0</v>
      </c>
      <c r="AN36" s="9">
        <f t="shared" si="26"/>
        <v>0</v>
      </c>
      <c r="AO36" s="9">
        <f t="shared" si="43"/>
        <v>0</v>
      </c>
      <c r="AP36" s="9">
        <f t="shared" si="27"/>
        <v>2</v>
      </c>
      <c r="AQ36" s="9">
        <f t="shared" si="31"/>
        <v>0</v>
      </c>
      <c r="AR36" s="9">
        <f t="shared" si="44"/>
        <v>0</v>
      </c>
      <c r="AS36" s="9">
        <f t="shared" si="28"/>
        <v>2</v>
      </c>
      <c r="AT36" s="9">
        <f t="shared" si="29"/>
        <v>2</v>
      </c>
      <c r="AU36" s="9">
        <f t="shared" si="30"/>
        <v>2</v>
      </c>
      <c r="AV36" s="9" t="s">
        <v>43</v>
      </c>
      <c r="AW36" s="9" t="s">
        <v>43</v>
      </c>
      <c r="AX36" s="9" t="s">
        <v>44</v>
      </c>
      <c r="AY36" s="9" t="s">
        <v>44</v>
      </c>
      <c r="AZ36" s="9" t="s">
        <v>44</v>
      </c>
      <c r="BA36" s="9" t="s">
        <v>43</v>
      </c>
      <c r="BB36" s="9" t="s">
        <v>43</v>
      </c>
      <c r="BC36" s="9" t="s">
        <v>50</v>
      </c>
      <c r="BD36" s="9" t="s">
        <v>44</v>
      </c>
      <c r="BE36" s="9" t="s">
        <v>44</v>
      </c>
      <c r="BF36" s="9" t="s">
        <v>43</v>
      </c>
      <c r="BG36" s="9" t="s">
        <v>44</v>
      </c>
      <c r="BH36" s="9" t="s">
        <v>44</v>
      </c>
      <c r="BI36" s="9" t="s">
        <v>45</v>
      </c>
      <c r="BJ36" s="9" t="s">
        <v>43</v>
      </c>
      <c r="BK36" s="9" t="s">
        <v>46</v>
      </c>
      <c r="BL36" s="9" t="s">
        <v>43</v>
      </c>
      <c r="BM36" s="9" t="s">
        <v>44</v>
      </c>
      <c r="BN36" s="9" t="s">
        <v>46</v>
      </c>
      <c r="BO36" s="9" t="s">
        <v>43</v>
      </c>
      <c r="BP36" s="9" t="s">
        <v>46</v>
      </c>
      <c r="BQ36" s="9" t="s">
        <v>43</v>
      </c>
      <c r="BR36" s="9" t="s">
        <v>46</v>
      </c>
      <c r="BS36" s="9" t="s">
        <v>45</v>
      </c>
      <c r="BT36" s="9" t="s">
        <v>44</v>
      </c>
      <c r="BU36" s="9" t="s">
        <v>44</v>
      </c>
      <c r="BV36" s="9" t="s">
        <v>45</v>
      </c>
      <c r="BW36" s="9" t="s">
        <v>44</v>
      </c>
      <c r="BX36" s="9" t="s">
        <v>45</v>
      </c>
      <c r="BY36" s="9" t="s">
        <v>45</v>
      </c>
      <c r="BZ36" s="9" t="s">
        <v>45</v>
      </c>
      <c r="CA36" s="9" t="s">
        <v>44</v>
      </c>
      <c r="CB36" s="9" t="s">
        <v>45</v>
      </c>
      <c r="CC36" s="9" t="s">
        <v>45</v>
      </c>
      <c r="CD36" s="9" t="s">
        <v>44</v>
      </c>
      <c r="CE36" s="9" t="s">
        <v>43</v>
      </c>
      <c r="CF36" s="9" t="s">
        <v>43</v>
      </c>
      <c r="CG36" s="9" t="s">
        <v>44</v>
      </c>
      <c r="CH36" s="9" t="s">
        <v>45</v>
      </c>
      <c r="CI36" s="9" t="s">
        <v>46</v>
      </c>
      <c r="CJ36" s="9" t="s">
        <v>45</v>
      </c>
    </row>
    <row r="37" spans="1:88" x14ac:dyDescent="0.25">
      <c r="A37" t="s">
        <v>92</v>
      </c>
      <c r="B37" t="s">
        <v>162</v>
      </c>
      <c r="C37">
        <v>388.87</v>
      </c>
      <c r="D37">
        <v>24.441706840308985</v>
      </c>
      <c r="E37">
        <v>3.8669454770136502</v>
      </c>
      <c r="F37">
        <v>2.3907198184330101</v>
      </c>
      <c r="G37" s="9">
        <f t="shared" si="5"/>
        <v>0</v>
      </c>
      <c r="H37" s="9">
        <f t="shared" si="5"/>
        <v>0</v>
      </c>
      <c r="I37" s="9">
        <f t="shared" si="6"/>
        <v>0</v>
      </c>
      <c r="J37" s="9">
        <f t="shared" si="37"/>
        <v>0</v>
      </c>
      <c r="K37" s="9">
        <f t="shared" si="7"/>
        <v>0</v>
      </c>
      <c r="L37" s="9">
        <f t="shared" si="32"/>
        <v>0</v>
      </c>
      <c r="M37" s="9">
        <f t="shared" si="33"/>
        <v>0</v>
      </c>
      <c r="N37" s="9">
        <f t="shared" si="38"/>
        <v>0</v>
      </c>
      <c r="O37" s="9">
        <f t="shared" si="39"/>
        <v>0</v>
      </c>
      <c r="P37" s="9">
        <f t="shared" si="40"/>
        <v>0</v>
      </c>
      <c r="Q37" s="9">
        <f t="shared" si="8"/>
        <v>0</v>
      </c>
      <c r="R37" s="9">
        <f t="shared" si="9"/>
        <v>0</v>
      </c>
      <c r="S37" s="9">
        <f t="shared" si="10"/>
        <v>0</v>
      </c>
      <c r="T37" s="9">
        <f t="shared" si="11"/>
        <v>0</v>
      </c>
      <c r="U37" s="9">
        <f t="shared" si="34"/>
        <v>0</v>
      </c>
      <c r="V37" s="9">
        <f t="shared" si="12"/>
        <v>0</v>
      </c>
      <c r="W37" s="9">
        <f t="shared" si="35"/>
        <v>0</v>
      </c>
      <c r="X37" s="9">
        <f t="shared" si="13"/>
        <v>0</v>
      </c>
      <c r="Y37" s="9">
        <f t="shared" si="14"/>
        <v>0</v>
      </c>
      <c r="Z37" s="9">
        <f t="shared" si="36"/>
        <v>0</v>
      </c>
      <c r="AA37" s="9">
        <f t="shared" si="15"/>
        <v>0</v>
      </c>
      <c r="AB37" s="9">
        <f t="shared" si="16"/>
        <v>0</v>
      </c>
      <c r="AC37" s="9">
        <f t="shared" si="17"/>
        <v>0</v>
      </c>
      <c r="AD37" s="9">
        <f t="shared" si="18"/>
        <v>0</v>
      </c>
      <c r="AE37" s="9">
        <f t="shared" si="19"/>
        <v>0</v>
      </c>
      <c r="AF37" s="9">
        <f t="shared" si="41"/>
        <v>0</v>
      </c>
      <c r="AG37" s="9">
        <f t="shared" si="20"/>
        <v>2</v>
      </c>
      <c r="AH37" s="9">
        <f t="shared" si="21"/>
        <v>0</v>
      </c>
      <c r="AI37" s="9">
        <f t="shared" si="22"/>
        <v>2</v>
      </c>
      <c r="AJ37" s="9">
        <f t="shared" si="23"/>
        <v>2</v>
      </c>
      <c r="AK37" s="9">
        <f t="shared" si="24"/>
        <v>2</v>
      </c>
      <c r="AL37" s="9">
        <f t="shared" si="42"/>
        <v>0</v>
      </c>
      <c r="AM37" s="9">
        <f t="shared" si="25"/>
        <v>0</v>
      </c>
      <c r="AN37" s="9">
        <f t="shared" si="26"/>
        <v>0</v>
      </c>
      <c r="AO37" s="9">
        <f t="shared" si="43"/>
        <v>0</v>
      </c>
      <c r="AP37" s="9">
        <f t="shared" si="27"/>
        <v>2</v>
      </c>
      <c r="AQ37" s="9">
        <f t="shared" si="31"/>
        <v>0</v>
      </c>
      <c r="AR37" s="9">
        <f t="shared" si="44"/>
        <v>0</v>
      </c>
      <c r="AS37" s="9">
        <f t="shared" si="28"/>
        <v>2</v>
      </c>
      <c r="AT37" s="9">
        <f t="shared" si="29"/>
        <v>2</v>
      </c>
      <c r="AU37" s="9">
        <f t="shared" si="30"/>
        <v>2</v>
      </c>
      <c r="AV37" s="9" t="s">
        <v>43</v>
      </c>
      <c r="AW37" s="9" t="s">
        <v>43</v>
      </c>
      <c r="AX37" s="9" t="s">
        <v>44</v>
      </c>
      <c r="AY37" s="9" t="s">
        <v>44</v>
      </c>
      <c r="AZ37" s="9" t="s">
        <v>44</v>
      </c>
      <c r="BA37" s="9" t="s">
        <v>43</v>
      </c>
      <c r="BB37" s="9" t="s">
        <v>43</v>
      </c>
      <c r="BC37" s="9" t="s">
        <v>44</v>
      </c>
      <c r="BD37" s="9" t="s">
        <v>44</v>
      </c>
      <c r="BE37" s="9" t="s">
        <v>44</v>
      </c>
      <c r="BF37" s="9" t="s">
        <v>43</v>
      </c>
      <c r="BG37" s="9" t="s">
        <v>44</v>
      </c>
      <c r="BH37" s="9" t="s">
        <v>44</v>
      </c>
      <c r="BI37" s="9" t="s">
        <v>45</v>
      </c>
      <c r="BJ37" s="9" t="s">
        <v>43</v>
      </c>
      <c r="BK37" s="9" t="s">
        <v>46</v>
      </c>
      <c r="BL37" s="9" t="s">
        <v>43</v>
      </c>
      <c r="BM37" s="9" t="s">
        <v>44</v>
      </c>
      <c r="BN37" s="9" t="s">
        <v>46</v>
      </c>
      <c r="BO37" s="9" t="s">
        <v>43</v>
      </c>
      <c r="BP37" s="9" t="s">
        <v>46</v>
      </c>
      <c r="BQ37" s="9" t="s">
        <v>43</v>
      </c>
      <c r="BR37" s="9" t="s">
        <v>46</v>
      </c>
      <c r="BS37" s="9" t="s">
        <v>45</v>
      </c>
      <c r="BT37" s="9" t="s">
        <v>44</v>
      </c>
      <c r="BU37" s="9" t="s">
        <v>44</v>
      </c>
      <c r="BV37" s="9" t="s">
        <v>45</v>
      </c>
      <c r="BW37" s="9" t="s">
        <v>44</v>
      </c>
      <c r="BX37" s="9" t="s">
        <v>45</v>
      </c>
      <c r="BY37" s="9" t="s">
        <v>45</v>
      </c>
      <c r="BZ37" s="9" t="s">
        <v>45</v>
      </c>
      <c r="CA37" s="9" t="s">
        <v>44</v>
      </c>
      <c r="CB37" s="9" t="s">
        <v>45</v>
      </c>
      <c r="CC37" s="9" t="s">
        <v>45</v>
      </c>
      <c r="CD37" s="9" t="s">
        <v>44</v>
      </c>
      <c r="CE37" s="9" t="s">
        <v>43</v>
      </c>
      <c r="CF37" s="9" t="s">
        <v>43</v>
      </c>
      <c r="CG37" s="9" t="s">
        <v>44</v>
      </c>
      <c r="CH37" s="9" t="s">
        <v>45</v>
      </c>
      <c r="CI37" s="9" t="s">
        <v>46</v>
      </c>
      <c r="CJ37" s="9" t="s">
        <v>45</v>
      </c>
    </row>
    <row r="38" spans="1:88" x14ac:dyDescent="0.25">
      <c r="A38" t="s">
        <v>93</v>
      </c>
      <c r="B38" t="s">
        <v>163</v>
      </c>
      <c r="C38">
        <v>886.07600000000014</v>
      </c>
      <c r="D38">
        <v>80.939696876689908</v>
      </c>
      <c r="E38">
        <v>4.1688725278923</v>
      </c>
      <c r="F38">
        <v>2.9710476685562899</v>
      </c>
      <c r="G38" s="9">
        <f t="shared" si="5"/>
        <v>0</v>
      </c>
      <c r="H38" s="9">
        <f t="shared" si="5"/>
        <v>0</v>
      </c>
      <c r="I38" s="9">
        <f t="shared" si="6"/>
        <v>0</v>
      </c>
      <c r="J38" s="9">
        <f t="shared" si="37"/>
        <v>0</v>
      </c>
      <c r="K38" s="9">
        <f t="shared" si="7"/>
        <v>0</v>
      </c>
      <c r="L38" s="9">
        <f t="shared" si="32"/>
        <v>0</v>
      </c>
      <c r="M38" s="9">
        <f t="shared" si="33"/>
        <v>0</v>
      </c>
      <c r="N38" s="9">
        <f t="shared" si="38"/>
        <v>0</v>
      </c>
      <c r="O38" s="9">
        <f t="shared" si="39"/>
        <v>0</v>
      </c>
      <c r="P38" s="9">
        <f t="shared" si="40"/>
        <v>0</v>
      </c>
      <c r="Q38" s="9">
        <f t="shared" si="8"/>
        <v>0</v>
      </c>
      <c r="R38" s="9">
        <f t="shared" si="9"/>
        <v>0</v>
      </c>
      <c r="S38" s="9">
        <f t="shared" si="10"/>
        <v>0</v>
      </c>
      <c r="T38" s="9">
        <f t="shared" si="11"/>
        <v>0</v>
      </c>
      <c r="U38" s="9">
        <f t="shared" si="34"/>
        <v>0</v>
      </c>
      <c r="V38" s="9">
        <f t="shared" si="12"/>
        <v>0</v>
      </c>
      <c r="W38" s="9">
        <f t="shared" si="35"/>
        <v>0</v>
      </c>
      <c r="X38" s="9">
        <f t="shared" si="13"/>
        <v>0</v>
      </c>
      <c r="Y38" s="9">
        <f t="shared" si="14"/>
        <v>0</v>
      </c>
      <c r="Z38" s="9">
        <f t="shared" si="36"/>
        <v>0</v>
      </c>
      <c r="AA38" s="9">
        <f t="shared" si="15"/>
        <v>0</v>
      </c>
      <c r="AB38" s="9">
        <f t="shared" si="16"/>
        <v>1</v>
      </c>
      <c r="AC38" s="9">
        <f t="shared" si="17"/>
        <v>0</v>
      </c>
      <c r="AD38" s="9">
        <f t="shared" si="18"/>
        <v>1</v>
      </c>
      <c r="AE38" s="9">
        <f t="shared" si="19"/>
        <v>0</v>
      </c>
      <c r="AF38" s="9">
        <f t="shared" si="41"/>
        <v>0</v>
      </c>
      <c r="AG38" s="9">
        <f t="shared" si="20"/>
        <v>1</v>
      </c>
      <c r="AH38" s="9">
        <f t="shared" si="21"/>
        <v>0</v>
      </c>
      <c r="AI38" s="9">
        <f t="shared" si="22"/>
        <v>2</v>
      </c>
      <c r="AJ38" s="9">
        <f t="shared" si="23"/>
        <v>2</v>
      </c>
      <c r="AK38" s="9">
        <f t="shared" si="24"/>
        <v>2</v>
      </c>
      <c r="AL38" s="9">
        <f t="shared" si="42"/>
        <v>0</v>
      </c>
      <c r="AM38" s="9">
        <f t="shared" si="25"/>
        <v>0</v>
      </c>
      <c r="AN38" s="9">
        <f t="shared" si="26"/>
        <v>0</v>
      </c>
      <c r="AO38" s="9">
        <f t="shared" si="43"/>
        <v>0</v>
      </c>
      <c r="AP38" s="9">
        <f t="shared" si="27"/>
        <v>1</v>
      </c>
      <c r="AQ38" s="9">
        <f t="shared" si="31"/>
        <v>0</v>
      </c>
      <c r="AR38" s="9">
        <f t="shared" si="44"/>
        <v>1</v>
      </c>
      <c r="AS38" s="9">
        <f t="shared" si="28"/>
        <v>2</v>
      </c>
      <c r="AT38" s="9">
        <f t="shared" si="29"/>
        <v>2</v>
      </c>
      <c r="AU38" s="9">
        <f t="shared" si="30"/>
        <v>2</v>
      </c>
      <c r="AV38" s="9" t="s">
        <v>43</v>
      </c>
      <c r="AW38" s="9" t="s">
        <v>43</v>
      </c>
      <c r="AX38" s="9" t="s">
        <v>44</v>
      </c>
      <c r="AY38" s="9" t="s">
        <v>44</v>
      </c>
      <c r="AZ38" s="9" t="s">
        <v>44</v>
      </c>
      <c r="BA38" s="9" t="s">
        <v>43</v>
      </c>
      <c r="BB38" s="9" t="s">
        <v>43</v>
      </c>
      <c r="BC38" s="9" t="s">
        <v>44</v>
      </c>
      <c r="BD38" s="9" t="s">
        <v>44</v>
      </c>
      <c r="BE38" s="9" t="s">
        <v>44</v>
      </c>
      <c r="BF38" s="9" t="s">
        <v>43</v>
      </c>
      <c r="BG38" s="9" t="s">
        <v>44</v>
      </c>
      <c r="BH38" s="9" t="s">
        <v>44</v>
      </c>
      <c r="BI38" s="9" t="s">
        <v>45</v>
      </c>
      <c r="BJ38" s="9" t="s">
        <v>43</v>
      </c>
      <c r="BK38" s="9" t="s">
        <v>46</v>
      </c>
      <c r="BL38" s="9" t="s">
        <v>43</v>
      </c>
      <c r="BM38" s="9" t="s">
        <v>44</v>
      </c>
      <c r="BN38" s="9" t="s">
        <v>46</v>
      </c>
      <c r="BO38" s="9" t="s">
        <v>43</v>
      </c>
      <c r="BP38" s="9" t="s">
        <v>46</v>
      </c>
      <c r="BQ38" s="9" t="s">
        <v>51</v>
      </c>
      <c r="BR38" s="9" t="s">
        <v>46</v>
      </c>
      <c r="BS38" s="9" t="s">
        <v>52</v>
      </c>
      <c r="BT38" s="9" t="s">
        <v>44</v>
      </c>
      <c r="BU38" s="9" t="s">
        <v>44</v>
      </c>
      <c r="BV38" s="9" t="s">
        <v>52</v>
      </c>
      <c r="BW38" s="9" t="s">
        <v>44</v>
      </c>
      <c r="BX38" s="9" t="s">
        <v>45</v>
      </c>
      <c r="BY38" s="9" t="s">
        <v>45</v>
      </c>
      <c r="BZ38" s="9" t="s">
        <v>45</v>
      </c>
      <c r="CA38" s="9" t="s">
        <v>44</v>
      </c>
      <c r="CB38" s="9" t="s">
        <v>45</v>
      </c>
      <c r="CC38" s="9" t="s">
        <v>45</v>
      </c>
      <c r="CD38" s="9" t="s">
        <v>44</v>
      </c>
      <c r="CE38" s="9" t="s">
        <v>53</v>
      </c>
      <c r="CF38" s="9" t="s">
        <v>43</v>
      </c>
      <c r="CG38" s="9" t="s">
        <v>50</v>
      </c>
      <c r="CH38" s="9" t="s">
        <v>45</v>
      </c>
      <c r="CI38" s="9" t="s">
        <v>46</v>
      </c>
      <c r="CJ38" s="9" t="s">
        <v>45</v>
      </c>
    </row>
    <row r="39" spans="1:88" x14ac:dyDescent="0.25">
      <c r="A39" t="s">
        <v>94</v>
      </c>
      <c r="B39" t="s">
        <v>164</v>
      </c>
      <c r="C39">
        <v>4257.8149999999996</v>
      </c>
      <c r="D39">
        <v>463.82437525872024</v>
      </c>
      <c r="E39">
        <v>4.6463690071220496</v>
      </c>
      <c r="F39">
        <v>3.6109912740921999</v>
      </c>
      <c r="G39" s="9">
        <f t="shared" si="5"/>
        <v>1</v>
      </c>
      <c r="H39" s="9">
        <f t="shared" si="5"/>
        <v>0</v>
      </c>
      <c r="I39" s="9">
        <f t="shared" si="6"/>
        <v>0</v>
      </c>
      <c r="J39" s="9">
        <f t="shared" si="37"/>
        <v>0</v>
      </c>
      <c r="K39" s="9">
        <f t="shared" si="7"/>
        <v>0</v>
      </c>
      <c r="L39" s="9">
        <f t="shared" si="32"/>
        <v>0</v>
      </c>
      <c r="M39" s="9">
        <f t="shared" si="33"/>
        <v>1</v>
      </c>
      <c r="N39" s="9">
        <f t="shared" si="38"/>
        <v>0</v>
      </c>
      <c r="O39" s="9">
        <f t="shared" si="39"/>
        <v>0</v>
      </c>
      <c r="P39" s="9">
        <f t="shared" si="40"/>
        <v>0</v>
      </c>
      <c r="Q39" s="9">
        <f t="shared" si="8"/>
        <v>0</v>
      </c>
      <c r="R39" s="9">
        <f t="shared" si="9"/>
        <v>0</v>
      </c>
      <c r="S39" s="9">
        <f t="shared" si="10"/>
        <v>0</v>
      </c>
      <c r="T39" s="9">
        <f t="shared" si="11"/>
        <v>0</v>
      </c>
      <c r="U39" s="9">
        <f t="shared" si="34"/>
        <v>0</v>
      </c>
      <c r="V39" s="9">
        <f t="shared" si="12"/>
        <v>0</v>
      </c>
      <c r="W39" s="9">
        <f t="shared" si="35"/>
        <v>0</v>
      </c>
      <c r="X39" s="9">
        <f t="shared" si="13"/>
        <v>0</v>
      </c>
      <c r="Y39" s="9">
        <f t="shared" si="14"/>
        <v>0</v>
      </c>
      <c r="Z39" s="9">
        <f t="shared" si="36"/>
        <v>0</v>
      </c>
      <c r="AA39" s="9">
        <f t="shared" si="15"/>
        <v>0</v>
      </c>
      <c r="AB39" s="9">
        <f t="shared" si="16"/>
        <v>0</v>
      </c>
      <c r="AC39" s="9">
        <f t="shared" si="17"/>
        <v>1</v>
      </c>
      <c r="AD39" s="9">
        <f t="shared" si="18"/>
        <v>1</v>
      </c>
      <c r="AE39" s="9">
        <f t="shared" si="19"/>
        <v>0</v>
      </c>
      <c r="AF39" s="9">
        <f t="shared" si="41"/>
        <v>0</v>
      </c>
      <c r="AG39" s="9">
        <f t="shared" si="20"/>
        <v>1</v>
      </c>
      <c r="AH39" s="9">
        <f t="shared" si="21"/>
        <v>1</v>
      </c>
      <c r="AI39" s="9">
        <f t="shared" si="22"/>
        <v>2</v>
      </c>
      <c r="AJ39" s="9">
        <f t="shared" si="23"/>
        <v>1</v>
      </c>
      <c r="AK39" s="9">
        <f t="shared" si="24"/>
        <v>2</v>
      </c>
      <c r="AL39" s="9">
        <f t="shared" si="42"/>
        <v>0</v>
      </c>
      <c r="AM39" s="9">
        <f t="shared" si="25"/>
        <v>0</v>
      </c>
      <c r="AN39" s="9">
        <f t="shared" si="26"/>
        <v>0</v>
      </c>
      <c r="AO39" s="9">
        <f t="shared" si="43"/>
        <v>0</v>
      </c>
      <c r="AP39" s="9">
        <f t="shared" si="27"/>
        <v>2</v>
      </c>
      <c r="AQ39" s="9">
        <f t="shared" si="31"/>
        <v>1</v>
      </c>
      <c r="AR39" s="9">
        <f t="shared" si="44"/>
        <v>1</v>
      </c>
      <c r="AS39" s="9">
        <f t="shared" si="28"/>
        <v>2</v>
      </c>
      <c r="AT39" s="9">
        <f t="shared" si="29"/>
        <v>2</v>
      </c>
      <c r="AU39" s="9">
        <f t="shared" si="30"/>
        <v>2</v>
      </c>
      <c r="AV39" s="9" t="s">
        <v>51</v>
      </c>
      <c r="AW39" s="9" t="s">
        <v>43</v>
      </c>
      <c r="AX39" s="9" t="s">
        <v>44</v>
      </c>
      <c r="AY39" s="9" t="s">
        <v>44</v>
      </c>
      <c r="AZ39" s="9" t="s">
        <v>44</v>
      </c>
      <c r="BA39" s="9" t="s">
        <v>43</v>
      </c>
      <c r="BB39" s="9" t="s">
        <v>51</v>
      </c>
      <c r="BC39" s="9" t="s">
        <v>44</v>
      </c>
      <c r="BD39" s="9" t="s">
        <v>44</v>
      </c>
      <c r="BE39" s="9" t="s">
        <v>44</v>
      </c>
      <c r="BF39" s="9" t="s">
        <v>43</v>
      </c>
      <c r="BG39" s="9" t="s">
        <v>44</v>
      </c>
      <c r="BH39" s="9" t="s">
        <v>44</v>
      </c>
      <c r="BI39" s="9" t="s">
        <v>45</v>
      </c>
      <c r="BJ39" s="9" t="s">
        <v>43</v>
      </c>
      <c r="BK39" s="9" t="s">
        <v>46</v>
      </c>
      <c r="BL39" s="9" t="s">
        <v>43</v>
      </c>
      <c r="BM39" s="9" t="s">
        <v>44</v>
      </c>
      <c r="BN39" s="9" t="s">
        <v>46</v>
      </c>
      <c r="BO39" s="9" t="s">
        <v>43</v>
      </c>
      <c r="BP39" s="9" t="s">
        <v>46</v>
      </c>
      <c r="BQ39" s="9" t="s">
        <v>43</v>
      </c>
      <c r="BR39" s="9" t="s">
        <v>55</v>
      </c>
      <c r="BS39" s="9" t="s">
        <v>52</v>
      </c>
      <c r="BT39" s="9" t="s">
        <v>44</v>
      </c>
      <c r="BU39" s="9" t="s">
        <v>44</v>
      </c>
      <c r="BV39" s="9" t="s">
        <v>52</v>
      </c>
      <c r="BW39" s="9" t="s">
        <v>56</v>
      </c>
      <c r="BX39" s="9" t="s">
        <v>45</v>
      </c>
      <c r="BY39" s="9" t="s">
        <v>57</v>
      </c>
      <c r="BZ39" s="9" t="s">
        <v>45</v>
      </c>
      <c r="CA39" s="9" t="s">
        <v>44</v>
      </c>
      <c r="CB39" s="9" t="s">
        <v>45</v>
      </c>
      <c r="CC39" s="9" t="s">
        <v>45</v>
      </c>
      <c r="CD39" s="9" t="s">
        <v>44</v>
      </c>
      <c r="CE39" s="9" t="s">
        <v>43</v>
      </c>
      <c r="CF39" s="9" t="s">
        <v>51</v>
      </c>
      <c r="CG39" s="9" t="s">
        <v>50</v>
      </c>
      <c r="CH39" s="9" t="s">
        <v>45</v>
      </c>
      <c r="CI39" s="9" t="s">
        <v>46</v>
      </c>
      <c r="CJ39" s="9" t="s">
        <v>45</v>
      </c>
    </row>
    <row r="40" spans="1:88" x14ac:dyDescent="0.25">
      <c r="A40" t="s">
        <v>95</v>
      </c>
      <c r="B40" t="s">
        <v>165</v>
      </c>
      <c r="C40">
        <v>5056.1849999999995</v>
      </c>
      <c r="D40">
        <v>369.96493656826169</v>
      </c>
      <c r="E40">
        <v>4.6918317989367804</v>
      </c>
      <c r="F40">
        <v>3.5396595965406701</v>
      </c>
      <c r="G40" s="9">
        <f t="shared" si="5"/>
        <v>0</v>
      </c>
      <c r="H40" s="9">
        <f t="shared" si="5"/>
        <v>0</v>
      </c>
      <c r="I40" s="9">
        <f t="shared" si="6"/>
        <v>1</v>
      </c>
      <c r="J40" s="9">
        <f t="shared" si="37"/>
        <v>0</v>
      </c>
      <c r="K40" s="9">
        <f t="shared" si="7"/>
        <v>0</v>
      </c>
      <c r="L40" s="9">
        <f t="shared" si="32"/>
        <v>0</v>
      </c>
      <c r="M40" s="9">
        <f t="shared" si="33"/>
        <v>0</v>
      </c>
      <c r="N40" s="9">
        <f t="shared" si="38"/>
        <v>0</v>
      </c>
      <c r="O40" s="9">
        <f t="shared" si="39"/>
        <v>0</v>
      </c>
      <c r="P40" s="9">
        <f t="shared" si="40"/>
        <v>0</v>
      </c>
      <c r="Q40" s="9">
        <f t="shared" si="8"/>
        <v>0</v>
      </c>
      <c r="R40" s="9">
        <f t="shared" si="9"/>
        <v>0</v>
      </c>
      <c r="S40" s="9">
        <f t="shared" si="10"/>
        <v>0</v>
      </c>
      <c r="T40" s="9">
        <f t="shared" si="11"/>
        <v>0</v>
      </c>
      <c r="U40" s="9">
        <f t="shared" si="34"/>
        <v>0</v>
      </c>
      <c r="V40" s="9">
        <f t="shared" si="12"/>
        <v>0</v>
      </c>
      <c r="W40" s="9">
        <f t="shared" si="35"/>
        <v>0</v>
      </c>
      <c r="X40" s="9">
        <f t="shared" si="13"/>
        <v>0</v>
      </c>
      <c r="Y40" s="9">
        <f t="shared" si="14"/>
        <v>0</v>
      </c>
      <c r="Z40" s="9">
        <f t="shared" si="36"/>
        <v>0</v>
      </c>
      <c r="AA40" s="9">
        <f t="shared" si="15"/>
        <v>0</v>
      </c>
      <c r="AB40" s="9">
        <f t="shared" si="16"/>
        <v>1</v>
      </c>
      <c r="AC40" s="9">
        <f t="shared" si="17"/>
        <v>0</v>
      </c>
      <c r="AD40" s="9">
        <f t="shared" si="18"/>
        <v>1</v>
      </c>
      <c r="AE40" s="9">
        <f t="shared" si="19"/>
        <v>0</v>
      </c>
      <c r="AF40" s="9">
        <f t="shared" si="41"/>
        <v>0</v>
      </c>
      <c r="AG40" s="9">
        <f t="shared" si="20"/>
        <v>1</v>
      </c>
      <c r="AH40" s="9">
        <f t="shared" si="21"/>
        <v>0</v>
      </c>
      <c r="AI40" s="9">
        <f t="shared" si="22"/>
        <v>2</v>
      </c>
      <c r="AJ40" s="9">
        <f t="shared" si="23"/>
        <v>2</v>
      </c>
      <c r="AK40" s="9">
        <f t="shared" si="24"/>
        <v>2</v>
      </c>
      <c r="AL40" s="9">
        <f t="shared" si="42"/>
        <v>0</v>
      </c>
      <c r="AM40" s="9">
        <f t="shared" si="25"/>
        <v>0</v>
      </c>
      <c r="AN40" s="9">
        <f t="shared" si="26"/>
        <v>0</v>
      </c>
      <c r="AO40" s="9">
        <f t="shared" si="43"/>
        <v>0</v>
      </c>
      <c r="AP40" s="9">
        <f t="shared" si="27"/>
        <v>1</v>
      </c>
      <c r="AQ40" s="9">
        <f t="shared" si="31"/>
        <v>0</v>
      </c>
      <c r="AR40" s="9">
        <f t="shared" si="44"/>
        <v>1</v>
      </c>
      <c r="AS40" s="9">
        <f t="shared" si="28"/>
        <v>2</v>
      </c>
      <c r="AT40" s="9">
        <f t="shared" si="29"/>
        <v>2</v>
      </c>
      <c r="AU40" s="9">
        <f t="shared" si="30"/>
        <v>2</v>
      </c>
      <c r="AV40" s="9" t="s">
        <v>43</v>
      </c>
      <c r="AW40" s="9" t="s">
        <v>43</v>
      </c>
      <c r="AX40" s="9" t="s">
        <v>50</v>
      </c>
      <c r="AY40" s="9" t="s">
        <v>44</v>
      </c>
      <c r="AZ40" s="9" t="s">
        <v>44</v>
      </c>
      <c r="BA40" s="9" t="s">
        <v>43</v>
      </c>
      <c r="BB40" s="9" t="s">
        <v>43</v>
      </c>
      <c r="BC40" s="9" t="s">
        <v>44</v>
      </c>
      <c r="BD40" s="9" t="s">
        <v>44</v>
      </c>
      <c r="BE40" s="9" t="s">
        <v>44</v>
      </c>
      <c r="BF40" s="9" t="s">
        <v>43</v>
      </c>
      <c r="BG40" s="9" t="s">
        <v>44</v>
      </c>
      <c r="BH40" s="9" t="s">
        <v>44</v>
      </c>
      <c r="BI40" s="9" t="s">
        <v>45</v>
      </c>
      <c r="BJ40" s="9" t="s">
        <v>43</v>
      </c>
      <c r="BK40" s="9" t="s">
        <v>46</v>
      </c>
      <c r="BL40" s="9" t="s">
        <v>43</v>
      </c>
      <c r="BM40" s="9" t="s">
        <v>44</v>
      </c>
      <c r="BN40" s="9" t="s">
        <v>46</v>
      </c>
      <c r="BO40" s="9" t="s">
        <v>43</v>
      </c>
      <c r="BP40" s="9" t="s">
        <v>46</v>
      </c>
      <c r="BQ40" s="9" t="s">
        <v>51</v>
      </c>
      <c r="BR40" s="9" t="s">
        <v>46</v>
      </c>
      <c r="BS40" s="9" t="s">
        <v>52</v>
      </c>
      <c r="BT40" s="9" t="s">
        <v>44</v>
      </c>
      <c r="BU40" s="9" t="s">
        <v>44</v>
      </c>
      <c r="BV40" s="9" t="s">
        <v>52</v>
      </c>
      <c r="BW40" s="9" t="s">
        <v>44</v>
      </c>
      <c r="BX40" s="9" t="s">
        <v>45</v>
      </c>
      <c r="BY40" s="9" t="s">
        <v>45</v>
      </c>
      <c r="BZ40" s="9" t="s">
        <v>45</v>
      </c>
      <c r="CA40" s="9" t="s">
        <v>44</v>
      </c>
      <c r="CB40" s="9" t="s">
        <v>45</v>
      </c>
      <c r="CC40" s="9" t="s">
        <v>45</v>
      </c>
      <c r="CD40" s="9" t="s">
        <v>44</v>
      </c>
      <c r="CE40" s="9" t="s">
        <v>53</v>
      </c>
      <c r="CF40" s="9" t="s">
        <v>43</v>
      </c>
      <c r="CG40" s="9" t="s">
        <v>50</v>
      </c>
      <c r="CH40" s="9" t="s">
        <v>45</v>
      </c>
      <c r="CI40" s="9" t="s">
        <v>46</v>
      </c>
      <c r="CJ40" s="9" t="s">
        <v>45</v>
      </c>
    </row>
    <row r="41" spans="1:88" x14ac:dyDescent="0.25">
      <c r="A41" t="s">
        <v>96</v>
      </c>
      <c r="B41" t="s">
        <v>166</v>
      </c>
      <c r="C41">
        <v>2241.4740000000002</v>
      </c>
      <c r="D41">
        <v>151.2222733461158</v>
      </c>
      <c r="E41">
        <v>4.4653325701282496</v>
      </c>
      <c r="F41">
        <v>3.2250801533103601</v>
      </c>
      <c r="G41" s="9">
        <f t="shared" si="5"/>
        <v>0</v>
      </c>
      <c r="H41" s="9">
        <f t="shared" si="5"/>
        <v>0</v>
      </c>
      <c r="I41" s="9">
        <f t="shared" si="6"/>
        <v>0</v>
      </c>
      <c r="J41" s="9">
        <f t="shared" si="37"/>
        <v>0</v>
      </c>
      <c r="K41" s="9">
        <f t="shared" si="7"/>
        <v>0</v>
      </c>
      <c r="L41" s="9">
        <f t="shared" si="32"/>
        <v>0</v>
      </c>
      <c r="M41" s="9">
        <f t="shared" si="33"/>
        <v>0</v>
      </c>
      <c r="N41" s="9">
        <f t="shared" si="38"/>
        <v>0</v>
      </c>
      <c r="O41" s="9">
        <f t="shared" si="39"/>
        <v>0</v>
      </c>
      <c r="P41" s="9">
        <f t="shared" si="40"/>
        <v>0</v>
      </c>
      <c r="Q41" s="9">
        <f t="shared" si="8"/>
        <v>0</v>
      </c>
      <c r="R41" s="9">
        <f t="shared" si="9"/>
        <v>0</v>
      </c>
      <c r="S41" s="9">
        <f t="shared" si="10"/>
        <v>0</v>
      </c>
      <c r="T41" s="9">
        <f t="shared" si="11"/>
        <v>0</v>
      </c>
      <c r="U41" s="9">
        <f t="shared" si="34"/>
        <v>0</v>
      </c>
      <c r="V41" s="9">
        <f t="shared" si="12"/>
        <v>0</v>
      </c>
      <c r="W41" s="9">
        <f t="shared" si="35"/>
        <v>0</v>
      </c>
      <c r="X41" s="9">
        <f t="shared" si="13"/>
        <v>0</v>
      </c>
      <c r="Y41" s="9">
        <f t="shared" si="14"/>
        <v>0</v>
      </c>
      <c r="Z41" s="9">
        <f t="shared" si="36"/>
        <v>0</v>
      </c>
      <c r="AA41" s="9">
        <f t="shared" si="15"/>
        <v>0</v>
      </c>
      <c r="AB41" s="9">
        <f t="shared" si="16"/>
        <v>2</v>
      </c>
      <c r="AC41" s="9">
        <f t="shared" si="17"/>
        <v>0</v>
      </c>
      <c r="AD41" s="9">
        <f t="shared" si="18"/>
        <v>2</v>
      </c>
      <c r="AE41" s="9">
        <f t="shared" si="19"/>
        <v>0</v>
      </c>
      <c r="AF41" s="9">
        <f t="shared" si="41"/>
        <v>0</v>
      </c>
      <c r="AG41" s="9">
        <f t="shared" si="20"/>
        <v>1</v>
      </c>
      <c r="AH41" s="9">
        <f t="shared" si="21"/>
        <v>0</v>
      </c>
      <c r="AI41" s="9">
        <f t="shared" si="22"/>
        <v>2</v>
      </c>
      <c r="AJ41" s="9">
        <f t="shared" si="23"/>
        <v>2</v>
      </c>
      <c r="AK41" s="9">
        <f t="shared" si="24"/>
        <v>2</v>
      </c>
      <c r="AL41" s="9">
        <f t="shared" si="42"/>
        <v>0</v>
      </c>
      <c r="AM41" s="9">
        <f t="shared" si="25"/>
        <v>0</v>
      </c>
      <c r="AN41" s="9">
        <f t="shared" si="26"/>
        <v>0</v>
      </c>
      <c r="AO41" s="9">
        <f t="shared" si="43"/>
        <v>0</v>
      </c>
      <c r="AP41" s="9">
        <f t="shared" si="27"/>
        <v>0</v>
      </c>
      <c r="AQ41" s="9">
        <f t="shared" si="31"/>
        <v>0</v>
      </c>
      <c r="AR41" s="9">
        <f t="shared" si="44"/>
        <v>2</v>
      </c>
      <c r="AS41" s="9">
        <f t="shared" si="28"/>
        <v>2</v>
      </c>
      <c r="AT41" s="9">
        <f t="shared" si="29"/>
        <v>2</v>
      </c>
      <c r="AU41" s="9">
        <f t="shared" si="30"/>
        <v>2</v>
      </c>
      <c r="AV41" s="9" t="s">
        <v>43</v>
      </c>
      <c r="AW41" s="9" t="s">
        <v>43</v>
      </c>
      <c r="AX41" s="9" t="s">
        <v>44</v>
      </c>
      <c r="AY41" s="9" t="s">
        <v>44</v>
      </c>
      <c r="AZ41" s="9" t="s">
        <v>44</v>
      </c>
      <c r="BA41" s="9" t="s">
        <v>43</v>
      </c>
      <c r="BB41" s="9" t="s">
        <v>43</v>
      </c>
      <c r="BC41" s="9" t="s">
        <v>44</v>
      </c>
      <c r="BD41" s="9" t="s">
        <v>44</v>
      </c>
      <c r="BE41" s="9" t="s">
        <v>44</v>
      </c>
      <c r="BF41" s="9" t="s">
        <v>43</v>
      </c>
      <c r="BG41" s="9" t="s">
        <v>44</v>
      </c>
      <c r="BH41" s="9" t="s">
        <v>44</v>
      </c>
      <c r="BI41" s="9" t="s">
        <v>45</v>
      </c>
      <c r="BJ41" s="9" t="s">
        <v>43</v>
      </c>
      <c r="BK41" s="9" t="s">
        <v>46</v>
      </c>
      <c r="BL41" s="9" t="s">
        <v>43</v>
      </c>
      <c r="BM41" s="9" t="s">
        <v>44</v>
      </c>
      <c r="BN41" s="9" t="s">
        <v>46</v>
      </c>
      <c r="BO41" s="9" t="s">
        <v>43</v>
      </c>
      <c r="BP41" s="9" t="s">
        <v>46</v>
      </c>
      <c r="BQ41" s="9" t="s">
        <v>46</v>
      </c>
      <c r="BR41" s="9" t="s">
        <v>46</v>
      </c>
      <c r="BS41" s="9" t="s">
        <v>44</v>
      </c>
      <c r="BT41" s="9" t="s">
        <v>44</v>
      </c>
      <c r="BU41" s="9" t="s">
        <v>44</v>
      </c>
      <c r="BV41" s="9" t="s">
        <v>52</v>
      </c>
      <c r="BW41" s="9" t="s">
        <v>44</v>
      </c>
      <c r="BX41" s="9" t="s">
        <v>45</v>
      </c>
      <c r="BY41" s="9" t="s">
        <v>45</v>
      </c>
      <c r="BZ41" s="9" t="s">
        <v>45</v>
      </c>
      <c r="CA41" s="9" t="s">
        <v>44</v>
      </c>
      <c r="CB41" s="9" t="s">
        <v>45</v>
      </c>
      <c r="CC41" s="9" t="s">
        <v>45</v>
      </c>
      <c r="CD41" s="9" t="s">
        <v>44</v>
      </c>
      <c r="CE41" s="9" t="s">
        <v>44</v>
      </c>
      <c r="CF41" s="9" t="s">
        <v>43</v>
      </c>
      <c r="CG41" s="9" t="s">
        <v>45</v>
      </c>
      <c r="CH41" s="9" t="s">
        <v>45</v>
      </c>
      <c r="CI41" s="9" t="s">
        <v>46</v>
      </c>
      <c r="CJ41" s="9" t="s">
        <v>45</v>
      </c>
    </row>
    <row r="42" spans="1:88" x14ac:dyDescent="0.25">
      <c r="A42" t="s">
        <v>97</v>
      </c>
      <c r="B42" t="s">
        <v>167</v>
      </c>
      <c r="C42">
        <v>1702.989</v>
      </c>
      <c r="D42">
        <v>139.92140359410536</v>
      </c>
      <c r="E42">
        <v>4.3820384470434801</v>
      </c>
      <c r="F42">
        <v>3.1951423521000302</v>
      </c>
      <c r="G42" s="9">
        <f t="shared" si="5"/>
        <v>1</v>
      </c>
      <c r="H42" s="9">
        <f t="shared" si="5"/>
        <v>0</v>
      </c>
      <c r="I42" s="9">
        <f t="shared" si="6"/>
        <v>0</v>
      </c>
      <c r="J42" s="9">
        <f t="shared" si="37"/>
        <v>0</v>
      </c>
      <c r="K42" s="9">
        <f t="shared" si="7"/>
        <v>0</v>
      </c>
      <c r="L42" s="9">
        <f t="shared" si="32"/>
        <v>0</v>
      </c>
      <c r="M42" s="9">
        <f t="shared" si="33"/>
        <v>1</v>
      </c>
      <c r="N42" s="9">
        <f t="shared" si="38"/>
        <v>0</v>
      </c>
      <c r="O42" s="9">
        <f t="shared" si="39"/>
        <v>0</v>
      </c>
      <c r="P42" s="9">
        <f t="shared" si="40"/>
        <v>0</v>
      </c>
      <c r="Q42" s="9">
        <f t="shared" si="8"/>
        <v>1</v>
      </c>
      <c r="R42" s="9">
        <f t="shared" si="9"/>
        <v>1</v>
      </c>
      <c r="S42" s="9">
        <f t="shared" si="10"/>
        <v>0</v>
      </c>
      <c r="T42" s="9">
        <f t="shared" si="11"/>
        <v>0</v>
      </c>
      <c r="U42" s="9">
        <f t="shared" si="34"/>
        <v>1</v>
      </c>
      <c r="V42" s="9">
        <f t="shared" si="12"/>
        <v>0</v>
      </c>
      <c r="W42" s="9">
        <f t="shared" si="35"/>
        <v>0</v>
      </c>
      <c r="X42" s="9">
        <f t="shared" si="13"/>
        <v>0</v>
      </c>
      <c r="Y42" s="9">
        <f t="shared" si="14"/>
        <v>0</v>
      </c>
      <c r="Z42" s="9">
        <f t="shared" si="36"/>
        <v>0</v>
      </c>
      <c r="AA42" s="9">
        <f t="shared" si="15"/>
        <v>0</v>
      </c>
      <c r="AB42" s="9">
        <f t="shared" si="16"/>
        <v>1</v>
      </c>
      <c r="AC42" s="9">
        <f t="shared" si="17"/>
        <v>0</v>
      </c>
      <c r="AD42" s="9">
        <f t="shared" si="18"/>
        <v>2</v>
      </c>
      <c r="AE42" s="9">
        <f t="shared" si="19"/>
        <v>0</v>
      </c>
      <c r="AF42" s="9">
        <f t="shared" si="41"/>
        <v>1</v>
      </c>
      <c r="AG42" s="9">
        <f t="shared" si="20"/>
        <v>0</v>
      </c>
      <c r="AH42" s="9">
        <f t="shared" si="21"/>
        <v>0</v>
      </c>
      <c r="AI42" s="9">
        <f t="shared" si="22"/>
        <v>2</v>
      </c>
      <c r="AJ42" s="9">
        <f t="shared" si="23"/>
        <v>2</v>
      </c>
      <c r="AK42" s="9">
        <f t="shared" si="24"/>
        <v>2</v>
      </c>
      <c r="AL42" s="9">
        <f t="shared" si="42"/>
        <v>0</v>
      </c>
      <c r="AM42" s="9" t="str">
        <f t="shared" si="25"/>
        <v>NA</v>
      </c>
      <c r="AN42" s="9">
        <f t="shared" si="26"/>
        <v>1</v>
      </c>
      <c r="AO42" s="9">
        <f t="shared" si="43"/>
        <v>1</v>
      </c>
      <c r="AP42" s="9">
        <f t="shared" si="27"/>
        <v>1</v>
      </c>
      <c r="AQ42" s="9">
        <f t="shared" si="31"/>
        <v>0</v>
      </c>
      <c r="AR42" s="9">
        <f t="shared" si="44"/>
        <v>2</v>
      </c>
      <c r="AS42" s="9">
        <f t="shared" si="28"/>
        <v>2</v>
      </c>
      <c r="AT42" s="9">
        <f t="shared" si="29"/>
        <v>2</v>
      </c>
      <c r="AU42" s="9">
        <f t="shared" si="30"/>
        <v>2</v>
      </c>
      <c r="AV42" s="9" t="s">
        <v>51</v>
      </c>
      <c r="AW42" s="9" t="s">
        <v>43</v>
      </c>
      <c r="AX42" s="9" t="s">
        <v>44</v>
      </c>
      <c r="AY42" s="9" t="s">
        <v>44</v>
      </c>
      <c r="AZ42" s="9" t="s">
        <v>44</v>
      </c>
      <c r="BA42" s="9" t="s">
        <v>43</v>
      </c>
      <c r="BB42" s="9" t="s">
        <v>51</v>
      </c>
      <c r="BC42" s="9" t="s">
        <v>44</v>
      </c>
      <c r="BD42" s="9" t="s">
        <v>44</v>
      </c>
      <c r="BE42" s="9" t="s">
        <v>44</v>
      </c>
      <c r="BF42" s="9" t="s">
        <v>53</v>
      </c>
      <c r="BG42" s="9" t="s">
        <v>56</v>
      </c>
      <c r="BH42" s="9" t="s">
        <v>44</v>
      </c>
      <c r="BI42" s="9" t="s">
        <v>45</v>
      </c>
      <c r="BJ42" s="9" t="s">
        <v>51</v>
      </c>
      <c r="BK42" s="9" t="s">
        <v>46</v>
      </c>
      <c r="BL42" s="9" t="s">
        <v>43</v>
      </c>
      <c r="BM42" s="9" t="s">
        <v>44</v>
      </c>
      <c r="BN42" s="9" t="s">
        <v>46</v>
      </c>
      <c r="BO42" s="9" t="s">
        <v>43</v>
      </c>
      <c r="BP42" s="9" t="s">
        <v>46</v>
      </c>
      <c r="BQ42" s="9" t="s">
        <v>51</v>
      </c>
      <c r="BR42" s="9" t="s">
        <v>46</v>
      </c>
      <c r="BS42" s="9" t="s">
        <v>44</v>
      </c>
      <c r="BT42" s="9" t="s">
        <v>44</v>
      </c>
      <c r="BU42" s="9" t="s">
        <v>50</v>
      </c>
      <c r="BV42" s="9" t="s">
        <v>44</v>
      </c>
      <c r="BW42" s="9" t="s">
        <v>44</v>
      </c>
      <c r="BX42" s="9" t="s">
        <v>45</v>
      </c>
      <c r="BY42" s="9" t="s">
        <v>45</v>
      </c>
      <c r="BZ42" s="9" t="s">
        <v>45</v>
      </c>
      <c r="CA42" s="9" t="s">
        <v>44</v>
      </c>
      <c r="CB42" s="9" t="s">
        <v>63</v>
      </c>
      <c r="CC42" s="9" t="s">
        <v>64</v>
      </c>
      <c r="CD42" s="9" t="s">
        <v>50</v>
      </c>
      <c r="CE42" s="9" t="s">
        <v>53</v>
      </c>
      <c r="CF42" s="9" t="s">
        <v>43</v>
      </c>
      <c r="CG42" s="9" t="s">
        <v>45</v>
      </c>
      <c r="CH42" s="9" t="s">
        <v>45</v>
      </c>
      <c r="CI42" s="9" t="s">
        <v>46</v>
      </c>
      <c r="CJ42" s="9" t="s">
        <v>45</v>
      </c>
    </row>
    <row r="43" spans="1:88" x14ac:dyDescent="0.25">
      <c r="A43" t="s">
        <v>98</v>
      </c>
      <c r="B43" t="s">
        <v>168</v>
      </c>
      <c r="C43">
        <v>478.18000000000006</v>
      </c>
      <c r="D43">
        <v>103.39116446412511</v>
      </c>
      <c r="E43">
        <v>3.9464604669199299</v>
      </c>
      <c r="F43">
        <v>3.0741817949819801</v>
      </c>
      <c r="G43" s="9">
        <f t="shared" si="5"/>
        <v>0</v>
      </c>
      <c r="H43" s="9">
        <f t="shared" si="5"/>
        <v>0</v>
      </c>
      <c r="I43" s="9">
        <f t="shared" si="6"/>
        <v>2</v>
      </c>
      <c r="J43" s="9">
        <f t="shared" si="37"/>
        <v>0</v>
      </c>
      <c r="K43" s="9">
        <f t="shared" si="7"/>
        <v>0</v>
      </c>
      <c r="L43" s="9">
        <f t="shared" si="32"/>
        <v>0</v>
      </c>
      <c r="M43" s="9">
        <f t="shared" si="33"/>
        <v>0</v>
      </c>
      <c r="N43" s="9">
        <f t="shared" si="38"/>
        <v>0</v>
      </c>
      <c r="O43" s="9">
        <f t="shared" si="39"/>
        <v>0</v>
      </c>
      <c r="P43" s="9">
        <f t="shared" si="40"/>
        <v>0</v>
      </c>
      <c r="Q43" s="9">
        <f t="shared" si="8"/>
        <v>0</v>
      </c>
      <c r="R43" s="9">
        <f t="shared" si="9"/>
        <v>0</v>
      </c>
      <c r="S43" s="9">
        <f t="shared" si="10"/>
        <v>1</v>
      </c>
      <c r="T43" s="9">
        <f t="shared" si="11"/>
        <v>1</v>
      </c>
      <c r="U43" s="9">
        <f t="shared" si="34"/>
        <v>0</v>
      </c>
      <c r="V43" s="9">
        <f t="shared" si="12"/>
        <v>0</v>
      </c>
      <c r="W43" s="9">
        <f t="shared" si="35"/>
        <v>0</v>
      </c>
      <c r="X43" s="9">
        <f t="shared" si="13"/>
        <v>0</v>
      </c>
      <c r="Y43" s="9">
        <f t="shared" si="14"/>
        <v>0</v>
      </c>
      <c r="Z43" s="9">
        <f t="shared" si="36"/>
        <v>0</v>
      </c>
      <c r="AA43" s="9">
        <f t="shared" si="15"/>
        <v>0</v>
      </c>
      <c r="AB43" s="9">
        <f t="shared" si="16"/>
        <v>2</v>
      </c>
      <c r="AC43" s="9">
        <f t="shared" si="17"/>
        <v>0</v>
      </c>
      <c r="AD43" s="9">
        <f t="shared" si="18"/>
        <v>2</v>
      </c>
      <c r="AE43" s="9">
        <f t="shared" si="19"/>
        <v>0</v>
      </c>
      <c r="AF43" s="9">
        <f t="shared" si="41"/>
        <v>0</v>
      </c>
      <c r="AG43" s="9">
        <f t="shared" si="20"/>
        <v>0</v>
      </c>
      <c r="AH43" s="9">
        <f t="shared" si="21"/>
        <v>0</v>
      </c>
      <c r="AI43" s="9">
        <f t="shared" si="22"/>
        <v>2</v>
      </c>
      <c r="AJ43" s="9">
        <f t="shared" si="23"/>
        <v>2</v>
      </c>
      <c r="AK43" s="9">
        <f t="shared" si="24"/>
        <v>2</v>
      </c>
      <c r="AL43" s="9">
        <f t="shared" si="42"/>
        <v>0</v>
      </c>
      <c r="AM43" s="9">
        <f t="shared" si="25"/>
        <v>0</v>
      </c>
      <c r="AN43" s="9">
        <f t="shared" si="26"/>
        <v>0</v>
      </c>
      <c r="AO43" s="9">
        <f t="shared" si="43"/>
        <v>0</v>
      </c>
      <c r="AP43" s="9">
        <f t="shared" si="27"/>
        <v>0</v>
      </c>
      <c r="AQ43" s="9">
        <f t="shared" si="31"/>
        <v>0</v>
      </c>
      <c r="AR43" s="9">
        <f t="shared" si="44"/>
        <v>2</v>
      </c>
      <c r="AS43" s="9">
        <f t="shared" si="28"/>
        <v>2</v>
      </c>
      <c r="AT43" s="9">
        <f t="shared" si="29"/>
        <v>2</v>
      </c>
      <c r="AU43" s="9">
        <f t="shared" si="30"/>
        <v>2</v>
      </c>
      <c r="AV43" s="9" t="s">
        <v>43</v>
      </c>
      <c r="AW43" s="9" t="s">
        <v>43</v>
      </c>
      <c r="AX43" s="9" t="s">
        <v>45</v>
      </c>
      <c r="AY43" s="9" t="s">
        <v>44</v>
      </c>
      <c r="AZ43" s="9" t="s">
        <v>44</v>
      </c>
      <c r="BA43" s="9" t="s">
        <v>43</v>
      </c>
      <c r="BB43" s="9" t="s">
        <v>43</v>
      </c>
      <c r="BC43" s="9" t="s">
        <v>44</v>
      </c>
      <c r="BD43" s="9" t="s">
        <v>44</v>
      </c>
      <c r="BE43" s="9" t="s">
        <v>44</v>
      </c>
      <c r="BF43" s="9" t="s">
        <v>43</v>
      </c>
      <c r="BG43" s="9" t="s">
        <v>44</v>
      </c>
      <c r="BH43" s="9" t="s">
        <v>62</v>
      </c>
      <c r="BI43" s="9" t="s">
        <v>52</v>
      </c>
      <c r="BJ43" s="9" t="s">
        <v>43</v>
      </c>
      <c r="BK43" s="9" t="s">
        <v>46</v>
      </c>
      <c r="BL43" s="9" t="s">
        <v>43</v>
      </c>
      <c r="BM43" s="9" t="s">
        <v>44</v>
      </c>
      <c r="BN43" s="9" t="s">
        <v>46</v>
      </c>
      <c r="BO43" s="9" t="s">
        <v>43</v>
      </c>
      <c r="BP43" s="9" t="s">
        <v>46</v>
      </c>
      <c r="BQ43" s="9" t="s">
        <v>46</v>
      </c>
      <c r="BR43" s="9" t="s">
        <v>46</v>
      </c>
      <c r="BS43" s="9" t="s">
        <v>44</v>
      </c>
      <c r="BT43" s="9" t="s">
        <v>44</v>
      </c>
      <c r="BU43" s="9" t="s">
        <v>44</v>
      </c>
      <c r="BV43" s="9" t="s">
        <v>44</v>
      </c>
      <c r="BW43" s="9" t="s">
        <v>44</v>
      </c>
      <c r="BX43" s="9" t="s">
        <v>45</v>
      </c>
      <c r="BY43" s="9" t="s">
        <v>45</v>
      </c>
      <c r="BZ43" s="9" t="s">
        <v>45</v>
      </c>
      <c r="CA43" s="9" t="s">
        <v>44</v>
      </c>
      <c r="CB43" s="9" t="s">
        <v>45</v>
      </c>
      <c r="CC43" s="9" t="s">
        <v>45</v>
      </c>
      <c r="CD43" s="9" t="s">
        <v>44</v>
      </c>
      <c r="CE43" s="9" t="s">
        <v>44</v>
      </c>
      <c r="CF43" s="9" t="s">
        <v>43</v>
      </c>
      <c r="CG43" s="9" t="s">
        <v>45</v>
      </c>
      <c r="CH43" s="9" t="s">
        <v>45</v>
      </c>
      <c r="CI43" s="9" t="s">
        <v>46</v>
      </c>
      <c r="CJ43" s="9" t="s">
        <v>45</v>
      </c>
    </row>
    <row r="44" spans="1:88" x14ac:dyDescent="0.25">
      <c r="A44" t="s">
        <v>99</v>
      </c>
      <c r="B44" t="s">
        <v>169</v>
      </c>
      <c r="C44">
        <v>805.89</v>
      </c>
      <c r="D44">
        <v>97.141527765054164</v>
      </c>
      <c r="E44">
        <v>4.1360595376188698</v>
      </c>
      <c r="F44">
        <v>3.0483721473936698</v>
      </c>
      <c r="G44" s="9">
        <f t="shared" si="5"/>
        <v>0</v>
      </c>
      <c r="H44" s="9">
        <f t="shared" si="5"/>
        <v>0</v>
      </c>
      <c r="I44" s="9">
        <f t="shared" si="6"/>
        <v>1</v>
      </c>
      <c r="J44" s="9">
        <f t="shared" si="37"/>
        <v>0</v>
      </c>
      <c r="K44" s="9">
        <f t="shared" si="7"/>
        <v>0</v>
      </c>
      <c r="L44" s="9">
        <f t="shared" si="32"/>
        <v>0</v>
      </c>
      <c r="M44" s="9">
        <f t="shared" si="33"/>
        <v>0</v>
      </c>
      <c r="N44" s="9">
        <f t="shared" si="38"/>
        <v>0</v>
      </c>
      <c r="O44" s="9">
        <f t="shared" si="39"/>
        <v>0</v>
      </c>
      <c r="P44" s="9">
        <f t="shared" si="40"/>
        <v>0</v>
      </c>
      <c r="Q44" s="9">
        <f t="shared" si="8"/>
        <v>0</v>
      </c>
      <c r="R44" s="9">
        <f t="shared" si="9"/>
        <v>0</v>
      </c>
      <c r="S44" s="9">
        <f t="shared" si="10"/>
        <v>0</v>
      </c>
      <c r="T44" s="9">
        <f t="shared" si="11"/>
        <v>0</v>
      </c>
      <c r="U44" s="9">
        <f t="shared" si="34"/>
        <v>0</v>
      </c>
      <c r="V44" s="9">
        <f t="shared" si="12"/>
        <v>0</v>
      </c>
      <c r="W44" s="9">
        <f t="shared" si="35"/>
        <v>0</v>
      </c>
      <c r="X44" s="9">
        <f t="shared" si="13"/>
        <v>0</v>
      </c>
      <c r="Y44" s="9">
        <f t="shared" si="14"/>
        <v>0</v>
      </c>
      <c r="Z44" s="9">
        <f t="shared" si="36"/>
        <v>0</v>
      </c>
      <c r="AA44" s="9">
        <f t="shared" si="15"/>
        <v>0</v>
      </c>
      <c r="AB44" s="9">
        <f t="shared" si="16"/>
        <v>1</v>
      </c>
      <c r="AC44" s="9">
        <f t="shared" si="17"/>
        <v>0</v>
      </c>
      <c r="AD44" s="9">
        <f t="shared" si="18"/>
        <v>1</v>
      </c>
      <c r="AE44" s="9">
        <f t="shared" si="19"/>
        <v>0</v>
      </c>
      <c r="AF44" s="9">
        <f t="shared" si="41"/>
        <v>0</v>
      </c>
      <c r="AG44" s="9">
        <f t="shared" si="20"/>
        <v>1</v>
      </c>
      <c r="AH44" s="9">
        <f t="shared" si="21"/>
        <v>0</v>
      </c>
      <c r="AI44" s="9">
        <f t="shared" si="22"/>
        <v>2</v>
      </c>
      <c r="AJ44" s="9">
        <f t="shared" si="23"/>
        <v>2</v>
      </c>
      <c r="AK44" s="9">
        <f t="shared" si="24"/>
        <v>2</v>
      </c>
      <c r="AL44" s="9">
        <f t="shared" si="42"/>
        <v>0</v>
      </c>
      <c r="AM44" s="9">
        <f t="shared" si="25"/>
        <v>0</v>
      </c>
      <c r="AN44" s="9">
        <f t="shared" si="26"/>
        <v>0</v>
      </c>
      <c r="AO44" s="9">
        <f t="shared" si="43"/>
        <v>0</v>
      </c>
      <c r="AP44" s="9">
        <f t="shared" si="27"/>
        <v>1</v>
      </c>
      <c r="AQ44" s="9">
        <f t="shared" si="31"/>
        <v>0</v>
      </c>
      <c r="AR44" s="9">
        <f t="shared" si="44"/>
        <v>1</v>
      </c>
      <c r="AS44" s="9">
        <f t="shared" si="28"/>
        <v>2</v>
      </c>
      <c r="AT44" s="9">
        <f t="shared" si="29"/>
        <v>2</v>
      </c>
      <c r="AU44" s="9">
        <f t="shared" si="30"/>
        <v>2</v>
      </c>
      <c r="AV44" s="9" t="s">
        <v>43</v>
      </c>
      <c r="AW44" s="9" t="s">
        <v>43</v>
      </c>
      <c r="AX44" s="9" t="s">
        <v>50</v>
      </c>
      <c r="AY44" s="9" t="s">
        <v>44</v>
      </c>
      <c r="AZ44" s="9" t="s">
        <v>44</v>
      </c>
      <c r="BA44" s="9" t="s">
        <v>43</v>
      </c>
      <c r="BB44" s="9" t="s">
        <v>43</v>
      </c>
      <c r="BC44" s="9" t="s">
        <v>44</v>
      </c>
      <c r="BD44" s="9" t="s">
        <v>44</v>
      </c>
      <c r="BE44" s="9" t="s">
        <v>44</v>
      </c>
      <c r="BF44" s="9" t="s">
        <v>43</v>
      </c>
      <c r="BG44" s="9" t="s">
        <v>44</v>
      </c>
      <c r="BH44" s="9" t="s">
        <v>44</v>
      </c>
      <c r="BI44" s="9" t="s">
        <v>45</v>
      </c>
      <c r="BJ44" s="9" t="s">
        <v>43</v>
      </c>
      <c r="BK44" s="9" t="s">
        <v>46</v>
      </c>
      <c r="BL44" s="9" t="s">
        <v>43</v>
      </c>
      <c r="BM44" s="9" t="s">
        <v>44</v>
      </c>
      <c r="BN44" s="9" t="s">
        <v>46</v>
      </c>
      <c r="BO44" s="9" t="s">
        <v>43</v>
      </c>
      <c r="BP44" s="9" t="s">
        <v>46</v>
      </c>
      <c r="BQ44" s="9" t="s">
        <v>51</v>
      </c>
      <c r="BR44" s="9" t="s">
        <v>46</v>
      </c>
      <c r="BS44" s="9" t="s">
        <v>52</v>
      </c>
      <c r="BT44" s="9" t="s">
        <v>44</v>
      </c>
      <c r="BU44" s="9" t="s">
        <v>44</v>
      </c>
      <c r="BV44" s="9" t="s">
        <v>52</v>
      </c>
      <c r="BW44" s="9" t="s">
        <v>44</v>
      </c>
      <c r="BX44" s="9" t="s">
        <v>45</v>
      </c>
      <c r="BY44" s="9" t="s">
        <v>45</v>
      </c>
      <c r="BZ44" s="9" t="s">
        <v>45</v>
      </c>
      <c r="CA44" s="9" t="s">
        <v>44</v>
      </c>
      <c r="CB44" s="9" t="s">
        <v>45</v>
      </c>
      <c r="CC44" s="9" t="s">
        <v>45</v>
      </c>
      <c r="CD44" s="9" t="s">
        <v>44</v>
      </c>
      <c r="CE44" s="9" t="s">
        <v>53</v>
      </c>
      <c r="CF44" s="9" t="s">
        <v>43</v>
      </c>
      <c r="CG44" s="9" t="s">
        <v>50</v>
      </c>
      <c r="CH44" s="9" t="s">
        <v>45</v>
      </c>
      <c r="CI44" s="9" t="s">
        <v>46</v>
      </c>
      <c r="CJ44" s="9" t="s">
        <v>45</v>
      </c>
    </row>
    <row r="45" spans="1:88" x14ac:dyDescent="0.25">
      <c r="A45" t="s">
        <v>101</v>
      </c>
      <c r="B45" t="s">
        <v>170</v>
      </c>
      <c r="C45">
        <v>195.81299999999999</v>
      </c>
      <c r="D45">
        <v>29.381763509012011</v>
      </c>
      <c r="E45">
        <v>3.5837229011366598</v>
      </c>
      <c r="F45">
        <v>2.4888133387440199</v>
      </c>
      <c r="G45" s="9">
        <f t="shared" si="5"/>
        <v>0</v>
      </c>
      <c r="H45" s="9">
        <f t="shared" si="5"/>
        <v>0</v>
      </c>
      <c r="I45" s="9">
        <f t="shared" si="6"/>
        <v>0</v>
      </c>
      <c r="J45" s="9">
        <f t="shared" si="37"/>
        <v>0</v>
      </c>
      <c r="K45" s="9">
        <f t="shared" si="7"/>
        <v>0</v>
      </c>
      <c r="L45" s="9">
        <f t="shared" si="32"/>
        <v>0</v>
      </c>
      <c r="M45" s="9">
        <f t="shared" si="33"/>
        <v>0</v>
      </c>
      <c r="N45" s="9">
        <f t="shared" si="38"/>
        <v>0</v>
      </c>
      <c r="O45" s="9">
        <f t="shared" si="39"/>
        <v>0</v>
      </c>
      <c r="P45" s="9">
        <f t="shared" si="40"/>
        <v>0</v>
      </c>
      <c r="Q45" s="9">
        <f t="shared" si="8"/>
        <v>0</v>
      </c>
      <c r="R45" s="9">
        <f t="shared" si="9"/>
        <v>0</v>
      </c>
      <c r="S45" s="9">
        <f t="shared" si="10"/>
        <v>0</v>
      </c>
      <c r="T45" s="9">
        <f t="shared" si="11"/>
        <v>0</v>
      </c>
      <c r="U45" s="9">
        <f t="shared" si="34"/>
        <v>0</v>
      </c>
      <c r="V45" s="9">
        <f t="shared" si="12"/>
        <v>0</v>
      </c>
      <c r="W45" s="9">
        <f t="shared" si="35"/>
        <v>0</v>
      </c>
      <c r="X45" s="9">
        <f t="shared" si="13"/>
        <v>0</v>
      </c>
      <c r="Y45" s="9">
        <f t="shared" si="14"/>
        <v>0</v>
      </c>
      <c r="Z45" s="9">
        <f t="shared" si="36"/>
        <v>0</v>
      </c>
      <c r="AA45" s="9">
        <f t="shared" si="15"/>
        <v>0</v>
      </c>
      <c r="AB45" s="9">
        <f t="shared" si="16"/>
        <v>2</v>
      </c>
      <c r="AC45" s="9">
        <f t="shared" si="17"/>
        <v>0</v>
      </c>
      <c r="AD45" s="9">
        <f t="shared" si="18"/>
        <v>2</v>
      </c>
      <c r="AE45" s="9">
        <f t="shared" si="19"/>
        <v>0</v>
      </c>
      <c r="AF45" s="9">
        <f t="shared" si="41"/>
        <v>0</v>
      </c>
      <c r="AG45" s="9">
        <f t="shared" si="20"/>
        <v>0</v>
      </c>
      <c r="AH45" s="9">
        <f t="shared" si="21"/>
        <v>0</v>
      </c>
      <c r="AI45" s="9">
        <f t="shared" si="22"/>
        <v>2</v>
      </c>
      <c r="AJ45" s="9">
        <f t="shared" si="23"/>
        <v>2</v>
      </c>
      <c r="AK45" s="9">
        <f t="shared" si="24"/>
        <v>2</v>
      </c>
      <c r="AL45" s="9">
        <f t="shared" si="42"/>
        <v>0</v>
      </c>
      <c r="AM45" s="9">
        <f t="shared" si="25"/>
        <v>0</v>
      </c>
      <c r="AN45" s="9">
        <f t="shared" si="26"/>
        <v>0</v>
      </c>
      <c r="AO45" s="9">
        <f t="shared" si="43"/>
        <v>0</v>
      </c>
      <c r="AP45" s="9">
        <f t="shared" si="27"/>
        <v>0</v>
      </c>
      <c r="AQ45" s="9">
        <f t="shared" si="31"/>
        <v>0</v>
      </c>
      <c r="AR45" s="9">
        <f t="shared" si="44"/>
        <v>2</v>
      </c>
      <c r="AS45" s="9">
        <f t="shared" si="28"/>
        <v>2</v>
      </c>
      <c r="AT45" s="9">
        <f t="shared" si="29"/>
        <v>2</v>
      </c>
      <c r="AU45" s="9">
        <f t="shared" si="30"/>
        <v>2</v>
      </c>
      <c r="AV45" s="9" t="s">
        <v>43</v>
      </c>
      <c r="AW45" s="9" t="s">
        <v>43</v>
      </c>
      <c r="AX45" s="9" t="s">
        <v>44</v>
      </c>
      <c r="AY45" s="9" t="s">
        <v>44</v>
      </c>
      <c r="AZ45" s="9" t="s">
        <v>44</v>
      </c>
      <c r="BA45" s="9" t="s">
        <v>43</v>
      </c>
      <c r="BB45" s="9" t="s">
        <v>43</v>
      </c>
      <c r="BC45" s="9" t="s">
        <v>44</v>
      </c>
      <c r="BD45" s="9" t="s">
        <v>44</v>
      </c>
      <c r="BE45" s="9" t="s">
        <v>44</v>
      </c>
      <c r="BF45" s="9" t="s">
        <v>43</v>
      </c>
      <c r="BG45" s="9" t="s">
        <v>44</v>
      </c>
      <c r="BH45" s="9" t="s">
        <v>44</v>
      </c>
      <c r="BI45" s="9" t="s">
        <v>45</v>
      </c>
      <c r="BJ45" s="9" t="s">
        <v>43</v>
      </c>
      <c r="BK45" s="9" t="s">
        <v>46</v>
      </c>
      <c r="BL45" s="9" t="s">
        <v>43</v>
      </c>
      <c r="BM45" s="9" t="s">
        <v>44</v>
      </c>
      <c r="BN45" s="9" t="s">
        <v>46</v>
      </c>
      <c r="BO45" s="9" t="s">
        <v>43</v>
      </c>
      <c r="BP45" s="9" t="s">
        <v>46</v>
      </c>
      <c r="BQ45" s="9" t="s">
        <v>46</v>
      </c>
      <c r="BR45" s="9" t="s">
        <v>46</v>
      </c>
      <c r="BS45" s="9" t="s">
        <v>44</v>
      </c>
      <c r="BT45" s="9" t="s">
        <v>44</v>
      </c>
      <c r="BU45" s="9" t="s">
        <v>44</v>
      </c>
      <c r="BV45" s="9" t="s">
        <v>44</v>
      </c>
      <c r="BW45" s="9" t="s">
        <v>44</v>
      </c>
      <c r="BX45" s="9" t="s">
        <v>45</v>
      </c>
      <c r="BY45" s="9" t="s">
        <v>45</v>
      </c>
      <c r="BZ45" s="9" t="s">
        <v>45</v>
      </c>
      <c r="CA45" s="9" t="s">
        <v>44</v>
      </c>
      <c r="CB45" s="9" t="s">
        <v>45</v>
      </c>
      <c r="CC45" s="9" t="s">
        <v>45</v>
      </c>
      <c r="CD45" s="9" t="s">
        <v>44</v>
      </c>
      <c r="CE45" s="9" t="s">
        <v>44</v>
      </c>
      <c r="CF45" s="9" t="s">
        <v>43</v>
      </c>
      <c r="CG45" s="9" t="s">
        <v>45</v>
      </c>
      <c r="CH45" s="9" t="s">
        <v>45</v>
      </c>
      <c r="CI45" s="9" t="s">
        <v>46</v>
      </c>
      <c r="CJ45" s="9" t="s">
        <v>45</v>
      </c>
    </row>
    <row r="46" spans="1:88" x14ac:dyDescent="0.25">
      <c r="A46" t="s">
        <v>100</v>
      </c>
      <c r="B46" t="s">
        <v>171</v>
      </c>
      <c r="C46">
        <v>443.596</v>
      </c>
      <c r="D46">
        <v>51.366267018992716</v>
      </c>
      <c r="E46">
        <v>3.9178856447844801</v>
      </c>
      <c r="F46">
        <v>2.7661729114263101</v>
      </c>
      <c r="G46" s="9">
        <f t="shared" si="5"/>
        <v>1</v>
      </c>
      <c r="H46" s="9">
        <f t="shared" si="5"/>
        <v>0</v>
      </c>
      <c r="I46" s="9">
        <f t="shared" si="6"/>
        <v>0</v>
      </c>
      <c r="J46" s="9">
        <f t="shared" si="37"/>
        <v>0</v>
      </c>
      <c r="K46" s="9">
        <f t="shared" si="7"/>
        <v>0</v>
      </c>
      <c r="L46" s="9">
        <f t="shared" si="32"/>
        <v>0</v>
      </c>
      <c r="M46" s="9">
        <f t="shared" si="33"/>
        <v>1</v>
      </c>
      <c r="N46" s="9">
        <f t="shared" si="38"/>
        <v>0</v>
      </c>
      <c r="O46" s="9">
        <f t="shared" si="39"/>
        <v>0</v>
      </c>
      <c r="P46" s="9">
        <f t="shared" si="40"/>
        <v>0</v>
      </c>
      <c r="Q46" s="9">
        <f t="shared" si="8"/>
        <v>1</v>
      </c>
      <c r="R46" s="9">
        <f t="shared" si="9"/>
        <v>1</v>
      </c>
      <c r="S46" s="9">
        <f t="shared" si="10"/>
        <v>0</v>
      </c>
      <c r="T46" s="9">
        <f t="shared" si="11"/>
        <v>0</v>
      </c>
      <c r="U46" s="9">
        <f t="shared" si="34"/>
        <v>1</v>
      </c>
      <c r="V46" s="9">
        <f t="shared" si="12"/>
        <v>1</v>
      </c>
      <c r="W46" s="9">
        <f t="shared" si="35"/>
        <v>1</v>
      </c>
      <c r="X46" s="9">
        <f t="shared" si="13"/>
        <v>0</v>
      </c>
      <c r="Y46" s="9">
        <f t="shared" si="14"/>
        <v>0</v>
      </c>
      <c r="Z46" s="9">
        <f t="shared" si="36"/>
        <v>0</v>
      </c>
      <c r="AA46" s="9">
        <f t="shared" si="15"/>
        <v>1</v>
      </c>
      <c r="AB46" s="9">
        <f t="shared" si="16"/>
        <v>0</v>
      </c>
      <c r="AC46" s="9">
        <f t="shared" si="17"/>
        <v>0</v>
      </c>
      <c r="AD46" s="9">
        <f t="shared" si="18"/>
        <v>1</v>
      </c>
      <c r="AE46" s="9">
        <f t="shared" si="19"/>
        <v>0</v>
      </c>
      <c r="AF46" s="9">
        <f t="shared" si="41"/>
        <v>1</v>
      </c>
      <c r="AG46" s="9">
        <f t="shared" si="20"/>
        <v>1</v>
      </c>
      <c r="AH46" s="9">
        <f t="shared" si="21"/>
        <v>0</v>
      </c>
      <c r="AI46" s="9">
        <f t="shared" si="22"/>
        <v>2</v>
      </c>
      <c r="AJ46" s="9">
        <f t="shared" si="23"/>
        <v>2</v>
      </c>
      <c r="AK46" s="9">
        <f t="shared" si="24"/>
        <v>2</v>
      </c>
      <c r="AL46" s="9">
        <f t="shared" si="42"/>
        <v>0</v>
      </c>
      <c r="AM46" s="9" t="str">
        <f t="shared" si="25"/>
        <v>NA</v>
      </c>
      <c r="AN46" s="9">
        <f t="shared" si="26"/>
        <v>1</v>
      </c>
      <c r="AO46" s="9">
        <f t="shared" si="43"/>
        <v>1</v>
      </c>
      <c r="AP46" s="9">
        <f t="shared" si="27"/>
        <v>2</v>
      </c>
      <c r="AQ46" s="9">
        <f t="shared" si="31"/>
        <v>0</v>
      </c>
      <c r="AR46" s="9">
        <f t="shared" si="44"/>
        <v>1</v>
      </c>
      <c r="AS46" s="9">
        <f t="shared" si="28"/>
        <v>2</v>
      </c>
      <c r="AT46" s="9">
        <f t="shared" si="29"/>
        <v>2</v>
      </c>
      <c r="AU46" s="9">
        <f t="shared" si="30"/>
        <v>2</v>
      </c>
      <c r="AV46" s="9" t="s">
        <v>51</v>
      </c>
      <c r="AW46" s="9" t="s">
        <v>43</v>
      </c>
      <c r="AX46" s="9" t="s">
        <v>44</v>
      </c>
      <c r="AY46" s="9" t="s">
        <v>44</v>
      </c>
      <c r="AZ46" s="9" t="s">
        <v>44</v>
      </c>
      <c r="BA46" s="9" t="s">
        <v>43</v>
      </c>
      <c r="BB46" s="9" t="s">
        <v>51</v>
      </c>
      <c r="BC46" s="9" t="s">
        <v>44</v>
      </c>
      <c r="BD46" s="9" t="s">
        <v>44</v>
      </c>
      <c r="BE46" s="9" t="s">
        <v>44</v>
      </c>
      <c r="BF46" s="9" t="s">
        <v>53</v>
      </c>
      <c r="BG46" s="9" t="s">
        <v>56</v>
      </c>
      <c r="BH46" s="9" t="s">
        <v>44</v>
      </c>
      <c r="BI46" s="9" t="s">
        <v>45</v>
      </c>
      <c r="BJ46" s="9" t="s">
        <v>51</v>
      </c>
      <c r="BK46" s="9" t="s">
        <v>66</v>
      </c>
      <c r="BL46" s="9" t="s">
        <v>51</v>
      </c>
      <c r="BM46" s="9" t="s">
        <v>44</v>
      </c>
      <c r="BN46" s="9" t="s">
        <v>46</v>
      </c>
      <c r="BO46" s="9" t="s">
        <v>43</v>
      </c>
      <c r="BP46" s="9" t="s">
        <v>66</v>
      </c>
      <c r="BQ46" s="9" t="s">
        <v>43</v>
      </c>
      <c r="BR46" s="9" t="s">
        <v>46</v>
      </c>
      <c r="BS46" s="9" t="s">
        <v>52</v>
      </c>
      <c r="BT46" s="9" t="s">
        <v>44</v>
      </c>
      <c r="BU46" s="9" t="s">
        <v>50</v>
      </c>
      <c r="BV46" s="9" t="s">
        <v>52</v>
      </c>
      <c r="BW46" s="9" t="s">
        <v>44</v>
      </c>
      <c r="BX46" s="9" t="s">
        <v>45</v>
      </c>
      <c r="BY46" s="9" t="s">
        <v>45</v>
      </c>
      <c r="BZ46" s="9" t="s">
        <v>45</v>
      </c>
      <c r="CA46" s="9" t="s">
        <v>44</v>
      </c>
      <c r="CB46" s="9" t="s">
        <v>63</v>
      </c>
      <c r="CC46" s="9" t="s">
        <v>64</v>
      </c>
      <c r="CD46" s="9" t="s">
        <v>50</v>
      </c>
      <c r="CE46" s="9" t="s">
        <v>43</v>
      </c>
      <c r="CF46" s="9" t="s">
        <v>43</v>
      </c>
      <c r="CG46" s="9" t="s">
        <v>50</v>
      </c>
      <c r="CH46" s="9" t="s">
        <v>45</v>
      </c>
      <c r="CI46" s="9" t="s">
        <v>46</v>
      </c>
      <c r="CJ46" s="9" t="s">
        <v>45</v>
      </c>
    </row>
    <row r="47" spans="1:88" x14ac:dyDescent="0.25">
      <c r="A47" t="s">
        <v>102</v>
      </c>
      <c r="B47" t="s">
        <v>172</v>
      </c>
      <c r="C47">
        <v>726.95400000000006</v>
      </c>
      <c r="D47">
        <v>68.974501539927104</v>
      </c>
      <c r="E47">
        <v>4.0998397510708697</v>
      </c>
      <c r="F47">
        <v>2.9009989434797201</v>
      </c>
      <c r="G47" s="9">
        <f t="shared" si="5"/>
        <v>0</v>
      </c>
      <c r="H47" s="9">
        <f t="shared" si="5"/>
        <v>0</v>
      </c>
      <c r="I47" s="9">
        <f t="shared" si="6"/>
        <v>0</v>
      </c>
      <c r="J47" s="9">
        <f t="shared" si="37"/>
        <v>0</v>
      </c>
      <c r="K47" s="9">
        <f t="shared" si="7"/>
        <v>0</v>
      </c>
      <c r="L47" s="9">
        <f t="shared" si="32"/>
        <v>0</v>
      </c>
      <c r="M47" s="9">
        <f t="shared" si="33"/>
        <v>0</v>
      </c>
      <c r="N47" s="9">
        <f t="shared" si="38"/>
        <v>0</v>
      </c>
      <c r="O47" s="9">
        <f t="shared" si="39"/>
        <v>0</v>
      </c>
      <c r="P47" s="9">
        <f t="shared" si="40"/>
        <v>0</v>
      </c>
      <c r="Q47" s="9">
        <f t="shared" si="8"/>
        <v>0</v>
      </c>
      <c r="R47" s="9">
        <f t="shared" si="9"/>
        <v>0</v>
      </c>
      <c r="S47" s="9">
        <f t="shared" si="10"/>
        <v>0</v>
      </c>
      <c r="T47" s="9">
        <f t="shared" si="11"/>
        <v>0</v>
      </c>
      <c r="U47" s="9">
        <f t="shared" si="34"/>
        <v>0</v>
      </c>
      <c r="V47" s="9">
        <f t="shared" si="12"/>
        <v>0</v>
      </c>
      <c r="W47" s="9">
        <f t="shared" si="35"/>
        <v>0</v>
      </c>
      <c r="X47" s="9">
        <f t="shared" si="13"/>
        <v>0</v>
      </c>
      <c r="Y47" s="9">
        <f t="shared" si="14"/>
        <v>0</v>
      </c>
      <c r="Z47" s="9">
        <f t="shared" si="36"/>
        <v>0</v>
      </c>
      <c r="AA47" s="9">
        <f t="shared" si="15"/>
        <v>0</v>
      </c>
      <c r="AB47" s="9">
        <f t="shared" si="16"/>
        <v>2</v>
      </c>
      <c r="AC47" s="9">
        <f t="shared" si="17"/>
        <v>0</v>
      </c>
      <c r="AD47" s="9">
        <f t="shared" si="18"/>
        <v>2</v>
      </c>
      <c r="AE47" s="9">
        <f t="shared" si="19"/>
        <v>0</v>
      </c>
      <c r="AF47" s="9">
        <f t="shared" si="41"/>
        <v>0</v>
      </c>
      <c r="AG47" s="9">
        <f t="shared" si="20"/>
        <v>0</v>
      </c>
      <c r="AH47" s="9">
        <f t="shared" si="21"/>
        <v>0</v>
      </c>
      <c r="AI47" s="9">
        <f t="shared" si="22"/>
        <v>2</v>
      </c>
      <c r="AJ47" s="9">
        <f t="shared" si="23"/>
        <v>2</v>
      </c>
      <c r="AK47" s="9">
        <f t="shared" si="24"/>
        <v>2</v>
      </c>
      <c r="AL47" s="9">
        <f t="shared" si="42"/>
        <v>0</v>
      </c>
      <c r="AM47" s="9">
        <f t="shared" si="25"/>
        <v>0</v>
      </c>
      <c r="AN47" s="9">
        <f t="shared" si="26"/>
        <v>0</v>
      </c>
      <c r="AO47" s="9">
        <f t="shared" si="43"/>
        <v>0</v>
      </c>
      <c r="AP47" s="9">
        <f t="shared" si="27"/>
        <v>0</v>
      </c>
      <c r="AQ47" s="9">
        <f t="shared" si="31"/>
        <v>0</v>
      </c>
      <c r="AR47" s="9">
        <f t="shared" si="44"/>
        <v>2</v>
      </c>
      <c r="AS47" s="9">
        <f t="shared" si="28"/>
        <v>2</v>
      </c>
      <c r="AT47" s="9">
        <f t="shared" si="29"/>
        <v>2</v>
      </c>
      <c r="AU47" s="9">
        <f t="shared" si="30"/>
        <v>2</v>
      </c>
      <c r="AV47" s="9" t="s">
        <v>43</v>
      </c>
      <c r="AW47" s="9" t="s">
        <v>43</v>
      </c>
      <c r="AX47" s="9" t="s">
        <v>44</v>
      </c>
      <c r="AY47" s="9" t="s">
        <v>44</v>
      </c>
      <c r="AZ47" s="9" t="s">
        <v>44</v>
      </c>
      <c r="BA47" s="9" t="s">
        <v>43</v>
      </c>
      <c r="BB47" s="9" t="s">
        <v>43</v>
      </c>
      <c r="BC47" s="9" t="s">
        <v>44</v>
      </c>
      <c r="BD47" s="9" t="s">
        <v>44</v>
      </c>
      <c r="BE47" s="9" t="s">
        <v>44</v>
      </c>
      <c r="BF47" s="9" t="s">
        <v>43</v>
      </c>
      <c r="BG47" s="9" t="s">
        <v>44</v>
      </c>
      <c r="BH47" s="9" t="s">
        <v>44</v>
      </c>
      <c r="BI47" s="9" t="s">
        <v>45</v>
      </c>
      <c r="BJ47" s="9" t="s">
        <v>43</v>
      </c>
      <c r="BK47" s="9" t="s">
        <v>46</v>
      </c>
      <c r="BL47" s="9" t="s">
        <v>43</v>
      </c>
      <c r="BM47" s="9" t="s">
        <v>44</v>
      </c>
      <c r="BN47" s="9" t="s">
        <v>46</v>
      </c>
      <c r="BO47" s="9" t="s">
        <v>43</v>
      </c>
      <c r="BP47" s="9" t="s">
        <v>46</v>
      </c>
      <c r="BQ47" s="9" t="s">
        <v>46</v>
      </c>
      <c r="BR47" s="9" t="s">
        <v>46</v>
      </c>
      <c r="BS47" s="9" t="s">
        <v>44</v>
      </c>
      <c r="BT47" s="9" t="s">
        <v>44</v>
      </c>
      <c r="BU47" s="9" t="s">
        <v>44</v>
      </c>
      <c r="BV47" s="9" t="s">
        <v>44</v>
      </c>
      <c r="BW47" s="9" t="s">
        <v>44</v>
      </c>
      <c r="BX47" s="9" t="s">
        <v>45</v>
      </c>
      <c r="BY47" s="9" t="s">
        <v>45</v>
      </c>
      <c r="BZ47" s="9" t="s">
        <v>45</v>
      </c>
      <c r="CA47" s="9" t="s">
        <v>44</v>
      </c>
      <c r="CB47" s="9" t="s">
        <v>45</v>
      </c>
      <c r="CC47" s="9" t="s">
        <v>45</v>
      </c>
      <c r="CD47" s="9" t="s">
        <v>44</v>
      </c>
      <c r="CE47" s="9" t="s">
        <v>44</v>
      </c>
      <c r="CF47" s="9" t="s">
        <v>43</v>
      </c>
      <c r="CG47" s="9" t="s">
        <v>45</v>
      </c>
      <c r="CH47" s="9" t="s">
        <v>45</v>
      </c>
      <c r="CI47" s="9" t="s">
        <v>46</v>
      </c>
      <c r="CJ47" s="9" t="s">
        <v>45</v>
      </c>
    </row>
    <row r="48" spans="1:88" x14ac:dyDescent="0.25">
      <c r="A48" t="s">
        <v>104</v>
      </c>
      <c r="B48" t="s">
        <v>173</v>
      </c>
      <c r="C48">
        <v>863.03000000000009</v>
      </c>
      <c r="D48">
        <v>87.531593445602482</v>
      </c>
      <c r="E48">
        <v>4.1598053685456202</v>
      </c>
      <c r="F48">
        <v>3.0045586446972399</v>
      </c>
      <c r="G48" s="9">
        <f t="shared" si="5"/>
        <v>0</v>
      </c>
      <c r="H48" s="9">
        <f t="shared" si="5"/>
        <v>0</v>
      </c>
      <c r="I48" s="9">
        <f t="shared" si="6"/>
        <v>1</v>
      </c>
      <c r="J48" s="9">
        <f t="shared" si="37"/>
        <v>0</v>
      </c>
      <c r="K48" s="9">
        <f t="shared" si="7"/>
        <v>0</v>
      </c>
      <c r="L48" s="9">
        <f t="shared" si="32"/>
        <v>0</v>
      </c>
      <c r="M48" s="9">
        <f t="shared" si="33"/>
        <v>0</v>
      </c>
      <c r="N48" s="9">
        <f t="shared" si="38"/>
        <v>0</v>
      </c>
      <c r="O48" s="9">
        <f t="shared" si="39"/>
        <v>0</v>
      </c>
      <c r="P48" s="9">
        <f t="shared" si="40"/>
        <v>0</v>
      </c>
      <c r="Q48" s="9">
        <f t="shared" si="8"/>
        <v>0</v>
      </c>
      <c r="R48" s="9">
        <f t="shared" si="9"/>
        <v>0</v>
      </c>
      <c r="S48" s="9">
        <f t="shared" si="10"/>
        <v>0</v>
      </c>
      <c r="T48" s="9">
        <f t="shared" si="11"/>
        <v>0</v>
      </c>
      <c r="U48" s="9">
        <f t="shared" si="34"/>
        <v>0</v>
      </c>
      <c r="V48" s="9">
        <f t="shared" si="12"/>
        <v>0</v>
      </c>
      <c r="W48" s="9">
        <f t="shared" si="35"/>
        <v>0</v>
      </c>
      <c r="X48" s="9">
        <f t="shared" si="13"/>
        <v>0</v>
      </c>
      <c r="Y48" s="9">
        <f t="shared" si="14"/>
        <v>0</v>
      </c>
      <c r="Z48" s="9">
        <f t="shared" si="36"/>
        <v>0</v>
      </c>
      <c r="AA48" s="9">
        <f t="shared" si="15"/>
        <v>0</v>
      </c>
      <c r="AB48" s="9">
        <f t="shared" si="16"/>
        <v>1</v>
      </c>
      <c r="AC48" s="9">
        <f t="shared" si="17"/>
        <v>0</v>
      </c>
      <c r="AD48" s="9">
        <f t="shared" si="18"/>
        <v>1</v>
      </c>
      <c r="AE48" s="9">
        <f t="shared" si="19"/>
        <v>0</v>
      </c>
      <c r="AF48" s="9">
        <f t="shared" si="41"/>
        <v>0</v>
      </c>
      <c r="AG48" s="9">
        <f t="shared" si="20"/>
        <v>1</v>
      </c>
      <c r="AH48" s="9">
        <f t="shared" si="21"/>
        <v>0</v>
      </c>
      <c r="AI48" s="9">
        <f t="shared" si="22"/>
        <v>2</v>
      </c>
      <c r="AJ48" s="9">
        <f t="shared" si="23"/>
        <v>2</v>
      </c>
      <c r="AK48" s="9">
        <f t="shared" si="24"/>
        <v>2</v>
      </c>
      <c r="AL48" s="9">
        <f t="shared" si="42"/>
        <v>0</v>
      </c>
      <c r="AM48" s="9">
        <f t="shared" si="25"/>
        <v>0</v>
      </c>
      <c r="AN48" s="9">
        <f t="shared" si="26"/>
        <v>0</v>
      </c>
      <c r="AO48" s="9">
        <f t="shared" si="43"/>
        <v>0</v>
      </c>
      <c r="AP48" s="9">
        <f t="shared" si="27"/>
        <v>1</v>
      </c>
      <c r="AQ48" s="9">
        <f t="shared" si="31"/>
        <v>0</v>
      </c>
      <c r="AR48" s="9">
        <f t="shared" si="44"/>
        <v>1</v>
      </c>
      <c r="AS48" s="9">
        <f t="shared" si="28"/>
        <v>2</v>
      </c>
      <c r="AT48" s="9">
        <f t="shared" si="29"/>
        <v>2</v>
      </c>
      <c r="AU48" s="9">
        <f t="shared" si="30"/>
        <v>2</v>
      </c>
      <c r="AV48" s="9" t="s">
        <v>43</v>
      </c>
      <c r="AW48" s="9" t="s">
        <v>43</v>
      </c>
      <c r="AX48" s="9" t="s">
        <v>50</v>
      </c>
      <c r="AY48" s="9" t="s">
        <v>44</v>
      </c>
      <c r="AZ48" s="9" t="s">
        <v>44</v>
      </c>
      <c r="BA48" s="9" t="s">
        <v>43</v>
      </c>
      <c r="BB48" s="9" t="s">
        <v>43</v>
      </c>
      <c r="BC48" s="9" t="s">
        <v>44</v>
      </c>
      <c r="BD48" s="9" t="s">
        <v>44</v>
      </c>
      <c r="BE48" s="9" t="s">
        <v>44</v>
      </c>
      <c r="BF48" s="9" t="s">
        <v>43</v>
      </c>
      <c r="BG48" s="9" t="s">
        <v>44</v>
      </c>
      <c r="BH48" s="9" t="s">
        <v>44</v>
      </c>
      <c r="BI48" s="9" t="s">
        <v>45</v>
      </c>
      <c r="BJ48" s="9" t="s">
        <v>43</v>
      </c>
      <c r="BK48" s="9" t="s">
        <v>46</v>
      </c>
      <c r="BL48" s="9" t="s">
        <v>43</v>
      </c>
      <c r="BM48" s="9" t="s">
        <v>44</v>
      </c>
      <c r="BN48" s="9" t="s">
        <v>46</v>
      </c>
      <c r="BO48" s="9" t="s">
        <v>43</v>
      </c>
      <c r="BP48" s="9" t="s">
        <v>46</v>
      </c>
      <c r="BQ48" s="9" t="s">
        <v>51</v>
      </c>
      <c r="BR48" s="9" t="s">
        <v>46</v>
      </c>
      <c r="BS48" s="9" t="s">
        <v>52</v>
      </c>
      <c r="BT48" s="9" t="s">
        <v>44</v>
      </c>
      <c r="BU48" s="9" t="s">
        <v>44</v>
      </c>
      <c r="BV48" s="9" t="s">
        <v>52</v>
      </c>
      <c r="BW48" s="9" t="s">
        <v>44</v>
      </c>
      <c r="BX48" s="9" t="s">
        <v>45</v>
      </c>
      <c r="BY48" s="9" t="s">
        <v>45</v>
      </c>
      <c r="BZ48" s="9" t="s">
        <v>45</v>
      </c>
      <c r="CA48" s="9" t="s">
        <v>44</v>
      </c>
      <c r="CB48" s="9" t="s">
        <v>45</v>
      </c>
      <c r="CC48" s="9" t="s">
        <v>45</v>
      </c>
      <c r="CD48" s="9" t="s">
        <v>44</v>
      </c>
      <c r="CE48" s="9" t="s">
        <v>53</v>
      </c>
      <c r="CF48" s="9" t="s">
        <v>43</v>
      </c>
      <c r="CG48" s="9" t="s">
        <v>50</v>
      </c>
      <c r="CH48" s="9" t="s">
        <v>45</v>
      </c>
      <c r="CI48" s="9" t="s">
        <v>46</v>
      </c>
      <c r="CJ48" s="9" t="s">
        <v>45</v>
      </c>
    </row>
    <row r="49" spans="1:88" x14ac:dyDescent="0.25">
      <c r="A49" t="s">
        <v>103</v>
      </c>
      <c r="B49" t="s">
        <v>174</v>
      </c>
      <c r="C49">
        <v>481.41300000000001</v>
      </c>
      <c r="D49">
        <v>52.057142362815725</v>
      </c>
      <c r="E49">
        <v>3.9490087597822101</v>
      </c>
      <c r="F49">
        <v>2.7724501671274102</v>
      </c>
      <c r="G49" s="9">
        <f t="shared" si="5"/>
        <v>1</v>
      </c>
      <c r="H49" s="9">
        <f t="shared" si="5"/>
        <v>0</v>
      </c>
      <c r="I49" s="9">
        <f t="shared" si="6"/>
        <v>0</v>
      </c>
      <c r="J49" s="9">
        <f t="shared" si="37"/>
        <v>0</v>
      </c>
      <c r="K49" s="9">
        <f t="shared" si="7"/>
        <v>0</v>
      </c>
      <c r="L49" s="9">
        <f t="shared" si="32"/>
        <v>0</v>
      </c>
      <c r="M49" s="9">
        <f t="shared" si="33"/>
        <v>1</v>
      </c>
      <c r="N49" s="9">
        <f t="shared" si="38"/>
        <v>0</v>
      </c>
      <c r="O49" s="9">
        <f t="shared" si="39"/>
        <v>0</v>
      </c>
      <c r="P49" s="9">
        <f t="shared" si="40"/>
        <v>0</v>
      </c>
      <c r="Q49" s="9">
        <f t="shared" si="8"/>
        <v>1</v>
      </c>
      <c r="R49" s="9">
        <f t="shared" si="9"/>
        <v>1</v>
      </c>
      <c r="S49" s="9">
        <f t="shared" si="10"/>
        <v>0</v>
      </c>
      <c r="T49" s="9">
        <f t="shared" si="11"/>
        <v>0</v>
      </c>
      <c r="U49" s="9">
        <f t="shared" si="34"/>
        <v>1</v>
      </c>
      <c r="V49" s="9">
        <f t="shared" si="12"/>
        <v>1</v>
      </c>
      <c r="W49" s="9">
        <f t="shared" si="35"/>
        <v>1</v>
      </c>
      <c r="X49" s="9">
        <f t="shared" si="13"/>
        <v>0</v>
      </c>
      <c r="Y49" s="9">
        <f t="shared" si="14"/>
        <v>0</v>
      </c>
      <c r="Z49" s="9">
        <f t="shared" si="36"/>
        <v>0</v>
      </c>
      <c r="AA49" s="9">
        <f t="shared" si="15"/>
        <v>0</v>
      </c>
      <c r="AB49" s="9">
        <f t="shared" si="16"/>
        <v>0</v>
      </c>
      <c r="AC49" s="9">
        <f t="shared" si="17"/>
        <v>0</v>
      </c>
      <c r="AD49" s="9">
        <f t="shared" si="18"/>
        <v>1</v>
      </c>
      <c r="AE49" s="9">
        <f t="shared" si="19"/>
        <v>0</v>
      </c>
      <c r="AF49" s="9">
        <f t="shared" si="41"/>
        <v>1</v>
      </c>
      <c r="AG49" s="9">
        <f t="shared" si="20"/>
        <v>1</v>
      </c>
      <c r="AH49" s="9">
        <f t="shared" si="21"/>
        <v>0</v>
      </c>
      <c r="AI49" s="9">
        <f t="shared" si="22"/>
        <v>2</v>
      </c>
      <c r="AJ49" s="9">
        <f t="shared" si="23"/>
        <v>2</v>
      </c>
      <c r="AK49" s="9">
        <f t="shared" si="24"/>
        <v>2</v>
      </c>
      <c r="AL49" s="9">
        <f t="shared" si="42"/>
        <v>0</v>
      </c>
      <c r="AM49" s="9" t="str">
        <f t="shared" si="25"/>
        <v>NA</v>
      </c>
      <c r="AN49" s="9">
        <f t="shared" si="26"/>
        <v>1</v>
      </c>
      <c r="AO49" s="9">
        <f t="shared" si="43"/>
        <v>1</v>
      </c>
      <c r="AP49" s="9">
        <f t="shared" si="27"/>
        <v>2</v>
      </c>
      <c r="AQ49" s="9">
        <f t="shared" si="31"/>
        <v>0</v>
      </c>
      <c r="AR49" s="9">
        <f t="shared" si="44"/>
        <v>1</v>
      </c>
      <c r="AS49" s="9">
        <f t="shared" si="28"/>
        <v>2</v>
      </c>
      <c r="AT49" s="9">
        <f t="shared" si="29"/>
        <v>2</v>
      </c>
      <c r="AU49" s="9">
        <f t="shared" si="30"/>
        <v>2</v>
      </c>
      <c r="AV49" s="9" t="s">
        <v>51</v>
      </c>
      <c r="AW49" s="9" t="s">
        <v>43</v>
      </c>
      <c r="AX49" s="9" t="s">
        <v>44</v>
      </c>
      <c r="AY49" s="9" t="s">
        <v>44</v>
      </c>
      <c r="AZ49" s="9" t="s">
        <v>44</v>
      </c>
      <c r="BA49" s="9" t="s">
        <v>43</v>
      </c>
      <c r="BB49" s="9" t="s">
        <v>51</v>
      </c>
      <c r="BC49" s="9" t="s">
        <v>44</v>
      </c>
      <c r="BD49" s="9" t="s">
        <v>44</v>
      </c>
      <c r="BE49" s="9" t="s">
        <v>44</v>
      </c>
      <c r="BF49" s="9" t="s">
        <v>53</v>
      </c>
      <c r="BG49" s="9" t="s">
        <v>56</v>
      </c>
      <c r="BH49" s="9" t="s">
        <v>44</v>
      </c>
      <c r="BI49" s="9" t="s">
        <v>45</v>
      </c>
      <c r="BJ49" s="9" t="s">
        <v>51</v>
      </c>
      <c r="BK49" s="9" t="s">
        <v>66</v>
      </c>
      <c r="BL49" s="9" t="s">
        <v>51</v>
      </c>
      <c r="BM49" s="9" t="s">
        <v>44</v>
      </c>
      <c r="BN49" s="9" t="s">
        <v>46</v>
      </c>
      <c r="BO49" s="9" t="s">
        <v>43</v>
      </c>
      <c r="BP49" s="9" t="s">
        <v>46</v>
      </c>
      <c r="BQ49" s="9" t="s">
        <v>43</v>
      </c>
      <c r="BR49" s="9" t="s">
        <v>46</v>
      </c>
      <c r="BS49" s="9" t="s">
        <v>52</v>
      </c>
      <c r="BT49" s="9" t="s">
        <v>44</v>
      </c>
      <c r="BU49" s="9" t="s">
        <v>50</v>
      </c>
      <c r="BV49" s="9" t="s">
        <v>52</v>
      </c>
      <c r="BW49" s="9" t="s">
        <v>44</v>
      </c>
      <c r="BX49" s="9" t="s">
        <v>45</v>
      </c>
      <c r="BY49" s="9" t="s">
        <v>45</v>
      </c>
      <c r="BZ49" s="9" t="s">
        <v>45</v>
      </c>
      <c r="CA49" s="9" t="s">
        <v>44</v>
      </c>
      <c r="CB49" s="9" t="s">
        <v>63</v>
      </c>
      <c r="CC49" s="9" t="s">
        <v>64</v>
      </c>
      <c r="CD49" s="9" t="s">
        <v>50</v>
      </c>
      <c r="CE49" s="9" t="s">
        <v>43</v>
      </c>
      <c r="CF49" s="9" t="s">
        <v>43</v>
      </c>
      <c r="CG49" s="9" t="s">
        <v>50</v>
      </c>
      <c r="CH49" s="9" t="s">
        <v>45</v>
      </c>
      <c r="CI49" s="9" t="s">
        <v>46</v>
      </c>
      <c r="CJ49" s="9" t="s">
        <v>45</v>
      </c>
    </row>
    <row r="50" spans="1:88" x14ac:dyDescent="0.25">
      <c r="A50" t="s">
        <v>105</v>
      </c>
      <c r="B50" t="s">
        <v>175</v>
      </c>
      <c r="C50">
        <v>1164.0999999999999</v>
      </c>
      <c r="D50">
        <v>124.05474990835229</v>
      </c>
      <c r="E50">
        <v>4.2605872591059004</v>
      </c>
      <c r="F50">
        <v>3.1478621452767599</v>
      </c>
      <c r="G50" s="9">
        <f t="shared" si="5"/>
        <v>0</v>
      </c>
      <c r="H50" s="9">
        <f t="shared" si="5"/>
        <v>0</v>
      </c>
      <c r="I50" s="9">
        <f t="shared" si="6"/>
        <v>0</v>
      </c>
      <c r="J50" s="9">
        <f t="shared" si="37"/>
        <v>0</v>
      </c>
      <c r="K50" s="9">
        <f t="shared" si="7"/>
        <v>0</v>
      </c>
      <c r="L50" s="9">
        <f t="shared" si="32"/>
        <v>0</v>
      </c>
      <c r="M50" s="9">
        <f t="shared" si="33"/>
        <v>0</v>
      </c>
      <c r="N50" s="9">
        <f t="shared" si="38"/>
        <v>0</v>
      </c>
      <c r="O50" s="9">
        <f t="shared" si="39"/>
        <v>0</v>
      </c>
      <c r="P50" s="9">
        <f t="shared" si="40"/>
        <v>0</v>
      </c>
      <c r="Q50" s="9">
        <f t="shared" si="8"/>
        <v>0</v>
      </c>
      <c r="R50" s="9">
        <f t="shared" si="9"/>
        <v>0</v>
      </c>
      <c r="S50" s="9">
        <f t="shared" si="10"/>
        <v>0</v>
      </c>
      <c r="T50" s="9">
        <f t="shared" si="11"/>
        <v>0</v>
      </c>
      <c r="U50" s="9">
        <f t="shared" si="34"/>
        <v>0</v>
      </c>
      <c r="V50" s="9">
        <f t="shared" si="12"/>
        <v>0</v>
      </c>
      <c r="W50" s="9">
        <f t="shared" si="35"/>
        <v>0</v>
      </c>
      <c r="X50" s="9">
        <f t="shared" si="13"/>
        <v>0</v>
      </c>
      <c r="Y50" s="9">
        <f t="shared" si="14"/>
        <v>0</v>
      </c>
      <c r="Z50" s="9">
        <f t="shared" si="36"/>
        <v>0</v>
      </c>
      <c r="AA50" s="9">
        <f t="shared" si="15"/>
        <v>0</v>
      </c>
      <c r="AB50" s="9">
        <f t="shared" si="16"/>
        <v>2</v>
      </c>
      <c r="AC50" s="9">
        <f t="shared" si="17"/>
        <v>0</v>
      </c>
      <c r="AD50" s="9">
        <f t="shared" si="18"/>
        <v>2</v>
      </c>
      <c r="AE50" s="9">
        <f t="shared" si="19"/>
        <v>0</v>
      </c>
      <c r="AF50" s="9">
        <f t="shared" si="41"/>
        <v>0</v>
      </c>
      <c r="AG50" s="9">
        <f t="shared" si="20"/>
        <v>0</v>
      </c>
      <c r="AH50" s="9">
        <f t="shared" si="21"/>
        <v>0</v>
      </c>
      <c r="AI50" s="9">
        <f t="shared" si="22"/>
        <v>2</v>
      </c>
      <c r="AJ50" s="9">
        <f t="shared" si="23"/>
        <v>2</v>
      </c>
      <c r="AK50" s="9">
        <f t="shared" si="24"/>
        <v>2</v>
      </c>
      <c r="AL50" s="9">
        <f t="shared" si="42"/>
        <v>0</v>
      </c>
      <c r="AM50" s="9">
        <f t="shared" si="25"/>
        <v>0</v>
      </c>
      <c r="AN50" s="9">
        <f t="shared" si="26"/>
        <v>0</v>
      </c>
      <c r="AO50" s="9">
        <f t="shared" si="43"/>
        <v>0</v>
      </c>
      <c r="AP50" s="9">
        <f t="shared" si="27"/>
        <v>0</v>
      </c>
      <c r="AQ50" s="9">
        <f t="shared" si="31"/>
        <v>0</v>
      </c>
      <c r="AR50" s="9">
        <f t="shared" si="44"/>
        <v>2</v>
      </c>
      <c r="AS50" s="9">
        <f t="shared" si="28"/>
        <v>2</v>
      </c>
      <c r="AT50" s="9">
        <f t="shared" si="29"/>
        <v>2</v>
      </c>
      <c r="AU50" s="9">
        <f t="shared" si="30"/>
        <v>2</v>
      </c>
      <c r="AV50" s="9" t="s">
        <v>43</v>
      </c>
      <c r="AW50" s="9" t="s">
        <v>43</v>
      </c>
      <c r="AX50" s="9" t="s">
        <v>44</v>
      </c>
      <c r="AY50" s="9" t="s">
        <v>44</v>
      </c>
      <c r="AZ50" s="9" t="s">
        <v>44</v>
      </c>
      <c r="BA50" s="9" t="s">
        <v>43</v>
      </c>
      <c r="BB50" s="9" t="s">
        <v>43</v>
      </c>
      <c r="BC50" s="9" t="s">
        <v>44</v>
      </c>
      <c r="BD50" s="9" t="s">
        <v>44</v>
      </c>
      <c r="BE50" s="9" t="s">
        <v>44</v>
      </c>
      <c r="BF50" s="9" t="s">
        <v>43</v>
      </c>
      <c r="BG50" s="9" t="s">
        <v>44</v>
      </c>
      <c r="BH50" s="9" t="s">
        <v>44</v>
      </c>
      <c r="BI50" s="9" t="s">
        <v>45</v>
      </c>
      <c r="BJ50" s="9" t="s">
        <v>43</v>
      </c>
      <c r="BK50" s="9" t="s">
        <v>46</v>
      </c>
      <c r="BL50" s="9" t="s">
        <v>43</v>
      </c>
      <c r="BM50" s="9" t="s">
        <v>44</v>
      </c>
      <c r="BN50" s="9" t="s">
        <v>46</v>
      </c>
      <c r="BO50" s="9" t="s">
        <v>43</v>
      </c>
      <c r="BP50" s="9" t="s">
        <v>46</v>
      </c>
      <c r="BQ50" s="9" t="s">
        <v>46</v>
      </c>
      <c r="BR50" s="9" t="s">
        <v>46</v>
      </c>
      <c r="BS50" s="9" t="s">
        <v>44</v>
      </c>
      <c r="BT50" s="9" t="s">
        <v>44</v>
      </c>
      <c r="BU50" s="9" t="s">
        <v>44</v>
      </c>
      <c r="BV50" s="9" t="s">
        <v>44</v>
      </c>
      <c r="BW50" s="9" t="s">
        <v>44</v>
      </c>
      <c r="BX50" s="9" t="s">
        <v>45</v>
      </c>
      <c r="BY50" s="9" t="s">
        <v>45</v>
      </c>
      <c r="BZ50" s="9" t="s">
        <v>45</v>
      </c>
      <c r="CA50" s="9" t="s">
        <v>44</v>
      </c>
      <c r="CB50" s="9" t="s">
        <v>45</v>
      </c>
      <c r="CC50" s="9" t="s">
        <v>45</v>
      </c>
      <c r="CD50" s="9" t="s">
        <v>44</v>
      </c>
      <c r="CE50" s="9" t="s">
        <v>44</v>
      </c>
      <c r="CF50" s="9" t="s">
        <v>43</v>
      </c>
      <c r="CG50" s="9" t="s">
        <v>45</v>
      </c>
      <c r="CH50" s="9" t="s">
        <v>45</v>
      </c>
      <c r="CI50" s="9" t="s">
        <v>46</v>
      </c>
      <c r="CJ50" s="9" t="s">
        <v>45</v>
      </c>
    </row>
    <row r="51" spans="1:88" x14ac:dyDescent="0.25">
      <c r="A51" t="s">
        <v>106</v>
      </c>
      <c r="B51" t="s">
        <v>176</v>
      </c>
      <c r="C51">
        <v>3884.1500000000005</v>
      </c>
      <c r="D51">
        <v>315.60442739184629</v>
      </c>
      <c r="E51">
        <v>4.6215611232073703</v>
      </c>
      <c r="F51">
        <v>3.4876421269049902</v>
      </c>
      <c r="G51" s="9">
        <f t="shared" si="5"/>
        <v>0</v>
      </c>
      <c r="H51" s="9">
        <f t="shared" si="5"/>
        <v>0</v>
      </c>
      <c r="I51" s="9">
        <f t="shared" si="6"/>
        <v>0</v>
      </c>
      <c r="J51" s="9">
        <f t="shared" si="37"/>
        <v>0</v>
      </c>
      <c r="K51" s="9">
        <f t="shared" si="7"/>
        <v>0</v>
      </c>
      <c r="L51" s="9">
        <f t="shared" si="32"/>
        <v>0</v>
      </c>
      <c r="M51" s="9">
        <f t="shared" si="33"/>
        <v>0</v>
      </c>
      <c r="N51" s="9">
        <f t="shared" si="38"/>
        <v>0</v>
      </c>
      <c r="O51" s="9">
        <f t="shared" si="39"/>
        <v>0</v>
      </c>
      <c r="P51" s="9">
        <f t="shared" si="40"/>
        <v>0</v>
      </c>
      <c r="Q51" s="9">
        <f t="shared" si="8"/>
        <v>0</v>
      </c>
      <c r="R51" s="9">
        <f t="shared" si="9"/>
        <v>0</v>
      </c>
      <c r="S51" s="9">
        <f t="shared" si="10"/>
        <v>0</v>
      </c>
      <c r="T51" s="9">
        <f t="shared" si="11"/>
        <v>0</v>
      </c>
      <c r="U51" s="9">
        <f t="shared" si="34"/>
        <v>0</v>
      </c>
      <c r="V51" s="9">
        <f t="shared" si="12"/>
        <v>0</v>
      </c>
      <c r="W51" s="9">
        <f t="shared" si="35"/>
        <v>0</v>
      </c>
      <c r="X51" s="9">
        <f t="shared" si="13"/>
        <v>0</v>
      </c>
      <c r="Y51" s="9">
        <f t="shared" si="14"/>
        <v>0</v>
      </c>
      <c r="Z51" s="9">
        <f t="shared" si="36"/>
        <v>0</v>
      </c>
      <c r="AA51" s="9">
        <f t="shared" si="15"/>
        <v>0</v>
      </c>
      <c r="AB51" s="9">
        <f t="shared" si="16"/>
        <v>2</v>
      </c>
      <c r="AC51" s="9">
        <f t="shared" si="17"/>
        <v>0</v>
      </c>
      <c r="AD51" s="9">
        <f t="shared" si="18"/>
        <v>2</v>
      </c>
      <c r="AE51" s="9">
        <f t="shared" si="19"/>
        <v>0</v>
      </c>
      <c r="AF51" s="9">
        <f t="shared" si="41"/>
        <v>0</v>
      </c>
      <c r="AG51" s="9">
        <f t="shared" si="20"/>
        <v>0</v>
      </c>
      <c r="AH51" s="9">
        <f t="shared" si="21"/>
        <v>0</v>
      </c>
      <c r="AI51" s="9">
        <f t="shared" si="22"/>
        <v>2</v>
      </c>
      <c r="AJ51" s="9">
        <f t="shared" si="23"/>
        <v>2</v>
      </c>
      <c r="AK51" s="9">
        <f t="shared" si="24"/>
        <v>2</v>
      </c>
      <c r="AL51" s="9">
        <f t="shared" si="42"/>
        <v>0</v>
      </c>
      <c r="AM51" s="9">
        <f t="shared" si="25"/>
        <v>0</v>
      </c>
      <c r="AN51" s="9">
        <f t="shared" si="26"/>
        <v>0</v>
      </c>
      <c r="AO51" s="9">
        <f t="shared" si="43"/>
        <v>0</v>
      </c>
      <c r="AP51" s="9">
        <f t="shared" si="27"/>
        <v>0</v>
      </c>
      <c r="AQ51" s="9">
        <f t="shared" si="31"/>
        <v>0</v>
      </c>
      <c r="AR51" s="9">
        <f t="shared" si="44"/>
        <v>2</v>
      </c>
      <c r="AS51" s="9">
        <f t="shared" si="28"/>
        <v>2</v>
      </c>
      <c r="AT51" s="9">
        <f t="shared" si="29"/>
        <v>2</v>
      </c>
      <c r="AU51" s="9">
        <f t="shared" si="30"/>
        <v>2</v>
      </c>
      <c r="AV51" s="9" t="s">
        <v>43</v>
      </c>
      <c r="AW51" s="9" t="s">
        <v>43</v>
      </c>
      <c r="AX51" s="9" t="s">
        <v>44</v>
      </c>
      <c r="AY51" s="9" t="s">
        <v>44</v>
      </c>
      <c r="AZ51" s="9" t="s">
        <v>44</v>
      </c>
      <c r="BA51" s="9" t="s">
        <v>43</v>
      </c>
      <c r="BB51" s="9" t="s">
        <v>43</v>
      </c>
      <c r="BC51" s="9" t="s">
        <v>44</v>
      </c>
      <c r="BD51" s="9" t="s">
        <v>44</v>
      </c>
      <c r="BE51" s="9" t="s">
        <v>44</v>
      </c>
      <c r="BF51" s="9" t="s">
        <v>43</v>
      </c>
      <c r="BG51" s="9" t="s">
        <v>44</v>
      </c>
      <c r="BH51" s="9" t="s">
        <v>44</v>
      </c>
      <c r="BI51" s="9" t="s">
        <v>45</v>
      </c>
      <c r="BJ51" s="9" t="s">
        <v>43</v>
      </c>
      <c r="BK51" s="9" t="s">
        <v>46</v>
      </c>
      <c r="BL51" s="9" t="s">
        <v>43</v>
      </c>
      <c r="BM51" s="9" t="s">
        <v>44</v>
      </c>
      <c r="BN51" s="9" t="s">
        <v>46</v>
      </c>
      <c r="BO51" s="9" t="s">
        <v>43</v>
      </c>
      <c r="BP51" s="9" t="s">
        <v>46</v>
      </c>
      <c r="BQ51" s="9" t="s">
        <v>46</v>
      </c>
      <c r="BR51" s="9" t="s">
        <v>46</v>
      </c>
      <c r="BS51" s="9" t="s">
        <v>44</v>
      </c>
      <c r="BT51" s="9" t="s">
        <v>44</v>
      </c>
      <c r="BU51" s="9" t="s">
        <v>44</v>
      </c>
      <c r="BV51" s="9" t="s">
        <v>44</v>
      </c>
      <c r="BW51" s="9" t="s">
        <v>44</v>
      </c>
      <c r="BX51" s="9" t="s">
        <v>45</v>
      </c>
      <c r="BY51" s="9" t="s">
        <v>45</v>
      </c>
      <c r="BZ51" s="9" t="s">
        <v>45</v>
      </c>
      <c r="CA51" s="9" t="s">
        <v>44</v>
      </c>
      <c r="CB51" s="9" t="s">
        <v>45</v>
      </c>
      <c r="CC51" s="9" t="s">
        <v>45</v>
      </c>
      <c r="CD51" s="9" t="s">
        <v>44</v>
      </c>
      <c r="CE51" s="9" t="s">
        <v>44</v>
      </c>
      <c r="CF51" s="9" t="s">
        <v>43</v>
      </c>
      <c r="CG51" s="9" t="s">
        <v>45</v>
      </c>
      <c r="CH51" s="9" t="s">
        <v>45</v>
      </c>
      <c r="CI51" s="9" t="s">
        <v>46</v>
      </c>
      <c r="CJ51" s="9" t="s">
        <v>45</v>
      </c>
    </row>
    <row r="52" spans="1:88" x14ac:dyDescent="0.25">
      <c r="A52" t="s">
        <v>107</v>
      </c>
      <c r="B52" t="s">
        <v>177</v>
      </c>
      <c r="C52">
        <v>1027.982</v>
      </c>
      <c r="D52">
        <v>97.536496177223498</v>
      </c>
      <c r="E52">
        <v>4.2192849128516299</v>
      </c>
      <c r="F52">
        <v>3.05006118202901</v>
      </c>
      <c r="G52" s="9">
        <f t="shared" si="5"/>
        <v>0</v>
      </c>
      <c r="H52" s="9">
        <f t="shared" si="5"/>
        <v>0</v>
      </c>
      <c r="I52" s="9">
        <f t="shared" si="6"/>
        <v>2</v>
      </c>
      <c r="J52" s="9">
        <f t="shared" si="37"/>
        <v>0</v>
      </c>
      <c r="K52" s="9">
        <f t="shared" si="7"/>
        <v>0</v>
      </c>
      <c r="L52" s="9">
        <f t="shared" si="32"/>
        <v>0</v>
      </c>
      <c r="M52" s="9">
        <f t="shared" si="33"/>
        <v>0</v>
      </c>
      <c r="N52" s="9">
        <f t="shared" si="38"/>
        <v>0</v>
      </c>
      <c r="O52" s="9">
        <f t="shared" si="39"/>
        <v>0</v>
      </c>
      <c r="P52" s="9">
        <f t="shared" si="40"/>
        <v>0</v>
      </c>
      <c r="Q52" s="9">
        <f t="shared" si="8"/>
        <v>0</v>
      </c>
      <c r="R52" s="9">
        <f t="shared" si="9"/>
        <v>0</v>
      </c>
      <c r="S52" s="9">
        <f t="shared" si="10"/>
        <v>0</v>
      </c>
      <c r="T52" s="9">
        <f t="shared" si="11"/>
        <v>0</v>
      </c>
      <c r="U52" s="9">
        <f t="shared" si="34"/>
        <v>0</v>
      </c>
      <c r="V52" s="9">
        <f t="shared" si="12"/>
        <v>0</v>
      </c>
      <c r="W52" s="9">
        <f t="shared" si="35"/>
        <v>0</v>
      </c>
      <c r="X52" s="9">
        <f t="shared" si="13"/>
        <v>0</v>
      </c>
      <c r="Y52" s="9">
        <f t="shared" si="14"/>
        <v>0</v>
      </c>
      <c r="Z52" s="9">
        <f t="shared" si="36"/>
        <v>0</v>
      </c>
      <c r="AA52" s="9">
        <f t="shared" si="15"/>
        <v>0</v>
      </c>
      <c r="AB52" s="9">
        <f t="shared" si="16"/>
        <v>2</v>
      </c>
      <c r="AC52" s="9">
        <f t="shared" si="17"/>
        <v>0</v>
      </c>
      <c r="AD52" s="9">
        <f t="shared" si="18"/>
        <v>2</v>
      </c>
      <c r="AE52" s="9">
        <f t="shared" si="19"/>
        <v>0</v>
      </c>
      <c r="AF52" s="9">
        <f t="shared" si="41"/>
        <v>0</v>
      </c>
      <c r="AG52" s="9">
        <f t="shared" si="20"/>
        <v>1</v>
      </c>
      <c r="AH52" s="9">
        <f t="shared" si="21"/>
        <v>0</v>
      </c>
      <c r="AI52" s="9">
        <f t="shared" si="22"/>
        <v>2</v>
      </c>
      <c r="AJ52" s="9">
        <f t="shared" si="23"/>
        <v>2</v>
      </c>
      <c r="AK52" s="9">
        <f t="shared" si="24"/>
        <v>2</v>
      </c>
      <c r="AL52" s="9">
        <f t="shared" si="42"/>
        <v>0</v>
      </c>
      <c r="AM52" s="9">
        <f t="shared" si="25"/>
        <v>0</v>
      </c>
      <c r="AN52" s="9">
        <f t="shared" si="26"/>
        <v>0</v>
      </c>
      <c r="AO52" s="9">
        <f t="shared" si="43"/>
        <v>0</v>
      </c>
      <c r="AP52" s="9">
        <f t="shared" si="27"/>
        <v>0</v>
      </c>
      <c r="AQ52" s="9">
        <f t="shared" si="31"/>
        <v>0</v>
      </c>
      <c r="AR52" s="9">
        <f t="shared" si="44"/>
        <v>2</v>
      </c>
      <c r="AS52" s="9">
        <f t="shared" si="28"/>
        <v>2</v>
      </c>
      <c r="AT52" s="9">
        <f t="shared" si="29"/>
        <v>2</v>
      </c>
      <c r="AU52" s="9">
        <f t="shared" si="30"/>
        <v>2</v>
      </c>
      <c r="AV52" s="9" t="s">
        <v>43</v>
      </c>
      <c r="AW52" s="9" t="s">
        <v>43</v>
      </c>
      <c r="AX52" s="9" t="s">
        <v>45</v>
      </c>
      <c r="AY52" s="9" t="s">
        <v>44</v>
      </c>
      <c r="AZ52" s="9" t="s">
        <v>44</v>
      </c>
      <c r="BA52" s="9" t="s">
        <v>43</v>
      </c>
      <c r="BB52" s="9" t="s">
        <v>43</v>
      </c>
      <c r="BC52" s="9" t="s">
        <v>44</v>
      </c>
      <c r="BD52" s="9" t="s">
        <v>44</v>
      </c>
      <c r="BE52" s="9" t="s">
        <v>44</v>
      </c>
      <c r="BF52" s="9" t="s">
        <v>43</v>
      </c>
      <c r="BG52" s="9" t="s">
        <v>44</v>
      </c>
      <c r="BH52" s="9" t="s">
        <v>44</v>
      </c>
      <c r="BI52" s="9" t="s">
        <v>45</v>
      </c>
      <c r="BJ52" s="9" t="s">
        <v>43</v>
      </c>
      <c r="BK52" s="9" t="s">
        <v>46</v>
      </c>
      <c r="BL52" s="9" t="s">
        <v>43</v>
      </c>
      <c r="BM52" s="9" t="s">
        <v>44</v>
      </c>
      <c r="BN52" s="9" t="s">
        <v>46</v>
      </c>
      <c r="BO52" s="9" t="s">
        <v>43</v>
      </c>
      <c r="BP52" s="9" t="s">
        <v>46</v>
      </c>
      <c r="BQ52" s="9" t="s">
        <v>46</v>
      </c>
      <c r="BR52" s="9" t="s">
        <v>46</v>
      </c>
      <c r="BS52" s="9" t="s">
        <v>44</v>
      </c>
      <c r="BT52" s="9" t="s">
        <v>44</v>
      </c>
      <c r="BU52" s="9" t="s">
        <v>44</v>
      </c>
      <c r="BV52" s="9" t="s">
        <v>52</v>
      </c>
      <c r="BW52" s="9" t="s">
        <v>44</v>
      </c>
      <c r="BX52" s="9" t="s">
        <v>45</v>
      </c>
      <c r="BY52" s="9" t="s">
        <v>45</v>
      </c>
      <c r="BZ52" s="9" t="s">
        <v>45</v>
      </c>
      <c r="CA52" s="9" t="s">
        <v>44</v>
      </c>
      <c r="CB52" s="9" t="s">
        <v>45</v>
      </c>
      <c r="CC52" s="9" t="s">
        <v>45</v>
      </c>
      <c r="CD52" s="9" t="s">
        <v>44</v>
      </c>
      <c r="CE52" s="9" t="s">
        <v>44</v>
      </c>
      <c r="CF52" s="9" t="s">
        <v>43</v>
      </c>
      <c r="CG52" s="9" t="s">
        <v>45</v>
      </c>
      <c r="CH52" s="9" t="s">
        <v>45</v>
      </c>
      <c r="CI52" s="9" t="s">
        <v>46</v>
      </c>
      <c r="CJ52" s="9" t="s">
        <v>45</v>
      </c>
    </row>
    <row r="53" spans="1:88" x14ac:dyDescent="0.25">
      <c r="A53" t="s">
        <v>108</v>
      </c>
      <c r="B53" t="s">
        <v>178</v>
      </c>
      <c r="C53">
        <v>1060.7170000000001</v>
      </c>
      <c r="D53">
        <v>62.15454300413694</v>
      </c>
      <c r="E53">
        <v>4.2297731722233802</v>
      </c>
      <c r="F53">
        <v>2.8542424885693598</v>
      </c>
      <c r="G53" s="9">
        <f t="shared" si="5"/>
        <v>0</v>
      </c>
      <c r="H53" s="9">
        <f t="shared" si="5"/>
        <v>0</v>
      </c>
      <c r="I53" s="9">
        <f t="shared" si="6"/>
        <v>1</v>
      </c>
      <c r="J53" s="9">
        <f t="shared" si="37"/>
        <v>0</v>
      </c>
      <c r="K53" s="9">
        <f t="shared" si="7"/>
        <v>0</v>
      </c>
      <c r="L53" s="9">
        <f t="shared" si="32"/>
        <v>0</v>
      </c>
      <c r="M53" s="9">
        <f t="shared" si="33"/>
        <v>0</v>
      </c>
      <c r="N53" s="9">
        <f t="shared" si="38"/>
        <v>0</v>
      </c>
      <c r="O53" s="9">
        <f t="shared" si="39"/>
        <v>0</v>
      </c>
      <c r="P53" s="9">
        <f t="shared" si="40"/>
        <v>0</v>
      </c>
      <c r="Q53" s="9">
        <f t="shared" si="8"/>
        <v>0</v>
      </c>
      <c r="R53" s="9">
        <f t="shared" si="9"/>
        <v>0</v>
      </c>
      <c r="S53" s="9">
        <f t="shared" si="10"/>
        <v>0</v>
      </c>
      <c r="T53" s="9">
        <f t="shared" si="11"/>
        <v>0</v>
      </c>
      <c r="U53" s="9">
        <f t="shared" si="34"/>
        <v>0</v>
      </c>
      <c r="V53" s="9">
        <f t="shared" si="12"/>
        <v>0</v>
      </c>
      <c r="W53" s="9">
        <f t="shared" si="35"/>
        <v>0</v>
      </c>
      <c r="X53" s="9">
        <f t="shared" si="13"/>
        <v>0</v>
      </c>
      <c r="Y53" s="9">
        <f t="shared" si="14"/>
        <v>0</v>
      </c>
      <c r="Z53" s="9">
        <f t="shared" si="36"/>
        <v>0</v>
      </c>
      <c r="AA53" s="9">
        <f t="shared" si="15"/>
        <v>0</v>
      </c>
      <c r="AB53" s="9">
        <f t="shared" si="16"/>
        <v>1</v>
      </c>
      <c r="AC53" s="9">
        <f t="shared" si="17"/>
        <v>0</v>
      </c>
      <c r="AD53" s="9">
        <f t="shared" si="18"/>
        <v>1</v>
      </c>
      <c r="AE53" s="9">
        <f t="shared" si="19"/>
        <v>0</v>
      </c>
      <c r="AF53" s="9">
        <f t="shared" si="41"/>
        <v>0</v>
      </c>
      <c r="AG53" s="9">
        <f t="shared" si="20"/>
        <v>1</v>
      </c>
      <c r="AH53" s="9">
        <f t="shared" si="21"/>
        <v>0</v>
      </c>
      <c r="AI53" s="9">
        <f t="shared" si="22"/>
        <v>2</v>
      </c>
      <c r="AJ53" s="9">
        <f t="shared" si="23"/>
        <v>2</v>
      </c>
      <c r="AK53" s="9">
        <f t="shared" si="24"/>
        <v>2</v>
      </c>
      <c r="AL53" s="9">
        <f t="shared" si="42"/>
        <v>0</v>
      </c>
      <c r="AM53" s="9">
        <f t="shared" si="25"/>
        <v>0</v>
      </c>
      <c r="AN53" s="9">
        <f t="shared" si="26"/>
        <v>0</v>
      </c>
      <c r="AO53" s="9">
        <f t="shared" si="43"/>
        <v>0</v>
      </c>
      <c r="AP53" s="9">
        <f t="shared" si="27"/>
        <v>1</v>
      </c>
      <c r="AQ53" s="9">
        <f t="shared" si="31"/>
        <v>0</v>
      </c>
      <c r="AR53" s="9">
        <f t="shared" si="44"/>
        <v>1</v>
      </c>
      <c r="AS53" s="9">
        <f t="shared" si="28"/>
        <v>2</v>
      </c>
      <c r="AT53" s="9">
        <f t="shared" si="29"/>
        <v>2</v>
      </c>
      <c r="AU53" s="9">
        <f t="shared" si="30"/>
        <v>2</v>
      </c>
      <c r="AV53" s="9" t="s">
        <v>43</v>
      </c>
      <c r="AW53" s="9" t="s">
        <v>43</v>
      </c>
      <c r="AX53" s="9" t="s">
        <v>50</v>
      </c>
      <c r="AY53" s="9" t="s">
        <v>44</v>
      </c>
      <c r="AZ53" s="9" t="s">
        <v>44</v>
      </c>
      <c r="BA53" s="9" t="s">
        <v>43</v>
      </c>
      <c r="BB53" s="9" t="s">
        <v>43</v>
      </c>
      <c r="BC53" s="9" t="s">
        <v>44</v>
      </c>
      <c r="BD53" s="9" t="s">
        <v>44</v>
      </c>
      <c r="BE53" s="9" t="s">
        <v>44</v>
      </c>
      <c r="BF53" s="9" t="s">
        <v>43</v>
      </c>
      <c r="BG53" s="9" t="s">
        <v>44</v>
      </c>
      <c r="BH53" s="9" t="s">
        <v>44</v>
      </c>
      <c r="BI53" s="9" t="s">
        <v>45</v>
      </c>
      <c r="BJ53" s="9" t="s">
        <v>43</v>
      </c>
      <c r="BK53" s="9" t="s">
        <v>46</v>
      </c>
      <c r="BL53" s="9" t="s">
        <v>43</v>
      </c>
      <c r="BM53" s="9" t="s">
        <v>44</v>
      </c>
      <c r="BN53" s="9" t="s">
        <v>46</v>
      </c>
      <c r="BO53" s="9" t="s">
        <v>43</v>
      </c>
      <c r="BP53" s="9" t="s">
        <v>46</v>
      </c>
      <c r="BQ53" s="9" t="s">
        <v>51</v>
      </c>
      <c r="BR53" s="9" t="s">
        <v>46</v>
      </c>
      <c r="BS53" s="9" t="s">
        <v>52</v>
      </c>
      <c r="BT53" s="9" t="s">
        <v>44</v>
      </c>
      <c r="BU53" s="9" t="s">
        <v>44</v>
      </c>
      <c r="BV53" s="9" t="s">
        <v>52</v>
      </c>
      <c r="BW53" s="9" t="s">
        <v>44</v>
      </c>
      <c r="BX53" s="9" t="s">
        <v>45</v>
      </c>
      <c r="BY53" s="9" t="s">
        <v>45</v>
      </c>
      <c r="BZ53" s="9" t="s">
        <v>45</v>
      </c>
      <c r="CA53" s="9" t="s">
        <v>44</v>
      </c>
      <c r="CB53" s="9" t="s">
        <v>45</v>
      </c>
      <c r="CC53" s="9" t="s">
        <v>45</v>
      </c>
      <c r="CD53" s="9" t="s">
        <v>44</v>
      </c>
      <c r="CE53" s="9" t="s">
        <v>53</v>
      </c>
      <c r="CF53" s="9" t="s">
        <v>43</v>
      </c>
      <c r="CG53" s="9" t="s">
        <v>50</v>
      </c>
      <c r="CH53" s="9" t="s">
        <v>45</v>
      </c>
      <c r="CI53" s="9" t="s">
        <v>46</v>
      </c>
      <c r="CJ53" s="9" t="s">
        <v>45</v>
      </c>
    </row>
    <row r="54" spans="1:88" x14ac:dyDescent="0.25">
      <c r="A54" t="s">
        <v>109</v>
      </c>
      <c r="B54" t="s">
        <v>179</v>
      </c>
      <c r="C54">
        <v>499.274</v>
      </c>
      <c r="D54">
        <v>68.616655763659438</v>
      </c>
      <c r="E54">
        <v>3.9627389490473499</v>
      </c>
      <c r="F54">
        <v>2.8986849929866501</v>
      </c>
      <c r="G54" s="9">
        <f t="shared" si="5"/>
        <v>0</v>
      </c>
      <c r="H54" s="9">
        <f t="shared" si="5"/>
        <v>0</v>
      </c>
      <c r="I54" s="9">
        <f t="shared" si="6"/>
        <v>0</v>
      </c>
      <c r="J54" s="9">
        <f t="shared" si="37"/>
        <v>0</v>
      </c>
      <c r="K54" s="9">
        <f t="shared" si="7"/>
        <v>0</v>
      </c>
      <c r="L54" s="9">
        <f t="shared" si="32"/>
        <v>0</v>
      </c>
      <c r="M54" s="9">
        <f t="shared" si="33"/>
        <v>0</v>
      </c>
      <c r="N54" s="9">
        <f t="shared" si="38"/>
        <v>0</v>
      </c>
      <c r="O54" s="9">
        <f t="shared" si="39"/>
        <v>0</v>
      </c>
      <c r="P54" s="9">
        <f t="shared" si="40"/>
        <v>0</v>
      </c>
      <c r="Q54" s="9">
        <f t="shared" si="8"/>
        <v>0</v>
      </c>
      <c r="R54" s="9">
        <f t="shared" si="9"/>
        <v>0</v>
      </c>
      <c r="S54" s="9">
        <f t="shared" si="10"/>
        <v>0</v>
      </c>
      <c r="T54" s="9">
        <f t="shared" si="11"/>
        <v>0</v>
      </c>
      <c r="U54" s="9">
        <f t="shared" si="34"/>
        <v>0</v>
      </c>
      <c r="V54" s="9">
        <f t="shared" si="12"/>
        <v>0</v>
      </c>
      <c r="W54" s="9">
        <f t="shared" si="35"/>
        <v>0</v>
      </c>
      <c r="X54" s="9">
        <f t="shared" si="13"/>
        <v>0</v>
      </c>
      <c r="Y54" s="9">
        <f t="shared" si="14"/>
        <v>0</v>
      </c>
      <c r="Z54" s="9">
        <f t="shared" si="36"/>
        <v>0</v>
      </c>
      <c r="AA54" s="9">
        <f t="shared" si="15"/>
        <v>0</v>
      </c>
      <c r="AB54" s="9">
        <f t="shared" si="16"/>
        <v>0</v>
      </c>
      <c r="AC54" s="9">
        <f t="shared" si="17"/>
        <v>0</v>
      </c>
      <c r="AD54" s="9">
        <f t="shared" si="18"/>
        <v>1</v>
      </c>
      <c r="AE54" s="9">
        <f t="shared" si="19"/>
        <v>0</v>
      </c>
      <c r="AF54" s="9">
        <f t="shared" si="41"/>
        <v>0</v>
      </c>
      <c r="AG54" s="9">
        <f t="shared" si="20"/>
        <v>1</v>
      </c>
      <c r="AH54" s="9">
        <f t="shared" si="21"/>
        <v>0</v>
      </c>
      <c r="AI54" s="9">
        <f t="shared" si="22"/>
        <v>2</v>
      </c>
      <c r="AJ54" s="9">
        <f t="shared" si="23"/>
        <v>2</v>
      </c>
      <c r="AK54" s="9">
        <f t="shared" si="24"/>
        <v>2</v>
      </c>
      <c r="AL54" s="9">
        <f t="shared" si="42"/>
        <v>0</v>
      </c>
      <c r="AM54" s="9">
        <f t="shared" si="25"/>
        <v>0</v>
      </c>
      <c r="AN54" s="9">
        <f t="shared" si="26"/>
        <v>0</v>
      </c>
      <c r="AO54" s="9">
        <f t="shared" si="43"/>
        <v>0</v>
      </c>
      <c r="AP54" s="9">
        <f t="shared" si="27"/>
        <v>1</v>
      </c>
      <c r="AQ54" s="9">
        <f t="shared" si="31"/>
        <v>0</v>
      </c>
      <c r="AR54" s="9">
        <f t="shared" si="44"/>
        <v>1</v>
      </c>
      <c r="AS54" s="9">
        <f t="shared" si="28"/>
        <v>2</v>
      </c>
      <c r="AT54" s="9">
        <f t="shared" si="29"/>
        <v>2</v>
      </c>
      <c r="AU54" s="9">
        <f t="shared" si="30"/>
        <v>2</v>
      </c>
      <c r="AV54" s="9" t="s">
        <v>43</v>
      </c>
      <c r="AW54" s="9" t="s">
        <v>43</v>
      </c>
      <c r="AX54" s="9" t="s">
        <v>44</v>
      </c>
      <c r="AY54" s="9" t="s">
        <v>44</v>
      </c>
      <c r="AZ54" s="9" t="s">
        <v>44</v>
      </c>
      <c r="BA54" s="9" t="s">
        <v>43</v>
      </c>
      <c r="BB54" s="9" t="s">
        <v>43</v>
      </c>
      <c r="BC54" s="9" t="s">
        <v>44</v>
      </c>
      <c r="BD54" s="9" t="s">
        <v>44</v>
      </c>
      <c r="BE54" s="9" t="s">
        <v>44</v>
      </c>
      <c r="BF54" s="9" t="s">
        <v>43</v>
      </c>
      <c r="BG54" s="9" t="s">
        <v>44</v>
      </c>
      <c r="BH54" s="9" t="s">
        <v>44</v>
      </c>
      <c r="BI54" s="9" t="s">
        <v>45</v>
      </c>
      <c r="BJ54" s="9" t="s">
        <v>43</v>
      </c>
      <c r="BK54" s="9" t="s">
        <v>46</v>
      </c>
      <c r="BL54" s="9" t="s">
        <v>43</v>
      </c>
      <c r="BM54" s="9" t="s">
        <v>44</v>
      </c>
      <c r="BN54" s="9" t="s">
        <v>46</v>
      </c>
      <c r="BO54" s="9" t="s">
        <v>43</v>
      </c>
      <c r="BP54" s="9" t="s">
        <v>46</v>
      </c>
      <c r="BQ54" s="9" t="s">
        <v>43</v>
      </c>
      <c r="BR54" s="9" t="s">
        <v>46</v>
      </c>
      <c r="BS54" s="9" t="s">
        <v>52</v>
      </c>
      <c r="BT54" s="9" t="s">
        <v>44</v>
      </c>
      <c r="BU54" s="9" t="s">
        <v>44</v>
      </c>
      <c r="BV54" s="9" t="s">
        <v>52</v>
      </c>
      <c r="BW54" s="9" t="s">
        <v>44</v>
      </c>
      <c r="BX54" s="9" t="s">
        <v>45</v>
      </c>
      <c r="BY54" s="9" t="s">
        <v>45</v>
      </c>
      <c r="BZ54" s="9" t="s">
        <v>45</v>
      </c>
      <c r="CA54" s="9" t="s">
        <v>44</v>
      </c>
      <c r="CB54" s="9" t="s">
        <v>45</v>
      </c>
      <c r="CC54" s="9" t="s">
        <v>45</v>
      </c>
      <c r="CD54" s="9" t="s">
        <v>44</v>
      </c>
      <c r="CE54" s="9" t="s">
        <v>53</v>
      </c>
      <c r="CF54" s="9" t="s">
        <v>43</v>
      </c>
      <c r="CG54" s="9" t="s">
        <v>50</v>
      </c>
      <c r="CH54" s="9" t="s">
        <v>45</v>
      </c>
      <c r="CI54" s="9" t="s">
        <v>46</v>
      </c>
      <c r="CJ54" s="9" t="s">
        <v>45</v>
      </c>
    </row>
    <row r="55" spans="1:88" x14ac:dyDescent="0.25">
      <c r="A55" t="s">
        <v>110</v>
      </c>
      <c r="B55" t="s">
        <v>180</v>
      </c>
      <c r="C55">
        <v>1371.9879999999998</v>
      </c>
      <c r="D55">
        <v>84.078195857335444</v>
      </c>
      <c r="E55">
        <v>4.31393664208725</v>
      </c>
      <c r="F55">
        <v>2.9873930238341702</v>
      </c>
      <c r="G55" s="9">
        <f t="shared" si="5"/>
        <v>0</v>
      </c>
      <c r="H55" s="9">
        <f t="shared" si="5"/>
        <v>0</v>
      </c>
      <c r="I55" s="9">
        <f t="shared" si="6"/>
        <v>0</v>
      </c>
      <c r="J55" s="9">
        <f t="shared" si="37"/>
        <v>0</v>
      </c>
      <c r="K55" s="9">
        <f t="shared" si="7"/>
        <v>0</v>
      </c>
      <c r="L55" s="9">
        <f t="shared" si="32"/>
        <v>0</v>
      </c>
      <c r="M55" s="9">
        <f t="shared" si="33"/>
        <v>0</v>
      </c>
      <c r="N55" s="9">
        <f t="shared" si="38"/>
        <v>0</v>
      </c>
      <c r="O55" s="9">
        <f t="shared" si="39"/>
        <v>0</v>
      </c>
      <c r="P55" s="9">
        <f t="shared" si="40"/>
        <v>0</v>
      </c>
      <c r="Q55" s="9">
        <f t="shared" si="8"/>
        <v>0</v>
      </c>
      <c r="R55" s="9">
        <f t="shared" si="9"/>
        <v>0</v>
      </c>
      <c r="S55" s="9">
        <f t="shared" si="10"/>
        <v>0</v>
      </c>
      <c r="T55" s="9">
        <f t="shared" si="11"/>
        <v>0</v>
      </c>
      <c r="U55" s="9">
        <f t="shared" si="34"/>
        <v>0</v>
      </c>
      <c r="V55" s="9">
        <f t="shared" si="12"/>
        <v>0</v>
      </c>
      <c r="W55" s="9">
        <f t="shared" si="35"/>
        <v>0</v>
      </c>
      <c r="X55" s="9">
        <f t="shared" si="13"/>
        <v>0</v>
      </c>
      <c r="Y55" s="9">
        <f t="shared" si="14"/>
        <v>0</v>
      </c>
      <c r="Z55" s="9">
        <f t="shared" si="36"/>
        <v>0</v>
      </c>
      <c r="AA55" s="9">
        <f t="shared" si="15"/>
        <v>0</v>
      </c>
      <c r="AB55" s="9">
        <f t="shared" si="16"/>
        <v>2</v>
      </c>
      <c r="AC55" s="9">
        <f t="shared" si="17"/>
        <v>0</v>
      </c>
      <c r="AD55" s="9">
        <f t="shared" si="18"/>
        <v>2</v>
      </c>
      <c r="AE55" s="9">
        <f t="shared" si="19"/>
        <v>0</v>
      </c>
      <c r="AF55" s="9">
        <f t="shared" si="41"/>
        <v>0</v>
      </c>
      <c r="AG55" s="9">
        <f t="shared" si="20"/>
        <v>0</v>
      </c>
      <c r="AH55" s="9">
        <f t="shared" si="21"/>
        <v>0</v>
      </c>
      <c r="AI55" s="9">
        <f t="shared" si="22"/>
        <v>2</v>
      </c>
      <c r="AJ55" s="9">
        <f t="shared" si="23"/>
        <v>2</v>
      </c>
      <c r="AK55" s="9">
        <f t="shared" si="24"/>
        <v>2</v>
      </c>
      <c r="AL55" s="9">
        <f t="shared" si="42"/>
        <v>0</v>
      </c>
      <c r="AM55" s="9">
        <f t="shared" si="25"/>
        <v>0</v>
      </c>
      <c r="AN55" s="9">
        <f t="shared" si="26"/>
        <v>0</v>
      </c>
      <c r="AO55" s="9">
        <f t="shared" si="43"/>
        <v>0</v>
      </c>
      <c r="AP55" s="9">
        <f t="shared" si="27"/>
        <v>0</v>
      </c>
      <c r="AQ55" s="9">
        <f t="shared" si="31"/>
        <v>0</v>
      </c>
      <c r="AR55" s="9">
        <f t="shared" si="44"/>
        <v>2</v>
      </c>
      <c r="AS55" s="9">
        <f t="shared" si="28"/>
        <v>2</v>
      </c>
      <c r="AT55" s="9">
        <f t="shared" si="29"/>
        <v>2</v>
      </c>
      <c r="AU55" s="9">
        <f t="shared" si="30"/>
        <v>2</v>
      </c>
      <c r="AV55" s="9" t="s">
        <v>43</v>
      </c>
      <c r="AW55" s="9" t="s">
        <v>43</v>
      </c>
      <c r="AX55" s="9" t="s">
        <v>44</v>
      </c>
      <c r="AY55" s="9" t="s">
        <v>44</v>
      </c>
      <c r="AZ55" s="9" t="s">
        <v>44</v>
      </c>
      <c r="BA55" s="9" t="s">
        <v>43</v>
      </c>
      <c r="BB55" s="9" t="s">
        <v>43</v>
      </c>
      <c r="BC55" s="9" t="s">
        <v>44</v>
      </c>
      <c r="BD55" s="9" t="s">
        <v>44</v>
      </c>
      <c r="BE55" s="9" t="s">
        <v>44</v>
      </c>
      <c r="BF55" s="9" t="s">
        <v>43</v>
      </c>
      <c r="BG55" s="9" t="s">
        <v>44</v>
      </c>
      <c r="BH55" s="9" t="s">
        <v>44</v>
      </c>
      <c r="BI55" s="9" t="s">
        <v>45</v>
      </c>
      <c r="BJ55" s="9" t="s">
        <v>43</v>
      </c>
      <c r="BK55" s="9" t="s">
        <v>46</v>
      </c>
      <c r="BL55" s="9" t="s">
        <v>43</v>
      </c>
      <c r="BM55" s="9" t="s">
        <v>44</v>
      </c>
      <c r="BN55" s="9" t="s">
        <v>46</v>
      </c>
      <c r="BO55" s="9" t="s">
        <v>43</v>
      </c>
      <c r="BP55" s="9" t="s">
        <v>46</v>
      </c>
      <c r="BQ55" s="9" t="s">
        <v>46</v>
      </c>
      <c r="BR55" s="9" t="s">
        <v>46</v>
      </c>
      <c r="BS55" s="9" t="s">
        <v>44</v>
      </c>
      <c r="BT55" s="9" t="s">
        <v>44</v>
      </c>
      <c r="BU55" s="9" t="s">
        <v>44</v>
      </c>
      <c r="BV55" s="9" t="s">
        <v>44</v>
      </c>
      <c r="BW55" s="9" t="s">
        <v>44</v>
      </c>
      <c r="BX55" s="9" t="s">
        <v>45</v>
      </c>
      <c r="BY55" s="9" t="s">
        <v>45</v>
      </c>
      <c r="BZ55" s="9" t="s">
        <v>45</v>
      </c>
      <c r="CA55" s="9" t="s">
        <v>44</v>
      </c>
      <c r="CB55" s="9" t="s">
        <v>45</v>
      </c>
      <c r="CC55" s="9" t="s">
        <v>45</v>
      </c>
      <c r="CD55" s="9" t="s">
        <v>44</v>
      </c>
      <c r="CE55" s="9" t="s">
        <v>44</v>
      </c>
      <c r="CF55" s="9" t="s">
        <v>43</v>
      </c>
      <c r="CG55" s="9" t="s">
        <v>45</v>
      </c>
      <c r="CH55" s="9" t="s">
        <v>45</v>
      </c>
      <c r="CI55" s="9" t="s">
        <v>46</v>
      </c>
      <c r="CJ55" s="9" t="s">
        <v>45</v>
      </c>
    </row>
    <row r="56" spans="1:88" x14ac:dyDescent="0.25">
      <c r="A56" t="s">
        <v>111</v>
      </c>
      <c r="B56" t="s">
        <v>181</v>
      </c>
      <c r="C56">
        <v>9661.152</v>
      </c>
      <c r="D56">
        <v>609.83959217579468</v>
      </c>
      <c r="E56">
        <v>4.8524820314820998</v>
      </c>
      <c r="F56">
        <v>3.6933072954755701</v>
      </c>
      <c r="G56" s="9">
        <f t="shared" si="5"/>
        <v>0</v>
      </c>
      <c r="H56" s="9">
        <f t="shared" si="5"/>
        <v>0</v>
      </c>
      <c r="I56" s="9">
        <f t="shared" si="6"/>
        <v>0</v>
      </c>
      <c r="J56" s="9">
        <f t="shared" si="37"/>
        <v>0</v>
      </c>
      <c r="K56" s="9">
        <f t="shared" si="7"/>
        <v>0</v>
      </c>
      <c r="L56" s="9">
        <f t="shared" si="32"/>
        <v>0</v>
      </c>
      <c r="M56" s="9">
        <f t="shared" si="33"/>
        <v>0</v>
      </c>
      <c r="N56" s="9">
        <f t="shared" si="38"/>
        <v>0</v>
      </c>
      <c r="O56" s="9">
        <f t="shared" si="39"/>
        <v>0</v>
      </c>
      <c r="P56" s="9">
        <f t="shared" si="40"/>
        <v>0</v>
      </c>
      <c r="Q56" s="9">
        <f t="shared" si="8"/>
        <v>0</v>
      </c>
      <c r="R56" s="9">
        <f t="shared" si="9"/>
        <v>0</v>
      </c>
      <c r="S56" s="9">
        <f t="shared" si="10"/>
        <v>0</v>
      </c>
      <c r="T56" s="9">
        <f t="shared" si="11"/>
        <v>0</v>
      </c>
      <c r="U56" s="9">
        <f t="shared" si="34"/>
        <v>0</v>
      </c>
      <c r="V56" s="9">
        <f t="shared" si="12"/>
        <v>0</v>
      </c>
      <c r="W56" s="9">
        <f t="shared" si="35"/>
        <v>0</v>
      </c>
      <c r="X56" s="9">
        <f t="shared" si="13"/>
        <v>0</v>
      </c>
      <c r="Y56" s="9">
        <f t="shared" si="14"/>
        <v>0</v>
      </c>
      <c r="Z56" s="9">
        <f t="shared" si="36"/>
        <v>0</v>
      </c>
      <c r="AA56" s="9">
        <f t="shared" si="15"/>
        <v>0</v>
      </c>
      <c r="AB56" s="9">
        <f t="shared" si="16"/>
        <v>1</v>
      </c>
      <c r="AC56" s="9">
        <f t="shared" si="17"/>
        <v>0</v>
      </c>
      <c r="AD56" s="9">
        <f t="shared" si="18"/>
        <v>1</v>
      </c>
      <c r="AE56" s="9">
        <f t="shared" si="19"/>
        <v>0</v>
      </c>
      <c r="AF56" s="9">
        <f t="shared" si="41"/>
        <v>0</v>
      </c>
      <c r="AG56" s="9">
        <f t="shared" si="20"/>
        <v>1</v>
      </c>
      <c r="AH56" s="9">
        <f t="shared" si="21"/>
        <v>0</v>
      </c>
      <c r="AI56" s="9">
        <f t="shared" si="22"/>
        <v>2</v>
      </c>
      <c r="AJ56" s="9">
        <f t="shared" si="23"/>
        <v>2</v>
      </c>
      <c r="AK56" s="9">
        <f t="shared" si="24"/>
        <v>2</v>
      </c>
      <c r="AL56" s="9">
        <f t="shared" si="42"/>
        <v>0</v>
      </c>
      <c r="AM56" s="9">
        <f t="shared" si="25"/>
        <v>0</v>
      </c>
      <c r="AN56" s="9">
        <f t="shared" si="26"/>
        <v>0</v>
      </c>
      <c r="AO56" s="9">
        <f t="shared" si="43"/>
        <v>0</v>
      </c>
      <c r="AP56" s="9">
        <f t="shared" si="27"/>
        <v>1</v>
      </c>
      <c r="AQ56" s="9">
        <f t="shared" si="31"/>
        <v>0</v>
      </c>
      <c r="AR56" s="9">
        <f t="shared" si="44"/>
        <v>1</v>
      </c>
      <c r="AS56" s="9">
        <f t="shared" si="28"/>
        <v>2</v>
      </c>
      <c r="AT56" s="9">
        <f t="shared" si="29"/>
        <v>2</v>
      </c>
      <c r="AU56" s="9">
        <f t="shared" si="30"/>
        <v>2</v>
      </c>
      <c r="AV56" s="9" t="s">
        <v>43</v>
      </c>
      <c r="AW56" s="9" t="s">
        <v>43</v>
      </c>
      <c r="AX56" s="9" t="s">
        <v>44</v>
      </c>
      <c r="AY56" s="9" t="s">
        <v>44</v>
      </c>
      <c r="AZ56" s="9" t="s">
        <v>44</v>
      </c>
      <c r="BA56" s="9" t="s">
        <v>43</v>
      </c>
      <c r="BB56" s="9" t="s">
        <v>43</v>
      </c>
      <c r="BC56" s="9" t="s">
        <v>44</v>
      </c>
      <c r="BD56" s="9" t="s">
        <v>44</v>
      </c>
      <c r="BE56" s="9" t="s">
        <v>44</v>
      </c>
      <c r="BF56" s="9" t="s">
        <v>43</v>
      </c>
      <c r="BG56" s="9" t="s">
        <v>44</v>
      </c>
      <c r="BH56" s="9" t="s">
        <v>44</v>
      </c>
      <c r="BI56" s="9" t="s">
        <v>45</v>
      </c>
      <c r="BJ56" s="9" t="s">
        <v>43</v>
      </c>
      <c r="BK56" s="9" t="s">
        <v>46</v>
      </c>
      <c r="BL56" s="9" t="s">
        <v>43</v>
      </c>
      <c r="BM56" s="9" t="s">
        <v>44</v>
      </c>
      <c r="BN56" s="9" t="s">
        <v>46</v>
      </c>
      <c r="BO56" s="9" t="s">
        <v>43</v>
      </c>
      <c r="BP56" s="9" t="s">
        <v>46</v>
      </c>
      <c r="BQ56" s="9" t="s">
        <v>51</v>
      </c>
      <c r="BR56" s="9" t="s">
        <v>46</v>
      </c>
      <c r="BS56" s="9" t="s">
        <v>52</v>
      </c>
      <c r="BT56" s="9" t="s">
        <v>44</v>
      </c>
      <c r="BU56" s="9" t="s">
        <v>44</v>
      </c>
      <c r="BV56" s="9" t="s">
        <v>52</v>
      </c>
      <c r="BW56" s="9" t="s">
        <v>44</v>
      </c>
      <c r="BX56" s="9" t="s">
        <v>45</v>
      </c>
      <c r="BY56" s="9" t="s">
        <v>45</v>
      </c>
      <c r="BZ56" s="9" t="s">
        <v>45</v>
      </c>
      <c r="CA56" s="9" t="s">
        <v>44</v>
      </c>
      <c r="CB56" s="9" t="s">
        <v>45</v>
      </c>
      <c r="CC56" s="9" t="s">
        <v>45</v>
      </c>
      <c r="CD56" s="9" t="s">
        <v>44</v>
      </c>
      <c r="CE56" s="9" t="s">
        <v>53</v>
      </c>
      <c r="CF56" s="9" t="s">
        <v>43</v>
      </c>
      <c r="CG56" s="9" t="s">
        <v>50</v>
      </c>
      <c r="CH56" s="9" t="s">
        <v>45</v>
      </c>
      <c r="CI56" s="9" t="s">
        <v>46</v>
      </c>
      <c r="CJ56" s="9" t="s">
        <v>45</v>
      </c>
    </row>
    <row r="57" spans="1:88" x14ac:dyDescent="0.25">
      <c r="A57" t="s">
        <v>112</v>
      </c>
      <c r="B57" t="s">
        <v>182</v>
      </c>
      <c r="C57">
        <v>919.03200000000004</v>
      </c>
      <c r="D57">
        <v>148.50498338870432</v>
      </c>
      <c r="E57">
        <v>4.1813750062367596</v>
      </c>
      <c r="F57">
        <v>3.2181308706604699</v>
      </c>
      <c r="G57" s="9">
        <f t="shared" si="5"/>
        <v>0</v>
      </c>
      <c r="H57" s="9">
        <f t="shared" si="5"/>
        <v>0</v>
      </c>
      <c r="I57" s="9">
        <f t="shared" si="6"/>
        <v>0</v>
      </c>
      <c r="J57" s="9">
        <f t="shared" si="37"/>
        <v>0</v>
      </c>
      <c r="K57" s="9">
        <f t="shared" si="7"/>
        <v>0</v>
      </c>
      <c r="L57" s="9">
        <f t="shared" si="32"/>
        <v>0</v>
      </c>
      <c r="M57" s="9">
        <f t="shared" si="33"/>
        <v>0</v>
      </c>
      <c r="N57" s="9">
        <f t="shared" si="38"/>
        <v>0</v>
      </c>
      <c r="O57" s="9">
        <f t="shared" si="39"/>
        <v>0</v>
      </c>
      <c r="P57" s="9">
        <f t="shared" si="40"/>
        <v>0</v>
      </c>
      <c r="Q57" s="9">
        <f t="shared" si="8"/>
        <v>0</v>
      </c>
      <c r="R57" s="9">
        <f t="shared" si="9"/>
        <v>0</v>
      </c>
      <c r="S57" s="9">
        <f t="shared" si="10"/>
        <v>0</v>
      </c>
      <c r="T57" s="9">
        <f t="shared" si="11"/>
        <v>0</v>
      </c>
      <c r="U57" s="9">
        <f t="shared" si="34"/>
        <v>0</v>
      </c>
      <c r="V57" s="9">
        <f t="shared" si="12"/>
        <v>0</v>
      </c>
      <c r="W57" s="9">
        <f t="shared" si="35"/>
        <v>0</v>
      </c>
      <c r="X57" s="9">
        <f t="shared" si="13"/>
        <v>0</v>
      </c>
      <c r="Y57" s="9">
        <f t="shared" si="14"/>
        <v>0</v>
      </c>
      <c r="Z57" s="9">
        <f t="shared" si="36"/>
        <v>0</v>
      </c>
      <c r="AA57" s="9">
        <f t="shared" si="15"/>
        <v>0</v>
      </c>
      <c r="AB57" s="9">
        <f t="shared" si="16"/>
        <v>1</v>
      </c>
      <c r="AC57" s="9">
        <f t="shared" si="17"/>
        <v>0</v>
      </c>
      <c r="AD57" s="9">
        <f t="shared" si="18"/>
        <v>1</v>
      </c>
      <c r="AE57" s="9">
        <f t="shared" si="19"/>
        <v>0</v>
      </c>
      <c r="AF57" s="9">
        <f t="shared" si="41"/>
        <v>0</v>
      </c>
      <c r="AG57" s="9">
        <f t="shared" si="20"/>
        <v>1</v>
      </c>
      <c r="AH57" s="9">
        <f t="shared" si="21"/>
        <v>0</v>
      </c>
      <c r="AI57" s="9">
        <f t="shared" si="22"/>
        <v>2</v>
      </c>
      <c r="AJ57" s="9">
        <f t="shared" si="23"/>
        <v>2</v>
      </c>
      <c r="AK57" s="9">
        <f t="shared" si="24"/>
        <v>2</v>
      </c>
      <c r="AL57" s="9">
        <f t="shared" si="42"/>
        <v>0</v>
      </c>
      <c r="AM57" s="9">
        <f t="shared" si="25"/>
        <v>0</v>
      </c>
      <c r="AN57" s="9">
        <f t="shared" si="26"/>
        <v>0</v>
      </c>
      <c r="AO57" s="9">
        <f t="shared" si="43"/>
        <v>0</v>
      </c>
      <c r="AP57" s="9">
        <f t="shared" si="27"/>
        <v>0</v>
      </c>
      <c r="AQ57" s="9">
        <f t="shared" si="31"/>
        <v>0</v>
      </c>
      <c r="AR57" s="9">
        <f t="shared" si="44"/>
        <v>1</v>
      </c>
      <c r="AS57" s="9">
        <f t="shared" si="28"/>
        <v>2</v>
      </c>
      <c r="AT57" s="9">
        <f t="shared" si="29"/>
        <v>2</v>
      </c>
      <c r="AU57" s="9">
        <f t="shared" si="30"/>
        <v>2</v>
      </c>
      <c r="AV57" s="9" t="s">
        <v>43</v>
      </c>
      <c r="AW57" s="9" t="s">
        <v>43</v>
      </c>
      <c r="AX57" s="9" t="s">
        <v>44</v>
      </c>
      <c r="AY57" s="9" t="s">
        <v>44</v>
      </c>
      <c r="AZ57" s="9" t="s">
        <v>44</v>
      </c>
      <c r="BA57" s="9" t="s">
        <v>43</v>
      </c>
      <c r="BB57" s="9" t="s">
        <v>43</v>
      </c>
      <c r="BC57" s="9" t="s">
        <v>44</v>
      </c>
      <c r="BD57" s="9" t="s">
        <v>44</v>
      </c>
      <c r="BE57" s="9" t="s">
        <v>44</v>
      </c>
      <c r="BF57" s="9" t="s">
        <v>43</v>
      </c>
      <c r="BG57" s="9" t="s">
        <v>44</v>
      </c>
      <c r="BH57" s="9" t="s">
        <v>44</v>
      </c>
      <c r="BI57" s="9" t="s">
        <v>45</v>
      </c>
      <c r="BJ57" s="9" t="s">
        <v>43</v>
      </c>
      <c r="BK57" s="9" t="s">
        <v>46</v>
      </c>
      <c r="BL57" s="9" t="s">
        <v>43</v>
      </c>
      <c r="BM57" s="9" t="s">
        <v>44</v>
      </c>
      <c r="BN57" s="9" t="s">
        <v>46</v>
      </c>
      <c r="BO57" s="9" t="s">
        <v>43</v>
      </c>
      <c r="BP57" s="9" t="s">
        <v>46</v>
      </c>
      <c r="BQ57" s="9" t="s">
        <v>51</v>
      </c>
      <c r="BR57" s="9" t="s">
        <v>46</v>
      </c>
      <c r="BS57" s="9" t="s">
        <v>52</v>
      </c>
      <c r="BT57" s="9" t="s">
        <v>44</v>
      </c>
      <c r="BU57" s="9" t="s">
        <v>44</v>
      </c>
      <c r="BV57" s="9" t="s">
        <v>52</v>
      </c>
      <c r="BW57" s="9" t="s">
        <v>44</v>
      </c>
      <c r="BX57" s="9" t="s">
        <v>45</v>
      </c>
      <c r="BY57" s="9" t="s">
        <v>45</v>
      </c>
      <c r="BZ57" s="9" t="s">
        <v>45</v>
      </c>
      <c r="CA57" s="9" t="s">
        <v>44</v>
      </c>
      <c r="CB57" s="9" t="s">
        <v>45</v>
      </c>
      <c r="CC57" s="9" t="s">
        <v>45</v>
      </c>
      <c r="CD57" s="9" t="s">
        <v>44</v>
      </c>
      <c r="CE57" s="9" t="s">
        <v>44</v>
      </c>
      <c r="CF57" s="9" t="s">
        <v>43</v>
      </c>
      <c r="CG57" s="9" t="s">
        <v>50</v>
      </c>
      <c r="CH57" s="9" t="s">
        <v>45</v>
      </c>
      <c r="CI57" s="9" t="s">
        <v>46</v>
      </c>
      <c r="CJ57" s="9" t="s">
        <v>45</v>
      </c>
    </row>
    <row r="58" spans="1:88" x14ac:dyDescent="0.25">
      <c r="A58" t="s">
        <v>113</v>
      </c>
      <c r="B58" t="s">
        <v>183</v>
      </c>
      <c r="C58">
        <v>1849.6120000000001</v>
      </c>
      <c r="D58">
        <v>513.03720716072814</v>
      </c>
      <c r="E58">
        <v>4.4074571113565604</v>
      </c>
      <c r="F58">
        <v>3.6418239395406999</v>
      </c>
      <c r="G58" s="9">
        <f t="shared" si="5"/>
        <v>0</v>
      </c>
      <c r="H58" s="9">
        <f t="shared" si="5"/>
        <v>0</v>
      </c>
      <c r="I58" s="9">
        <f t="shared" si="6"/>
        <v>0</v>
      </c>
      <c r="J58" s="9">
        <f t="shared" si="37"/>
        <v>0</v>
      </c>
      <c r="K58" s="9">
        <f t="shared" si="7"/>
        <v>0</v>
      </c>
      <c r="L58" s="9">
        <f t="shared" si="32"/>
        <v>0</v>
      </c>
      <c r="M58" s="9">
        <f t="shared" si="33"/>
        <v>0</v>
      </c>
      <c r="N58" s="9">
        <f t="shared" si="38"/>
        <v>0</v>
      </c>
      <c r="O58" s="9">
        <f t="shared" si="39"/>
        <v>0</v>
      </c>
      <c r="P58" s="9">
        <f t="shared" si="40"/>
        <v>0</v>
      </c>
      <c r="Q58" s="9">
        <f t="shared" si="8"/>
        <v>0</v>
      </c>
      <c r="R58" s="9">
        <f t="shared" si="9"/>
        <v>0</v>
      </c>
      <c r="S58" s="9">
        <f t="shared" si="10"/>
        <v>0</v>
      </c>
      <c r="T58" s="9">
        <f t="shared" si="11"/>
        <v>0</v>
      </c>
      <c r="U58" s="9">
        <f t="shared" si="34"/>
        <v>0</v>
      </c>
      <c r="V58" s="9">
        <f t="shared" si="12"/>
        <v>0</v>
      </c>
      <c r="W58" s="9">
        <f t="shared" si="35"/>
        <v>0</v>
      </c>
      <c r="X58" s="9">
        <f t="shared" si="13"/>
        <v>0</v>
      </c>
      <c r="Y58" s="9">
        <f t="shared" si="14"/>
        <v>0</v>
      </c>
      <c r="Z58" s="9">
        <f t="shared" si="36"/>
        <v>0</v>
      </c>
      <c r="AA58" s="9">
        <f t="shared" si="15"/>
        <v>0</v>
      </c>
      <c r="AB58" s="9">
        <f t="shared" si="16"/>
        <v>1</v>
      </c>
      <c r="AC58" s="9">
        <f t="shared" si="17"/>
        <v>0</v>
      </c>
      <c r="AD58" s="9">
        <f t="shared" si="18"/>
        <v>1</v>
      </c>
      <c r="AE58" s="9">
        <f t="shared" si="19"/>
        <v>0</v>
      </c>
      <c r="AF58" s="9">
        <f t="shared" si="41"/>
        <v>0</v>
      </c>
      <c r="AG58" s="9">
        <f t="shared" si="20"/>
        <v>1</v>
      </c>
      <c r="AH58" s="9">
        <f t="shared" si="21"/>
        <v>0</v>
      </c>
      <c r="AI58" s="9">
        <f t="shared" si="22"/>
        <v>2</v>
      </c>
      <c r="AJ58" s="9">
        <f t="shared" si="23"/>
        <v>2</v>
      </c>
      <c r="AK58" s="9">
        <f t="shared" si="24"/>
        <v>1</v>
      </c>
      <c r="AL58" s="9">
        <f t="shared" si="42"/>
        <v>0</v>
      </c>
      <c r="AM58" s="9">
        <f t="shared" si="25"/>
        <v>0</v>
      </c>
      <c r="AN58" s="9">
        <f t="shared" si="26"/>
        <v>0</v>
      </c>
      <c r="AO58" s="9">
        <f t="shared" si="43"/>
        <v>0</v>
      </c>
      <c r="AP58" s="9">
        <f t="shared" si="27"/>
        <v>1</v>
      </c>
      <c r="AQ58" s="9">
        <f t="shared" si="31"/>
        <v>0</v>
      </c>
      <c r="AR58" s="9">
        <f t="shared" si="44"/>
        <v>1</v>
      </c>
      <c r="AS58" s="9">
        <f t="shared" si="28"/>
        <v>2</v>
      </c>
      <c r="AT58" s="9">
        <f t="shared" si="29"/>
        <v>2</v>
      </c>
      <c r="AU58" s="9">
        <f t="shared" si="30"/>
        <v>2</v>
      </c>
      <c r="AV58" s="9" t="s">
        <v>43</v>
      </c>
      <c r="AW58" s="9" t="s">
        <v>43</v>
      </c>
      <c r="AX58" s="9" t="s">
        <v>44</v>
      </c>
      <c r="AY58" s="9" t="s">
        <v>44</v>
      </c>
      <c r="AZ58" s="9" t="s">
        <v>44</v>
      </c>
      <c r="BA58" s="9" t="s">
        <v>43</v>
      </c>
      <c r="BB58" s="9" t="s">
        <v>43</v>
      </c>
      <c r="BC58" s="9" t="s">
        <v>44</v>
      </c>
      <c r="BD58" s="9" t="s">
        <v>44</v>
      </c>
      <c r="BE58" s="9" t="s">
        <v>44</v>
      </c>
      <c r="BF58" s="9" t="s">
        <v>43</v>
      </c>
      <c r="BG58" s="9" t="s">
        <v>44</v>
      </c>
      <c r="BH58" s="9" t="s">
        <v>44</v>
      </c>
      <c r="BI58" s="9" t="s">
        <v>45</v>
      </c>
      <c r="BJ58" s="9" t="s">
        <v>43</v>
      </c>
      <c r="BK58" s="9" t="s">
        <v>46</v>
      </c>
      <c r="BL58" s="9" t="s">
        <v>43</v>
      </c>
      <c r="BM58" s="9" t="s">
        <v>44</v>
      </c>
      <c r="BN58" s="9" t="s">
        <v>46</v>
      </c>
      <c r="BO58" s="9" t="s">
        <v>43</v>
      </c>
      <c r="BP58" s="9" t="s">
        <v>46</v>
      </c>
      <c r="BQ58" s="9" t="s">
        <v>51</v>
      </c>
      <c r="BR58" s="9" t="s">
        <v>46</v>
      </c>
      <c r="BS58" s="9" t="s">
        <v>52</v>
      </c>
      <c r="BT58" s="9" t="s">
        <v>44</v>
      </c>
      <c r="BU58" s="9" t="s">
        <v>44</v>
      </c>
      <c r="BV58" s="9" t="s">
        <v>52</v>
      </c>
      <c r="BW58" s="9" t="s">
        <v>44</v>
      </c>
      <c r="BX58" s="9" t="s">
        <v>45</v>
      </c>
      <c r="BY58" s="9" t="s">
        <v>45</v>
      </c>
      <c r="BZ58" s="9" t="s">
        <v>52</v>
      </c>
      <c r="CA58" s="9" t="s">
        <v>44</v>
      </c>
      <c r="CB58" s="9" t="s">
        <v>45</v>
      </c>
      <c r="CC58" s="9" t="s">
        <v>45</v>
      </c>
      <c r="CD58" s="9" t="s">
        <v>44</v>
      </c>
      <c r="CE58" s="9" t="s">
        <v>53</v>
      </c>
      <c r="CF58" s="9" t="s">
        <v>43</v>
      </c>
      <c r="CG58" s="9" t="s">
        <v>50</v>
      </c>
      <c r="CH58" s="9" t="s">
        <v>45</v>
      </c>
      <c r="CI58" s="9" t="s">
        <v>46</v>
      </c>
      <c r="CJ58" s="9" t="s">
        <v>45</v>
      </c>
    </row>
    <row r="59" spans="1:88" x14ac:dyDescent="0.25">
      <c r="A59" t="s">
        <v>114</v>
      </c>
      <c r="B59" t="s">
        <v>184</v>
      </c>
      <c r="C59">
        <v>6161.9800000000005</v>
      </c>
      <c r="D59">
        <v>724.94052927183373</v>
      </c>
      <c r="E59">
        <v>4.7426533212977002</v>
      </c>
      <c r="F59">
        <v>3.7431280062711201</v>
      </c>
      <c r="G59" s="9">
        <f t="shared" si="5"/>
        <v>0</v>
      </c>
      <c r="H59" s="9">
        <f t="shared" si="5"/>
        <v>0</v>
      </c>
      <c r="I59" s="9">
        <f t="shared" si="6"/>
        <v>2</v>
      </c>
      <c r="J59" s="9">
        <f t="shared" si="37"/>
        <v>0</v>
      </c>
      <c r="K59" s="9">
        <f t="shared" si="7"/>
        <v>0</v>
      </c>
      <c r="L59" s="9">
        <f t="shared" si="32"/>
        <v>0</v>
      </c>
      <c r="M59" s="9">
        <f t="shared" si="33"/>
        <v>0</v>
      </c>
      <c r="N59" s="9">
        <f t="shared" si="38"/>
        <v>1</v>
      </c>
      <c r="O59" s="9">
        <f t="shared" si="39"/>
        <v>1</v>
      </c>
      <c r="P59" s="9">
        <f t="shared" si="40"/>
        <v>0</v>
      </c>
      <c r="Q59" s="9">
        <f t="shared" si="8"/>
        <v>0</v>
      </c>
      <c r="R59" s="9">
        <f t="shared" si="9"/>
        <v>0</v>
      </c>
      <c r="S59" s="9">
        <f t="shared" si="10"/>
        <v>0</v>
      </c>
      <c r="T59" s="9">
        <f t="shared" si="11"/>
        <v>0</v>
      </c>
      <c r="U59" s="9">
        <f t="shared" si="34"/>
        <v>0</v>
      </c>
      <c r="V59" s="9">
        <f t="shared" si="12"/>
        <v>0</v>
      </c>
      <c r="W59" s="9">
        <f t="shared" si="35"/>
        <v>0</v>
      </c>
      <c r="X59" s="9">
        <f t="shared" si="13"/>
        <v>0</v>
      </c>
      <c r="Y59" s="9">
        <f t="shared" si="14"/>
        <v>0</v>
      </c>
      <c r="Z59" s="9">
        <f t="shared" si="36"/>
        <v>0</v>
      </c>
      <c r="AA59" s="9">
        <f t="shared" si="15"/>
        <v>0</v>
      </c>
      <c r="AB59" s="9">
        <f t="shared" si="16"/>
        <v>2</v>
      </c>
      <c r="AC59" s="9">
        <f t="shared" si="17"/>
        <v>0</v>
      </c>
      <c r="AD59" s="9">
        <f t="shared" si="18"/>
        <v>2</v>
      </c>
      <c r="AE59" s="9">
        <f t="shared" si="19"/>
        <v>0</v>
      </c>
      <c r="AF59" s="9">
        <f t="shared" si="41"/>
        <v>0</v>
      </c>
      <c r="AG59" s="9">
        <f t="shared" si="20"/>
        <v>0</v>
      </c>
      <c r="AH59" s="9">
        <f t="shared" si="21"/>
        <v>0</v>
      </c>
      <c r="AI59" s="9">
        <f t="shared" si="22"/>
        <v>2</v>
      </c>
      <c r="AJ59" s="9">
        <f t="shared" si="23"/>
        <v>2</v>
      </c>
      <c r="AK59" s="9">
        <f t="shared" si="24"/>
        <v>2</v>
      </c>
      <c r="AL59" s="9">
        <f t="shared" si="42"/>
        <v>0</v>
      </c>
      <c r="AM59" s="9">
        <f t="shared" si="25"/>
        <v>0</v>
      </c>
      <c r="AN59" s="9">
        <f t="shared" si="26"/>
        <v>0</v>
      </c>
      <c r="AO59" s="9">
        <f t="shared" si="43"/>
        <v>0</v>
      </c>
      <c r="AP59" s="9">
        <f t="shared" si="27"/>
        <v>1</v>
      </c>
      <c r="AQ59" s="9">
        <f t="shared" si="31"/>
        <v>0</v>
      </c>
      <c r="AR59" s="9">
        <f t="shared" si="44"/>
        <v>2</v>
      </c>
      <c r="AS59" s="9">
        <f t="shared" si="28"/>
        <v>2</v>
      </c>
      <c r="AT59" s="9">
        <f t="shared" si="29"/>
        <v>2</v>
      </c>
      <c r="AU59" s="9">
        <f t="shared" si="30"/>
        <v>2</v>
      </c>
      <c r="AV59" s="9" t="s">
        <v>43</v>
      </c>
      <c r="AW59" s="9" t="s">
        <v>43</v>
      </c>
      <c r="AX59" s="9" t="s">
        <v>45</v>
      </c>
      <c r="AY59" s="9" t="s">
        <v>44</v>
      </c>
      <c r="AZ59" s="9" t="s">
        <v>44</v>
      </c>
      <c r="BA59" s="9" t="s">
        <v>43</v>
      </c>
      <c r="BB59" s="9" t="s">
        <v>43</v>
      </c>
      <c r="BC59" s="9" t="s">
        <v>50</v>
      </c>
      <c r="BD59" s="9" t="s">
        <v>50</v>
      </c>
      <c r="BE59" s="9" t="s">
        <v>44</v>
      </c>
      <c r="BF59" s="9" t="s">
        <v>43</v>
      </c>
      <c r="BG59" s="9" t="s">
        <v>44</v>
      </c>
      <c r="BH59" s="9" t="s">
        <v>44</v>
      </c>
      <c r="BI59" s="9" t="s">
        <v>45</v>
      </c>
      <c r="BJ59" s="9" t="s">
        <v>43</v>
      </c>
      <c r="BK59" s="9" t="s">
        <v>46</v>
      </c>
      <c r="BL59" s="9" t="s">
        <v>43</v>
      </c>
      <c r="BM59" s="9" t="s">
        <v>44</v>
      </c>
      <c r="BN59" s="9" t="s">
        <v>46</v>
      </c>
      <c r="BO59" s="9" t="s">
        <v>43</v>
      </c>
      <c r="BP59" s="9" t="s">
        <v>46</v>
      </c>
      <c r="BQ59" s="9" t="s">
        <v>46</v>
      </c>
      <c r="BR59" s="9" t="s">
        <v>46</v>
      </c>
      <c r="BS59" s="9" t="s">
        <v>44</v>
      </c>
      <c r="BT59" s="9" t="s">
        <v>44</v>
      </c>
      <c r="BU59" s="9" t="s">
        <v>44</v>
      </c>
      <c r="BV59" s="9" t="s">
        <v>44</v>
      </c>
      <c r="BW59" s="9" t="s">
        <v>44</v>
      </c>
      <c r="BX59" s="9" t="s">
        <v>45</v>
      </c>
      <c r="BY59" s="9" t="s">
        <v>45</v>
      </c>
      <c r="BZ59" s="9" t="s">
        <v>45</v>
      </c>
      <c r="CA59" s="9" t="s">
        <v>44</v>
      </c>
      <c r="CB59" s="9" t="s">
        <v>45</v>
      </c>
      <c r="CC59" s="9" t="s">
        <v>45</v>
      </c>
      <c r="CD59" s="9" t="s">
        <v>44</v>
      </c>
      <c r="CE59" s="9" t="s">
        <v>53</v>
      </c>
      <c r="CF59" s="9" t="s">
        <v>43</v>
      </c>
      <c r="CG59" s="9" t="s">
        <v>45</v>
      </c>
      <c r="CH59" s="9" t="s">
        <v>45</v>
      </c>
      <c r="CI59" s="9" t="s">
        <v>46</v>
      </c>
      <c r="CJ59" s="9" t="s">
        <v>45</v>
      </c>
    </row>
    <row r="60" spans="1:88" x14ac:dyDescent="0.25">
      <c r="A60" t="s">
        <v>115</v>
      </c>
      <c r="B60" t="s">
        <v>185</v>
      </c>
      <c r="C60">
        <v>1989.241</v>
      </c>
      <c r="D60">
        <v>237.83312330673525</v>
      </c>
      <c r="E60">
        <v>4.42958302624415</v>
      </c>
      <c r="F60">
        <v>3.3910275828626899</v>
      </c>
      <c r="G60" s="9">
        <f t="shared" si="5"/>
        <v>1</v>
      </c>
      <c r="H60" s="9">
        <f t="shared" si="5"/>
        <v>0</v>
      </c>
      <c r="I60" s="9">
        <f t="shared" si="6"/>
        <v>1</v>
      </c>
      <c r="J60" s="9">
        <f t="shared" si="37"/>
        <v>1</v>
      </c>
      <c r="K60" s="9">
        <f t="shared" si="7"/>
        <v>0</v>
      </c>
      <c r="L60" s="9">
        <f t="shared" si="32"/>
        <v>0</v>
      </c>
      <c r="M60" s="9">
        <f t="shared" si="33"/>
        <v>1</v>
      </c>
      <c r="N60" s="9">
        <f t="shared" si="38"/>
        <v>0</v>
      </c>
      <c r="O60" s="9">
        <f t="shared" si="39"/>
        <v>0</v>
      </c>
      <c r="P60" s="9">
        <f t="shared" si="40"/>
        <v>0</v>
      </c>
      <c r="Q60" s="9">
        <f t="shared" si="8"/>
        <v>1</v>
      </c>
      <c r="R60" s="9">
        <f t="shared" si="9"/>
        <v>0</v>
      </c>
      <c r="S60" s="9">
        <f t="shared" si="10"/>
        <v>0</v>
      </c>
      <c r="T60" s="9">
        <f t="shared" si="11"/>
        <v>0</v>
      </c>
      <c r="U60" s="9">
        <f t="shared" si="34"/>
        <v>0</v>
      </c>
      <c r="V60" s="9">
        <f t="shared" si="12"/>
        <v>0</v>
      </c>
      <c r="W60" s="9">
        <f t="shared" si="35"/>
        <v>0</v>
      </c>
      <c r="X60" s="9">
        <f t="shared" si="13"/>
        <v>0</v>
      </c>
      <c r="Y60" s="9">
        <f t="shared" si="14"/>
        <v>0</v>
      </c>
      <c r="Z60" s="9">
        <f t="shared" si="36"/>
        <v>0</v>
      </c>
      <c r="AA60" s="9">
        <f t="shared" si="15"/>
        <v>0</v>
      </c>
      <c r="AB60" s="9">
        <f t="shared" si="16"/>
        <v>0</v>
      </c>
      <c r="AC60" s="9">
        <f t="shared" si="17"/>
        <v>1</v>
      </c>
      <c r="AD60" s="9">
        <f t="shared" si="18"/>
        <v>1</v>
      </c>
      <c r="AE60" s="9">
        <f t="shared" si="19"/>
        <v>0</v>
      </c>
      <c r="AF60" s="9">
        <f t="shared" si="41"/>
        <v>0</v>
      </c>
      <c r="AG60" s="9">
        <f t="shared" si="20"/>
        <v>1</v>
      </c>
      <c r="AH60" s="9">
        <f t="shared" si="21"/>
        <v>1</v>
      </c>
      <c r="AI60" s="9">
        <f t="shared" si="22"/>
        <v>2</v>
      </c>
      <c r="AJ60" s="9">
        <f t="shared" si="23"/>
        <v>1</v>
      </c>
      <c r="AK60" s="9">
        <f t="shared" si="24"/>
        <v>2</v>
      </c>
      <c r="AL60" s="9">
        <f t="shared" si="42"/>
        <v>0</v>
      </c>
      <c r="AM60" s="9">
        <f t="shared" si="25"/>
        <v>0</v>
      </c>
      <c r="AN60" s="9">
        <f t="shared" si="26"/>
        <v>0</v>
      </c>
      <c r="AO60" s="9">
        <f t="shared" si="43"/>
        <v>0</v>
      </c>
      <c r="AP60" s="9">
        <f t="shared" si="27"/>
        <v>2</v>
      </c>
      <c r="AQ60" s="9">
        <f t="shared" si="31"/>
        <v>1</v>
      </c>
      <c r="AR60" s="9">
        <f t="shared" si="44"/>
        <v>1</v>
      </c>
      <c r="AS60" s="9">
        <f t="shared" si="28"/>
        <v>2</v>
      </c>
      <c r="AT60" s="9">
        <f t="shared" si="29"/>
        <v>2</v>
      </c>
      <c r="AU60" s="9">
        <f t="shared" si="30"/>
        <v>2</v>
      </c>
      <c r="AV60" s="9" t="s">
        <v>51</v>
      </c>
      <c r="AW60" s="9" t="s">
        <v>43</v>
      </c>
      <c r="AX60" s="9" t="s">
        <v>50</v>
      </c>
      <c r="AY60" s="9" t="s">
        <v>50</v>
      </c>
      <c r="AZ60" s="9" t="s">
        <v>44</v>
      </c>
      <c r="BA60" s="9" t="s">
        <v>43</v>
      </c>
      <c r="BB60" s="9" t="s">
        <v>51</v>
      </c>
      <c r="BC60" s="9" t="s">
        <v>44</v>
      </c>
      <c r="BD60" s="9" t="s">
        <v>44</v>
      </c>
      <c r="BE60" s="9" t="s">
        <v>44</v>
      </c>
      <c r="BF60" s="9" t="s">
        <v>53</v>
      </c>
      <c r="BG60" s="9" t="s">
        <v>44</v>
      </c>
      <c r="BH60" s="9" t="s">
        <v>44</v>
      </c>
      <c r="BI60" s="9" t="s">
        <v>45</v>
      </c>
      <c r="BJ60" s="9" t="s">
        <v>43</v>
      </c>
      <c r="BK60" s="9" t="s">
        <v>46</v>
      </c>
      <c r="BL60" s="9" t="s">
        <v>43</v>
      </c>
      <c r="BM60" s="9" t="s">
        <v>44</v>
      </c>
      <c r="BN60" s="9" t="s">
        <v>46</v>
      </c>
      <c r="BO60" s="9" t="s">
        <v>43</v>
      </c>
      <c r="BP60" s="9" t="s">
        <v>46</v>
      </c>
      <c r="BQ60" s="9" t="s">
        <v>43</v>
      </c>
      <c r="BR60" s="9" t="s">
        <v>55</v>
      </c>
      <c r="BS60" s="9" t="s">
        <v>52</v>
      </c>
      <c r="BT60" s="9" t="s">
        <v>44</v>
      </c>
      <c r="BU60" s="9" t="s">
        <v>44</v>
      </c>
      <c r="BV60" s="9" t="s">
        <v>52</v>
      </c>
      <c r="BW60" s="9" t="s">
        <v>56</v>
      </c>
      <c r="BX60" s="9" t="s">
        <v>45</v>
      </c>
      <c r="BY60" s="9" t="s">
        <v>57</v>
      </c>
      <c r="BZ60" s="9" t="s">
        <v>45</v>
      </c>
      <c r="CA60" s="9" t="s">
        <v>44</v>
      </c>
      <c r="CB60" s="9" t="s">
        <v>45</v>
      </c>
      <c r="CC60" s="9" t="s">
        <v>45</v>
      </c>
      <c r="CD60" s="9" t="s">
        <v>44</v>
      </c>
      <c r="CE60" s="9" t="s">
        <v>43</v>
      </c>
      <c r="CF60" s="9" t="s">
        <v>51</v>
      </c>
      <c r="CG60" s="9" t="s">
        <v>50</v>
      </c>
      <c r="CH60" s="9" t="s">
        <v>45</v>
      </c>
      <c r="CI60" s="9" t="s">
        <v>46</v>
      </c>
      <c r="CJ60" s="9" t="s">
        <v>45</v>
      </c>
    </row>
    <row r="61" spans="1:88" x14ac:dyDescent="0.25">
      <c r="A61" t="s">
        <v>116</v>
      </c>
      <c r="B61" t="s">
        <v>186</v>
      </c>
      <c r="C61">
        <v>5750.7499999999991</v>
      </c>
      <c r="D61">
        <v>467.27396234019272</v>
      </c>
      <c r="E61">
        <v>4.7250858044523101</v>
      </c>
      <c r="F61">
        <v>3.6132771298130102</v>
      </c>
      <c r="G61" s="9">
        <f t="shared" si="5"/>
        <v>1</v>
      </c>
      <c r="H61" s="9">
        <f t="shared" si="5"/>
        <v>0</v>
      </c>
      <c r="I61" s="9">
        <f t="shared" si="6"/>
        <v>1</v>
      </c>
      <c r="J61" s="9">
        <f t="shared" si="37"/>
        <v>1</v>
      </c>
      <c r="K61" s="9">
        <f t="shared" si="7"/>
        <v>0</v>
      </c>
      <c r="L61" s="9">
        <f t="shared" si="32"/>
        <v>0</v>
      </c>
      <c r="M61" s="9">
        <f t="shared" si="33"/>
        <v>1</v>
      </c>
      <c r="N61" s="9">
        <f t="shared" si="38"/>
        <v>2</v>
      </c>
      <c r="O61" s="9">
        <f t="shared" si="39"/>
        <v>0</v>
      </c>
      <c r="P61" s="9">
        <f t="shared" si="40"/>
        <v>1</v>
      </c>
      <c r="Q61" s="9">
        <f t="shared" si="8"/>
        <v>1</v>
      </c>
      <c r="R61" s="9">
        <f t="shared" si="9"/>
        <v>1</v>
      </c>
      <c r="S61" s="9">
        <f t="shared" si="10"/>
        <v>0</v>
      </c>
      <c r="T61" s="9">
        <f t="shared" si="11"/>
        <v>0</v>
      </c>
      <c r="U61" s="9">
        <f t="shared" si="34"/>
        <v>1</v>
      </c>
      <c r="V61" s="9">
        <f t="shared" si="12"/>
        <v>1</v>
      </c>
      <c r="W61" s="9">
        <f t="shared" si="35"/>
        <v>1</v>
      </c>
      <c r="X61" s="9">
        <f t="shared" si="13"/>
        <v>0</v>
      </c>
      <c r="Y61" s="9">
        <f t="shared" si="14"/>
        <v>0</v>
      </c>
      <c r="Z61" s="9">
        <f t="shared" si="36"/>
        <v>1</v>
      </c>
      <c r="AA61" s="9">
        <f t="shared" si="15"/>
        <v>0</v>
      </c>
      <c r="AB61" s="9">
        <f t="shared" si="16"/>
        <v>0</v>
      </c>
      <c r="AC61" s="9">
        <f t="shared" si="17"/>
        <v>0</v>
      </c>
      <c r="AD61" s="9">
        <f t="shared" si="18"/>
        <v>1</v>
      </c>
      <c r="AE61" s="9">
        <f t="shared" si="19"/>
        <v>0</v>
      </c>
      <c r="AF61" s="9">
        <f t="shared" si="41"/>
        <v>1</v>
      </c>
      <c r="AG61" s="9">
        <f t="shared" si="20"/>
        <v>1</v>
      </c>
      <c r="AH61" s="9">
        <f t="shared" si="21"/>
        <v>0</v>
      </c>
      <c r="AI61" s="9">
        <f t="shared" si="22"/>
        <v>2</v>
      </c>
      <c r="AJ61" s="9">
        <f t="shared" si="23"/>
        <v>2</v>
      </c>
      <c r="AK61" s="9">
        <f t="shared" si="24"/>
        <v>2</v>
      </c>
      <c r="AL61" s="9">
        <f t="shared" si="42"/>
        <v>0</v>
      </c>
      <c r="AM61" s="9" t="str">
        <f t="shared" si="25"/>
        <v>NA</v>
      </c>
      <c r="AN61" s="9">
        <f t="shared" si="26"/>
        <v>1</v>
      </c>
      <c r="AO61" s="9">
        <f t="shared" si="43"/>
        <v>1</v>
      </c>
      <c r="AP61" s="9">
        <f t="shared" si="27"/>
        <v>2</v>
      </c>
      <c r="AQ61" s="9">
        <f t="shared" si="31"/>
        <v>0</v>
      </c>
      <c r="AR61" s="9">
        <f t="shared" si="44"/>
        <v>1</v>
      </c>
      <c r="AS61" s="9">
        <f t="shared" si="28"/>
        <v>2</v>
      </c>
      <c r="AT61" s="9">
        <f t="shared" si="29"/>
        <v>2</v>
      </c>
      <c r="AU61" s="9">
        <f t="shared" si="30"/>
        <v>2</v>
      </c>
      <c r="AV61" s="9" t="s">
        <v>51</v>
      </c>
      <c r="AW61" s="9" t="s">
        <v>43</v>
      </c>
      <c r="AX61" s="9" t="s">
        <v>50</v>
      </c>
      <c r="AY61" s="9" t="s">
        <v>50</v>
      </c>
      <c r="AZ61" s="9" t="s">
        <v>44</v>
      </c>
      <c r="BA61" s="9" t="s">
        <v>43</v>
      </c>
      <c r="BB61" s="9" t="s">
        <v>51</v>
      </c>
      <c r="BC61" s="9" t="s">
        <v>45</v>
      </c>
      <c r="BD61" s="9" t="s">
        <v>44</v>
      </c>
      <c r="BE61" s="9" t="s">
        <v>50</v>
      </c>
      <c r="BF61" s="9" t="s">
        <v>53</v>
      </c>
      <c r="BG61" s="9" t="s">
        <v>56</v>
      </c>
      <c r="BH61" s="9" t="s">
        <v>44</v>
      </c>
      <c r="BI61" s="9" t="s">
        <v>45</v>
      </c>
      <c r="BJ61" s="9" t="s">
        <v>51</v>
      </c>
      <c r="BK61" s="9" t="s">
        <v>66</v>
      </c>
      <c r="BL61" s="9" t="s">
        <v>51</v>
      </c>
      <c r="BM61" s="9" t="s">
        <v>44</v>
      </c>
      <c r="BN61" s="9" t="s">
        <v>46</v>
      </c>
      <c r="BO61" s="9" t="s">
        <v>51</v>
      </c>
      <c r="BP61" s="9" t="s">
        <v>46</v>
      </c>
      <c r="BQ61" s="9" t="s">
        <v>43</v>
      </c>
      <c r="BR61" s="9" t="s">
        <v>46</v>
      </c>
      <c r="BS61" s="9" t="s">
        <v>52</v>
      </c>
      <c r="BT61" s="9" t="s">
        <v>44</v>
      </c>
      <c r="BU61" s="9" t="s">
        <v>50</v>
      </c>
      <c r="BV61" s="9" t="s">
        <v>52</v>
      </c>
      <c r="BW61" s="9" t="s">
        <v>44</v>
      </c>
      <c r="BX61" s="9" t="s">
        <v>45</v>
      </c>
      <c r="BY61" s="9" t="s">
        <v>45</v>
      </c>
      <c r="BZ61" s="9" t="s">
        <v>45</v>
      </c>
      <c r="CA61" s="9" t="s">
        <v>44</v>
      </c>
      <c r="CB61" s="9" t="s">
        <v>63</v>
      </c>
      <c r="CC61" s="9" t="s">
        <v>64</v>
      </c>
      <c r="CD61" s="9" t="s">
        <v>50</v>
      </c>
      <c r="CE61" s="9" t="s">
        <v>43</v>
      </c>
      <c r="CF61" s="9" t="s">
        <v>43</v>
      </c>
      <c r="CG61" s="9" t="s">
        <v>50</v>
      </c>
      <c r="CH61" s="9" t="s">
        <v>45</v>
      </c>
      <c r="CI61" s="9" t="s">
        <v>46</v>
      </c>
      <c r="CJ61" s="9" t="s">
        <v>45</v>
      </c>
    </row>
    <row r="62" spans="1:88" x14ac:dyDescent="0.25">
      <c r="A62" t="s">
        <v>117</v>
      </c>
      <c r="B62" t="s">
        <v>187</v>
      </c>
      <c r="C62">
        <v>8652.7249999999985</v>
      </c>
      <c r="D62">
        <v>928.82453213794224</v>
      </c>
      <c r="E62">
        <v>4.82627512159549</v>
      </c>
      <c r="F62">
        <v>3.8117267620728899</v>
      </c>
      <c r="G62" s="9">
        <f t="shared" si="5"/>
        <v>0</v>
      </c>
      <c r="H62" s="9">
        <f t="shared" si="5"/>
        <v>0</v>
      </c>
      <c r="I62" s="9">
        <f t="shared" si="6"/>
        <v>0</v>
      </c>
      <c r="J62" s="9">
        <f t="shared" si="37"/>
        <v>0</v>
      </c>
      <c r="K62" s="9">
        <f t="shared" si="7"/>
        <v>1</v>
      </c>
      <c r="L62" s="9">
        <f t="shared" si="32"/>
        <v>0</v>
      </c>
      <c r="M62" s="9">
        <f t="shared" si="33"/>
        <v>0</v>
      </c>
      <c r="N62" s="9">
        <f t="shared" si="38"/>
        <v>0</v>
      </c>
      <c r="O62" s="9">
        <f t="shared" si="39"/>
        <v>0</v>
      </c>
      <c r="P62" s="9">
        <f t="shared" si="40"/>
        <v>0</v>
      </c>
      <c r="Q62" s="9">
        <f t="shared" si="8"/>
        <v>0</v>
      </c>
      <c r="R62" s="9">
        <f t="shared" si="9"/>
        <v>0</v>
      </c>
      <c r="S62" s="9">
        <f t="shared" si="10"/>
        <v>0</v>
      </c>
      <c r="T62" s="9">
        <f t="shared" si="11"/>
        <v>0</v>
      </c>
      <c r="U62" s="9">
        <f t="shared" si="34"/>
        <v>0</v>
      </c>
      <c r="V62" s="9">
        <f t="shared" si="12"/>
        <v>0</v>
      </c>
      <c r="W62" s="9">
        <f t="shared" si="35"/>
        <v>0</v>
      </c>
      <c r="X62" s="9">
        <f t="shared" si="13"/>
        <v>0</v>
      </c>
      <c r="Y62" s="9">
        <f t="shared" si="14"/>
        <v>0</v>
      </c>
      <c r="Z62" s="9">
        <f t="shared" si="36"/>
        <v>0</v>
      </c>
      <c r="AA62" s="9">
        <f t="shared" si="15"/>
        <v>0</v>
      </c>
      <c r="AB62" s="9">
        <f t="shared" si="16"/>
        <v>2</v>
      </c>
      <c r="AC62" s="9">
        <f t="shared" si="17"/>
        <v>0</v>
      </c>
      <c r="AD62" s="9">
        <f t="shared" si="18"/>
        <v>2</v>
      </c>
      <c r="AE62" s="9">
        <f t="shared" si="19"/>
        <v>0</v>
      </c>
      <c r="AF62" s="9">
        <f t="shared" si="41"/>
        <v>0</v>
      </c>
      <c r="AG62" s="9">
        <f t="shared" si="20"/>
        <v>0</v>
      </c>
      <c r="AH62" s="9">
        <f t="shared" si="21"/>
        <v>0</v>
      </c>
      <c r="AI62" s="9">
        <f t="shared" si="22"/>
        <v>2</v>
      </c>
      <c r="AJ62" s="9">
        <f t="shared" si="23"/>
        <v>2</v>
      </c>
      <c r="AK62" s="9">
        <f t="shared" si="24"/>
        <v>2</v>
      </c>
      <c r="AL62" s="9">
        <f t="shared" si="42"/>
        <v>0</v>
      </c>
      <c r="AM62" s="9">
        <f t="shared" si="25"/>
        <v>0</v>
      </c>
      <c r="AN62" s="9">
        <f t="shared" si="26"/>
        <v>0</v>
      </c>
      <c r="AO62" s="9">
        <f t="shared" si="43"/>
        <v>0</v>
      </c>
      <c r="AP62" s="9">
        <f t="shared" si="27"/>
        <v>1</v>
      </c>
      <c r="AQ62" s="9">
        <f t="shared" si="31"/>
        <v>0</v>
      </c>
      <c r="AR62" s="9">
        <f t="shared" si="44"/>
        <v>2</v>
      </c>
      <c r="AS62" s="9">
        <f t="shared" si="28"/>
        <v>2</v>
      </c>
      <c r="AT62" s="9">
        <f t="shared" si="29"/>
        <v>2</v>
      </c>
      <c r="AU62" s="9">
        <f t="shared" si="30"/>
        <v>2</v>
      </c>
      <c r="AV62" s="9" t="s">
        <v>43</v>
      </c>
      <c r="AW62" s="9" t="s">
        <v>43</v>
      </c>
      <c r="AX62" s="9" t="s">
        <v>44</v>
      </c>
      <c r="AY62" s="9" t="s">
        <v>44</v>
      </c>
      <c r="AZ62" s="9" t="s">
        <v>62</v>
      </c>
      <c r="BA62" s="9" t="s">
        <v>43</v>
      </c>
      <c r="BB62" s="9" t="s">
        <v>43</v>
      </c>
      <c r="BC62" s="9" t="s">
        <v>44</v>
      </c>
      <c r="BD62" s="9" t="s">
        <v>44</v>
      </c>
      <c r="BE62" s="9" t="s">
        <v>44</v>
      </c>
      <c r="BF62" s="9" t="s">
        <v>43</v>
      </c>
      <c r="BG62" s="9" t="s">
        <v>44</v>
      </c>
      <c r="BH62" s="9" t="s">
        <v>44</v>
      </c>
      <c r="BI62" s="9" t="s">
        <v>45</v>
      </c>
      <c r="BJ62" s="9" t="s">
        <v>43</v>
      </c>
      <c r="BK62" s="9" t="s">
        <v>46</v>
      </c>
      <c r="BL62" s="9" t="s">
        <v>43</v>
      </c>
      <c r="BM62" s="9" t="s">
        <v>44</v>
      </c>
      <c r="BN62" s="9" t="s">
        <v>46</v>
      </c>
      <c r="BO62" s="9" t="s">
        <v>43</v>
      </c>
      <c r="BP62" s="9" t="s">
        <v>46</v>
      </c>
      <c r="BQ62" s="9" t="s">
        <v>46</v>
      </c>
      <c r="BR62" s="9" t="s">
        <v>46</v>
      </c>
      <c r="BS62" s="9" t="s">
        <v>44</v>
      </c>
      <c r="BT62" s="9" t="s">
        <v>44</v>
      </c>
      <c r="BU62" s="9" t="s">
        <v>44</v>
      </c>
      <c r="BV62" s="9" t="s">
        <v>44</v>
      </c>
      <c r="BW62" s="9" t="s">
        <v>44</v>
      </c>
      <c r="BX62" s="9" t="s">
        <v>45</v>
      </c>
      <c r="BY62" s="9" t="s">
        <v>45</v>
      </c>
      <c r="BZ62" s="9" t="s">
        <v>45</v>
      </c>
      <c r="CA62" s="9" t="s">
        <v>44</v>
      </c>
      <c r="CB62" s="9" t="s">
        <v>45</v>
      </c>
      <c r="CC62" s="9" t="s">
        <v>45</v>
      </c>
      <c r="CD62" s="9" t="s">
        <v>44</v>
      </c>
      <c r="CE62" s="9" t="s">
        <v>53</v>
      </c>
      <c r="CF62" s="9" t="s">
        <v>43</v>
      </c>
      <c r="CG62" s="9" t="s">
        <v>45</v>
      </c>
      <c r="CH62" s="9" t="s">
        <v>45</v>
      </c>
      <c r="CI62" s="9" t="s">
        <v>46</v>
      </c>
      <c r="CJ62" s="9" t="s">
        <v>45</v>
      </c>
    </row>
    <row r="63" spans="1:88" x14ac:dyDescent="0.25">
      <c r="A63" t="s">
        <v>118</v>
      </c>
      <c r="B63" t="s">
        <v>188</v>
      </c>
      <c r="C63">
        <v>6757.64</v>
      </c>
      <c r="D63">
        <v>714.96253599866282</v>
      </c>
      <c r="E63">
        <v>4.7658274899405697</v>
      </c>
      <c r="F63">
        <v>3.73919479851808</v>
      </c>
      <c r="G63" s="9">
        <f t="shared" si="5"/>
        <v>1</v>
      </c>
      <c r="H63" s="9">
        <f t="shared" si="5"/>
        <v>0</v>
      </c>
      <c r="I63" s="9">
        <f t="shared" si="6"/>
        <v>2</v>
      </c>
      <c r="J63" s="9">
        <f t="shared" si="37"/>
        <v>1</v>
      </c>
      <c r="K63" s="9">
        <f t="shared" si="7"/>
        <v>0</v>
      </c>
      <c r="L63" s="9">
        <f t="shared" si="32"/>
        <v>0</v>
      </c>
      <c r="M63" s="9">
        <f t="shared" si="33"/>
        <v>1</v>
      </c>
      <c r="N63" s="9">
        <f t="shared" si="38"/>
        <v>0</v>
      </c>
      <c r="O63" s="9">
        <f t="shared" si="39"/>
        <v>0</v>
      </c>
      <c r="P63" s="9">
        <f t="shared" si="40"/>
        <v>0</v>
      </c>
      <c r="Q63" s="9">
        <f t="shared" si="8"/>
        <v>1</v>
      </c>
      <c r="R63" s="9">
        <f t="shared" si="9"/>
        <v>1</v>
      </c>
      <c r="S63" s="9">
        <f t="shared" si="10"/>
        <v>0</v>
      </c>
      <c r="T63" s="9">
        <f t="shared" si="11"/>
        <v>0</v>
      </c>
      <c r="U63" s="9">
        <f t="shared" si="34"/>
        <v>1</v>
      </c>
      <c r="V63" s="9">
        <f t="shared" si="12"/>
        <v>1</v>
      </c>
      <c r="W63" s="9">
        <f t="shared" si="35"/>
        <v>1</v>
      </c>
      <c r="X63" s="9">
        <f t="shared" si="13"/>
        <v>0</v>
      </c>
      <c r="Y63" s="9">
        <f t="shared" si="14"/>
        <v>0</v>
      </c>
      <c r="Z63" s="9">
        <f t="shared" si="36"/>
        <v>0</v>
      </c>
      <c r="AA63" s="9">
        <f t="shared" si="15"/>
        <v>0</v>
      </c>
      <c r="AB63" s="9">
        <f t="shared" si="16"/>
        <v>1</v>
      </c>
      <c r="AC63" s="9">
        <f t="shared" si="17"/>
        <v>0</v>
      </c>
      <c r="AD63" s="9">
        <f t="shared" si="18"/>
        <v>2</v>
      </c>
      <c r="AE63" s="9">
        <f t="shared" si="19"/>
        <v>0</v>
      </c>
      <c r="AF63" s="9">
        <f t="shared" si="41"/>
        <v>1</v>
      </c>
      <c r="AG63" s="9">
        <f t="shared" si="20"/>
        <v>1</v>
      </c>
      <c r="AH63" s="9">
        <f t="shared" si="21"/>
        <v>0</v>
      </c>
      <c r="AI63" s="9">
        <f t="shared" si="22"/>
        <v>2</v>
      </c>
      <c r="AJ63" s="9">
        <f t="shared" si="23"/>
        <v>2</v>
      </c>
      <c r="AK63" s="9">
        <f t="shared" si="24"/>
        <v>2</v>
      </c>
      <c r="AL63" s="9">
        <f t="shared" si="42"/>
        <v>0</v>
      </c>
      <c r="AM63" s="9">
        <f t="shared" si="25"/>
        <v>0</v>
      </c>
      <c r="AN63" s="9">
        <f t="shared" si="26"/>
        <v>1</v>
      </c>
      <c r="AO63" s="9">
        <f t="shared" si="43"/>
        <v>1</v>
      </c>
      <c r="AP63" s="9">
        <f t="shared" si="27"/>
        <v>1</v>
      </c>
      <c r="AQ63" s="9">
        <f t="shared" si="31"/>
        <v>0</v>
      </c>
      <c r="AR63" s="9">
        <f t="shared" si="44"/>
        <v>2</v>
      </c>
      <c r="AS63" s="9">
        <f t="shared" si="28"/>
        <v>2</v>
      </c>
      <c r="AT63" s="9">
        <f t="shared" si="29"/>
        <v>2</v>
      </c>
      <c r="AU63" s="9">
        <f t="shared" si="30"/>
        <v>2</v>
      </c>
      <c r="AV63" s="9" t="s">
        <v>51</v>
      </c>
      <c r="AW63" s="9" t="s">
        <v>43</v>
      </c>
      <c r="AX63" s="9" t="s">
        <v>45</v>
      </c>
      <c r="AY63" s="9" t="s">
        <v>50</v>
      </c>
      <c r="AZ63" s="9" t="s">
        <v>44</v>
      </c>
      <c r="BA63" s="9" t="s">
        <v>43</v>
      </c>
      <c r="BB63" s="9" t="s">
        <v>51</v>
      </c>
      <c r="BC63" s="9" t="s">
        <v>44</v>
      </c>
      <c r="BD63" s="9" t="s">
        <v>44</v>
      </c>
      <c r="BE63" s="9" t="s">
        <v>44</v>
      </c>
      <c r="BF63" s="9" t="s">
        <v>53</v>
      </c>
      <c r="BG63" s="9" t="s">
        <v>56</v>
      </c>
      <c r="BH63" s="9" t="s">
        <v>44</v>
      </c>
      <c r="BI63" s="9" t="s">
        <v>45</v>
      </c>
      <c r="BJ63" s="9" t="s">
        <v>51</v>
      </c>
      <c r="BK63" s="9" t="s">
        <v>66</v>
      </c>
      <c r="BL63" s="9" t="s">
        <v>51</v>
      </c>
      <c r="BM63" s="9" t="s">
        <v>44</v>
      </c>
      <c r="BN63" s="9" t="s">
        <v>46</v>
      </c>
      <c r="BO63" s="9" t="s">
        <v>43</v>
      </c>
      <c r="BP63" s="9" t="s">
        <v>46</v>
      </c>
      <c r="BQ63" s="9" t="s">
        <v>51</v>
      </c>
      <c r="BR63" s="9" t="s">
        <v>46</v>
      </c>
      <c r="BS63" s="9" t="s">
        <v>44</v>
      </c>
      <c r="BT63" s="9" t="s">
        <v>44</v>
      </c>
      <c r="BU63" s="9" t="s">
        <v>50</v>
      </c>
      <c r="BV63" s="9" t="s">
        <v>52</v>
      </c>
      <c r="BW63" s="9" t="s">
        <v>44</v>
      </c>
      <c r="BX63" s="9" t="s">
        <v>45</v>
      </c>
      <c r="BY63" s="9" t="s">
        <v>45</v>
      </c>
      <c r="BZ63" s="9" t="s">
        <v>45</v>
      </c>
      <c r="CA63" s="9" t="s">
        <v>44</v>
      </c>
      <c r="CB63" s="9" t="s">
        <v>45</v>
      </c>
      <c r="CC63" s="9" t="s">
        <v>64</v>
      </c>
      <c r="CD63" s="9" t="s">
        <v>50</v>
      </c>
      <c r="CE63" s="9" t="s">
        <v>53</v>
      </c>
      <c r="CF63" s="9" t="s">
        <v>43</v>
      </c>
      <c r="CG63" s="9" t="s">
        <v>45</v>
      </c>
      <c r="CH63" s="9" t="s">
        <v>45</v>
      </c>
      <c r="CI63" s="9" t="s">
        <v>46</v>
      </c>
      <c r="CJ63" s="9" t="s">
        <v>45</v>
      </c>
    </row>
    <row r="64" spans="1:88" x14ac:dyDescent="0.25">
      <c r="A64" t="s">
        <v>119</v>
      </c>
      <c r="B64" t="s">
        <v>189</v>
      </c>
      <c r="C64">
        <v>1897.2890000000002</v>
      </c>
      <c r="D64">
        <v>581.04584571096086</v>
      </c>
      <c r="E64">
        <v>4.4152233775608796</v>
      </c>
      <c r="F64">
        <v>3.67907243117972</v>
      </c>
      <c r="G64" s="9">
        <f t="shared" si="5"/>
        <v>0</v>
      </c>
      <c r="H64" s="9">
        <f t="shared" si="5"/>
        <v>0</v>
      </c>
      <c r="I64" s="9">
        <f t="shared" si="6"/>
        <v>0</v>
      </c>
      <c r="J64" s="9">
        <f t="shared" si="37"/>
        <v>0</v>
      </c>
      <c r="K64" s="9">
        <f t="shared" si="7"/>
        <v>0</v>
      </c>
      <c r="L64" s="9">
        <f t="shared" si="32"/>
        <v>0</v>
      </c>
      <c r="M64" s="9">
        <f t="shared" si="33"/>
        <v>0</v>
      </c>
      <c r="N64" s="9">
        <f t="shared" si="38"/>
        <v>0</v>
      </c>
      <c r="O64" s="9">
        <f t="shared" si="39"/>
        <v>0</v>
      </c>
      <c r="P64" s="9">
        <f t="shared" si="40"/>
        <v>0</v>
      </c>
      <c r="Q64" s="9">
        <f t="shared" si="8"/>
        <v>0</v>
      </c>
      <c r="R64" s="9">
        <f t="shared" si="9"/>
        <v>0</v>
      </c>
      <c r="S64" s="9">
        <f t="shared" si="10"/>
        <v>0</v>
      </c>
      <c r="T64" s="9">
        <f t="shared" si="11"/>
        <v>0</v>
      </c>
      <c r="U64" s="9">
        <f t="shared" si="34"/>
        <v>0</v>
      </c>
      <c r="V64" s="9">
        <f t="shared" si="12"/>
        <v>0</v>
      </c>
      <c r="W64" s="9">
        <f t="shared" si="35"/>
        <v>0</v>
      </c>
      <c r="X64" s="9">
        <f t="shared" si="13"/>
        <v>0</v>
      </c>
      <c r="Y64" s="9">
        <f t="shared" si="14"/>
        <v>0</v>
      </c>
      <c r="Z64" s="9">
        <f t="shared" si="36"/>
        <v>0</v>
      </c>
      <c r="AA64" s="9">
        <f t="shared" si="15"/>
        <v>0</v>
      </c>
      <c r="AB64" s="9">
        <f t="shared" si="16"/>
        <v>1</v>
      </c>
      <c r="AC64" s="9">
        <f t="shared" si="17"/>
        <v>0</v>
      </c>
      <c r="AD64" s="9">
        <f t="shared" si="18"/>
        <v>1</v>
      </c>
      <c r="AE64" s="9">
        <f t="shared" si="19"/>
        <v>0</v>
      </c>
      <c r="AF64" s="9">
        <f t="shared" si="41"/>
        <v>0</v>
      </c>
      <c r="AG64" s="9">
        <f t="shared" si="20"/>
        <v>1</v>
      </c>
      <c r="AH64" s="9">
        <f t="shared" si="21"/>
        <v>0</v>
      </c>
      <c r="AI64" s="9">
        <f t="shared" si="22"/>
        <v>2</v>
      </c>
      <c r="AJ64" s="9">
        <f t="shared" si="23"/>
        <v>2</v>
      </c>
      <c r="AK64" s="9">
        <f t="shared" si="24"/>
        <v>2</v>
      </c>
      <c r="AL64" s="9">
        <f t="shared" si="42"/>
        <v>0</v>
      </c>
      <c r="AM64" s="9">
        <f t="shared" si="25"/>
        <v>0</v>
      </c>
      <c r="AN64" s="9">
        <f t="shared" si="26"/>
        <v>0</v>
      </c>
      <c r="AO64" s="9">
        <f t="shared" si="43"/>
        <v>0</v>
      </c>
      <c r="AP64" s="9">
        <f t="shared" si="27"/>
        <v>1</v>
      </c>
      <c r="AQ64" s="9">
        <f t="shared" si="31"/>
        <v>0</v>
      </c>
      <c r="AR64" s="9">
        <f t="shared" si="44"/>
        <v>1</v>
      </c>
      <c r="AS64" s="9">
        <f t="shared" si="28"/>
        <v>2</v>
      </c>
      <c r="AT64" s="9">
        <f t="shared" si="29"/>
        <v>2</v>
      </c>
      <c r="AU64" s="9">
        <f t="shared" si="30"/>
        <v>2</v>
      </c>
      <c r="AV64" s="9" t="s">
        <v>43</v>
      </c>
      <c r="AW64" s="9" t="s">
        <v>43</v>
      </c>
      <c r="AX64" s="9" t="s">
        <v>44</v>
      </c>
      <c r="AY64" s="9" t="s">
        <v>44</v>
      </c>
      <c r="AZ64" s="9" t="s">
        <v>44</v>
      </c>
      <c r="BA64" s="9" t="s">
        <v>43</v>
      </c>
      <c r="BB64" s="9" t="s">
        <v>43</v>
      </c>
      <c r="BC64" s="9" t="s">
        <v>44</v>
      </c>
      <c r="BD64" s="9" t="s">
        <v>44</v>
      </c>
      <c r="BE64" s="9" t="s">
        <v>44</v>
      </c>
      <c r="BF64" s="9" t="s">
        <v>43</v>
      </c>
      <c r="BG64" s="9" t="s">
        <v>44</v>
      </c>
      <c r="BH64" s="9" t="s">
        <v>44</v>
      </c>
      <c r="BI64" s="9" t="s">
        <v>45</v>
      </c>
      <c r="BJ64" s="9" t="s">
        <v>43</v>
      </c>
      <c r="BK64" s="9" t="s">
        <v>46</v>
      </c>
      <c r="BL64" s="9" t="s">
        <v>43</v>
      </c>
      <c r="BM64" s="9" t="s">
        <v>44</v>
      </c>
      <c r="BN64" s="9" t="s">
        <v>46</v>
      </c>
      <c r="BO64" s="9" t="s">
        <v>43</v>
      </c>
      <c r="BP64" s="9" t="s">
        <v>46</v>
      </c>
      <c r="BQ64" s="9" t="s">
        <v>51</v>
      </c>
      <c r="BR64" s="9" t="s">
        <v>46</v>
      </c>
      <c r="BS64" s="9" t="s">
        <v>52</v>
      </c>
      <c r="BT64" s="9" t="s">
        <v>44</v>
      </c>
      <c r="BU64" s="9" t="s">
        <v>44</v>
      </c>
      <c r="BV64" s="9" t="s">
        <v>52</v>
      </c>
      <c r="BW64" s="9" t="s">
        <v>44</v>
      </c>
      <c r="BX64" s="9" t="s">
        <v>45</v>
      </c>
      <c r="BY64" s="9" t="s">
        <v>45</v>
      </c>
      <c r="BZ64" s="9" t="s">
        <v>45</v>
      </c>
      <c r="CA64" s="9" t="s">
        <v>44</v>
      </c>
      <c r="CB64" s="9" t="s">
        <v>45</v>
      </c>
      <c r="CC64" s="9" t="s">
        <v>45</v>
      </c>
      <c r="CD64" s="9" t="s">
        <v>44</v>
      </c>
      <c r="CE64" s="9" t="s">
        <v>53</v>
      </c>
      <c r="CF64" s="9" t="s">
        <v>43</v>
      </c>
      <c r="CG64" s="9" t="s">
        <v>50</v>
      </c>
      <c r="CH64" s="9" t="s">
        <v>45</v>
      </c>
      <c r="CI64" s="9" t="s">
        <v>46</v>
      </c>
      <c r="CJ64" s="9" t="s">
        <v>45</v>
      </c>
    </row>
    <row r="65" spans="1:88" x14ac:dyDescent="0.25">
      <c r="A65" t="s">
        <v>120</v>
      </c>
      <c r="B65" t="s">
        <v>190</v>
      </c>
      <c r="C65">
        <v>492.85200000000009</v>
      </c>
      <c r="D65">
        <v>72.473972119287126</v>
      </c>
      <c r="E65">
        <v>3.95786861279504</v>
      </c>
      <c r="F65">
        <v>2.92290016991267</v>
      </c>
      <c r="G65" s="9">
        <f t="shared" si="5"/>
        <v>0</v>
      </c>
      <c r="H65" s="9">
        <f t="shared" si="5"/>
        <v>0</v>
      </c>
      <c r="I65" s="9">
        <f t="shared" si="6"/>
        <v>0</v>
      </c>
      <c r="J65" s="9">
        <f t="shared" si="37"/>
        <v>0</v>
      </c>
      <c r="K65" s="9">
        <f t="shared" si="7"/>
        <v>0</v>
      </c>
      <c r="L65" s="9">
        <f t="shared" si="32"/>
        <v>0</v>
      </c>
      <c r="M65" s="9">
        <f t="shared" si="33"/>
        <v>0</v>
      </c>
      <c r="N65" s="9">
        <f t="shared" si="38"/>
        <v>0</v>
      </c>
      <c r="O65" s="9">
        <f t="shared" si="39"/>
        <v>0</v>
      </c>
      <c r="P65" s="9">
        <f t="shared" si="40"/>
        <v>0</v>
      </c>
      <c r="Q65" s="9">
        <f t="shared" si="8"/>
        <v>0</v>
      </c>
      <c r="R65" s="9">
        <f t="shared" si="9"/>
        <v>0</v>
      </c>
      <c r="S65" s="9">
        <f t="shared" si="10"/>
        <v>0</v>
      </c>
      <c r="T65" s="9">
        <f t="shared" si="11"/>
        <v>0</v>
      </c>
      <c r="U65" s="9">
        <f t="shared" si="34"/>
        <v>0</v>
      </c>
      <c r="V65" s="9">
        <f t="shared" si="12"/>
        <v>0</v>
      </c>
      <c r="W65" s="9">
        <f t="shared" si="35"/>
        <v>0</v>
      </c>
      <c r="X65" s="9">
        <f t="shared" si="13"/>
        <v>0</v>
      </c>
      <c r="Y65" s="9">
        <f t="shared" si="14"/>
        <v>0</v>
      </c>
      <c r="Z65" s="9">
        <f t="shared" si="36"/>
        <v>0</v>
      </c>
      <c r="AA65" s="9">
        <f t="shared" si="15"/>
        <v>0</v>
      </c>
      <c r="AB65" s="9">
        <f t="shared" si="16"/>
        <v>2</v>
      </c>
      <c r="AC65" s="9">
        <f t="shared" si="17"/>
        <v>0</v>
      </c>
      <c r="AD65" s="9">
        <f t="shared" si="18"/>
        <v>1</v>
      </c>
      <c r="AE65" s="9">
        <f t="shared" si="19"/>
        <v>0</v>
      </c>
      <c r="AF65" s="9">
        <f t="shared" si="41"/>
        <v>0</v>
      </c>
      <c r="AG65" s="9">
        <f t="shared" si="20"/>
        <v>1</v>
      </c>
      <c r="AH65" s="9">
        <f t="shared" si="21"/>
        <v>0</v>
      </c>
      <c r="AI65" s="9">
        <f t="shared" si="22"/>
        <v>2</v>
      </c>
      <c r="AJ65" s="9">
        <f t="shared" si="23"/>
        <v>2</v>
      </c>
      <c r="AK65" s="9">
        <f t="shared" si="24"/>
        <v>2</v>
      </c>
      <c r="AL65" s="9">
        <f t="shared" si="42"/>
        <v>0</v>
      </c>
      <c r="AM65" s="9">
        <f t="shared" si="25"/>
        <v>0</v>
      </c>
      <c r="AN65" s="9">
        <f t="shared" si="26"/>
        <v>0</v>
      </c>
      <c r="AO65" s="9">
        <f t="shared" si="43"/>
        <v>0</v>
      </c>
      <c r="AP65" s="9">
        <f t="shared" si="27"/>
        <v>1</v>
      </c>
      <c r="AQ65" s="9">
        <f t="shared" si="31"/>
        <v>0</v>
      </c>
      <c r="AR65" s="9">
        <f t="shared" si="44"/>
        <v>1</v>
      </c>
      <c r="AS65" s="9">
        <f t="shared" si="28"/>
        <v>2</v>
      </c>
      <c r="AT65" s="9">
        <f t="shared" si="29"/>
        <v>2</v>
      </c>
      <c r="AU65" s="9">
        <f t="shared" si="30"/>
        <v>2</v>
      </c>
      <c r="AV65" s="9" t="s">
        <v>43</v>
      </c>
      <c r="AW65" s="9" t="s">
        <v>43</v>
      </c>
      <c r="AX65" s="9" t="s">
        <v>44</v>
      </c>
      <c r="AY65" s="9" t="s">
        <v>44</v>
      </c>
      <c r="AZ65" s="9" t="s">
        <v>44</v>
      </c>
      <c r="BA65" s="9" t="s">
        <v>43</v>
      </c>
      <c r="BB65" s="9" t="s">
        <v>43</v>
      </c>
      <c r="BC65" s="9" t="s">
        <v>44</v>
      </c>
      <c r="BD65" s="9" t="s">
        <v>44</v>
      </c>
      <c r="BE65" s="9" t="s">
        <v>44</v>
      </c>
      <c r="BF65" s="9" t="s">
        <v>43</v>
      </c>
      <c r="BG65" s="9" t="s">
        <v>44</v>
      </c>
      <c r="BH65" s="9" t="s">
        <v>44</v>
      </c>
      <c r="BI65" s="9" t="s">
        <v>45</v>
      </c>
      <c r="BJ65" s="9" t="s">
        <v>43</v>
      </c>
      <c r="BK65" s="9" t="s">
        <v>46</v>
      </c>
      <c r="BL65" s="9" t="s">
        <v>43</v>
      </c>
      <c r="BM65" s="9" t="s">
        <v>44</v>
      </c>
      <c r="BN65" s="9" t="s">
        <v>46</v>
      </c>
      <c r="BO65" s="9" t="s">
        <v>43</v>
      </c>
      <c r="BP65" s="9" t="s">
        <v>46</v>
      </c>
      <c r="BQ65" s="9" t="s">
        <v>46</v>
      </c>
      <c r="BR65" s="9" t="s">
        <v>46</v>
      </c>
      <c r="BS65" s="9" t="s">
        <v>52</v>
      </c>
      <c r="BT65" s="9" t="s">
        <v>44</v>
      </c>
      <c r="BU65" s="9" t="s">
        <v>44</v>
      </c>
      <c r="BV65" s="9" t="s">
        <v>52</v>
      </c>
      <c r="BW65" s="9" t="s">
        <v>44</v>
      </c>
      <c r="BX65" s="9" t="s">
        <v>45</v>
      </c>
      <c r="BY65" s="9" t="s">
        <v>45</v>
      </c>
      <c r="BZ65" s="9" t="s">
        <v>45</v>
      </c>
      <c r="CA65" s="9" t="s">
        <v>44</v>
      </c>
      <c r="CB65" s="9" t="s">
        <v>45</v>
      </c>
      <c r="CC65" s="9" t="s">
        <v>45</v>
      </c>
      <c r="CD65" s="9" t="s">
        <v>44</v>
      </c>
      <c r="CE65" s="9" t="s">
        <v>53</v>
      </c>
      <c r="CF65" s="9" t="s">
        <v>43</v>
      </c>
      <c r="CG65" s="9" t="s">
        <v>50</v>
      </c>
      <c r="CH65" s="9" t="s">
        <v>45</v>
      </c>
      <c r="CI65" s="9" t="s">
        <v>46</v>
      </c>
      <c r="CJ65" s="9" t="s">
        <v>45</v>
      </c>
    </row>
    <row r="66" spans="1:88" x14ac:dyDescent="0.25">
      <c r="A66" t="s">
        <v>121</v>
      </c>
      <c r="B66" t="s">
        <v>137</v>
      </c>
      <c r="C66">
        <v>303.69600000000003</v>
      </c>
      <c r="D66">
        <v>27.570279265097586</v>
      </c>
      <c r="E66">
        <v>3.7684003396738199</v>
      </c>
      <c r="F66">
        <v>2.4552935697837102</v>
      </c>
      <c r="G66" s="9">
        <f t="shared" si="5"/>
        <v>0</v>
      </c>
      <c r="H66" s="9">
        <f t="shared" si="5"/>
        <v>0</v>
      </c>
      <c r="I66" s="9">
        <f t="shared" si="6"/>
        <v>0</v>
      </c>
      <c r="J66" s="9">
        <f t="shared" si="37"/>
        <v>0</v>
      </c>
      <c r="K66" s="9">
        <f t="shared" si="7"/>
        <v>0</v>
      </c>
      <c r="L66" s="9">
        <f t="shared" si="32"/>
        <v>0</v>
      </c>
      <c r="M66" s="9">
        <f t="shared" si="33"/>
        <v>0</v>
      </c>
      <c r="N66" s="9">
        <f t="shared" si="38"/>
        <v>0</v>
      </c>
      <c r="O66" s="9">
        <f t="shared" si="39"/>
        <v>0</v>
      </c>
      <c r="P66" s="9">
        <f t="shared" si="40"/>
        <v>0</v>
      </c>
      <c r="Q66" s="9">
        <f t="shared" si="8"/>
        <v>0</v>
      </c>
      <c r="R66" s="9">
        <f t="shared" si="9"/>
        <v>0</v>
      </c>
      <c r="S66" s="9">
        <f t="shared" si="10"/>
        <v>0</v>
      </c>
      <c r="T66" s="9">
        <f t="shared" si="11"/>
        <v>0</v>
      </c>
      <c r="U66" s="9">
        <f t="shared" si="34"/>
        <v>0</v>
      </c>
      <c r="V66" s="9">
        <f t="shared" si="12"/>
        <v>0</v>
      </c>
      <c r="W66" s="9">
        <f t="shared" si="35"/>
        <v>0</v>
      </c>
      <c r="X66" s="9">
        <f t="shared" si="13"/>
        <v>0</v>
      </c>
      <c r="Y66" s="9">
        <f t="shared" si="14"/>
        <v>0</v>
      </c>
      <c r="Z66" s="9">
        <f t="shared" si="36"/>
        <v>0</v>
      </c>
      <c r="AA66" s="9">
        <f t="shared" si="15"/>
        <v>0</v>
      </c>
      <c r="AB66" s="9">
        <f t="shared" si="16"/>
        <v>2</v>
      </c>
      <c r="AC66" s="9">
        <f t="shared" si="17"/>
        <v>0</v>
      </c>
      <c r="AD66" s="9">
        <f t="shared" si="18"/>
        <v>2</v>
      </c>
      <c r="AE66" s="9">
        <f t="shared" si="19"/>
        <v>0</v>
      </c>
      <c r="AF66" s="9">
        <f t="shared" si="41"/>
        <v>0</v>
      </c>
      <c r="AG66" s="9">
        <f t="shared" si="20"/>
        <v>0</v>
      </c>
      <c r="AH66" s="9">
        <f t="shared" si="21"/>
        <v>0</v>
      </c>
      <c r="AI66" s="9">
        <f t="shared" si="22"/>
        <v>2</v>
      </c>
      <c r="AJ66" s="9">
        <f t="shared" si="23"/>
        <v>2</v>
      </c>
      <c r="AK66" s="9">
        <f t="shared" si="24"/>
        <v>2</v>
      </c>
      <c r="AL66" s="9">
        <f t="shared" si="42"/>
        <v>0</v>
      </c>
      <c r="AM66" s="9">
        <f t="shared" si="25"/>
        <v>0</v>
      </c>
      <c r="AN66" s="9">
        <f t="shared" si="26"/>
        <v>0</v>
      </c>
      <c r="AO66" s="9">
        <f t="shared" si="43"/>
        <v>0</v>
      </c>
      <c r="AP66" s="9">
        <f t="shared" si="27"/>
        <v>0</v>
      </c>
      <c r="AQ66" s="9">
        <f t="shared" si="31"/>
        <v>0</v>
      </c>
      <c r="AR66" s="9">
        <f t="shared" si="44"/>
        <v>2</v>
      </c>
      <c r="AS66" s="9">
        <f t="shared" si="28"/>
        <v>2</v>
      </c>
      <c r="AT66" s="9">
        <f t="shared" si="29"/>
        <v>2</v>
      </c>
      <c r="AU66" s="9">
        <f t="shared" si="30"/>
        <v>2</v>
      </c>
      <c r="AV66" s="9" t="s">
        <v>43</v>
      </c>
      <c r="AW66" s="9" t="s">
        <v>43</v>
      </c>
      <c r="AX66" s="9" t="s">
        <v>44</v>
      </c>
      <c r="AY66" s="9" t="s">
        <v>44</v>
      </c>
      <c r="AZ66" s="9" t="s">
        <v>44</v>
      </c>
      <c r="BA66" s="9" t="s">
        <v>43</v>
      </c>
      <c r="BB66" s="9" t="s">
        <v>43</v>
      </c>
      <c r="BC66" s="9" t="s">
        <v>44</v>
      </c>
      <c r="BD66" s="9" t="s">
        <v>44</v>
      </c>
      <c r="BE66" s="9" t="s">
        <v>44</v>
      </c>
      <c r="BF66" s="9" t="s">
        <v>43</v>
      </c>
      <c r="BG66" s="9" t="s">
        <v>44</v>
      </c>
      <c r="BH66" s="9" t="s">
        <v>44</v>
      </c>
      <c r="BI66" s="9" t="s">
        <v>45</v>
      </c>
      <c r="BJ66" s="9" t="s">
        <v>43</v>
      </c>
      <c r="BK66" s="9" t="s">
        <v>46</v>
      </c>
      <c r="BL66" s="9" t="s">
        <v>43</v>
      </c>
      <c r="BM66" s="9" t="s">
        <v>44</v>
      </c>
      <c r="BN66" s="9" t="s">
        <v>46</v>
      </c>
      <c r="BO66" s="9" t="s">
        <v>43</v>
      </c>
      <c r="BP66" s="9" t="s">
        <v>46</v>
      </c>
      <c r="BQ66" s="9" t="s">
        <v>46</v>
      </c>
      <c r="BR66" s="9" t="s">
        <v>46</v>
      </c>
      <c r="BS66" s="9" t="s">
        <v>44</v>
      </c>
      <c r="BT66" s="9" t="s">
        <v>44</v>
      </c>
      <c r="BU66" s="9" t="s">
        <v>44</v>
      </c>
      <c r="BV66" s="9" t="s">
        <v>44</v>
      </c>
      <c r="BW66" s="9" t="s">
        <v>44</v>
      </c>
      <c r="BX66" s="9" t="s">
        <v>45</v>
      </c>
      <c r="BY66" s="9" t="s">
        <v>45</v>
      </c>
      <c r="BZ66" s="9" t="s">
        <v>45</v>
      </c>
      <c r="CA66" s="9" t="s">
        <v>44</v>
      </c>
      <c r="CB66" s="9" t="s">
        <v>45</v>
      </c>
      <c r="CC66" s="9" t="s">
        <v>45</v>
      </c>
      <c r="CD66" s="9" t="s">
        <v>44</v>
      </c>
      <c r="CE66" s="9" t="s">
        <v>44</v>
      </c>
      <c r="CF66" s="9" t="s">
        <v>43</v>
      </c>
      <c r="CG66" s="9" t="s">
        <v>45</v>
      </c>
      <c r="CH66" s="9" t="s">
        <v>45</v>
      </c>
      <c r="CI66" s="9" t="s">
        <v>46</v>
      </c>
      <c r="CJ66" s="9" t="s">
        <v>45</v>
      </c>
    </row>
    <row r="67" spans="1:88" x14ac:dyDescent="0.25">
      <c r="A67" t="s">
        <v>122</v>
      </c>
      <c r="B67" t="s">
        <v>138</v>
      </c>
      <c r="C67">
        <v>3536.7150000000001</v>
      </c>
      <c r="D67">
        <v>495.31603625607812</v>
      </c>
      <c r="E67">
        <v>4.5958799484078998</v>
      </c>
      <c r="F67">
        <v>3.6311435853383802</v>
      </c>
      <c r="G67" s="9">
        <f t="shared" ref="G67:H80" si="45">IF(AV67="AA",0,IF(AV67="GA",1,IF(AV67="GG",2,"NA")))</f>
        <v>0</v>
      </c>
      <c r="H67" s="9">
        <f t="shared" si="45"/>
        <v>0</v>
      </c>
      <c r="I67" s="9">
        <f t="shared" ref="I67:I80" si="46">IF(AX67="CC",0,IF(AX67="TC",1,IF(AX67="TT",2,"NA")))</f>
        <v>0</v>
      </c>
      <c r="J67" s="9">
        <f t="shared" si="37"/>
        <v>0</v>
      </c>
      <c r="K67" s="9">
        <f t="shared" ref="K67:K80" si="47">IF(AZ67="CC",0,IF(AZ67="AC",1,IF(AZ67="AA",2,"NA")))</f>
        <v>0</v>
      </c>
      <c r="L67" s="9">
        <f t="shared" si="32"/>
        <v>0</v>
      </c>
      <c r="M67" s="9">
        <f t="shared" si="33"/>
        <v>0</v>
      </c>
      <c r="N67" s="9">
        <f t="shared" si="38"/>
        <v>2</v>
      </c>
      <c r="O67" s="9">
        <f t="shared" si="39"/>
        <v>0</v>
      </c>
      <c r="P67" s="9">
        <f t="shared" si="40"/>
        <v>0</v>
      </c>
      <c r="Q67" s="9">
        <f t="shared" ref="Q67:Q80" si="48">IF(BF67="AA",0,IF(BF67="CA",1,IF(BF67="CC",2,"NA")))</f>
        <v>0</v>
      </c>
      <c r="R67" s="9">
        <f t="shared" ref="R67:R80" si="49">IF(BG67="CC",0,IF(BG67="GC",1,IF(BG67="GG",2,"NA")))</f>
        <v>0</v>
      </c>
      <c r="S67" s="9">
        <f t="shared" ref="S67:S80" si="50">IF(BH67="CC",0,IF(BH67="AC",1,IF(BH67="AA",2,"NA")))</f>
        <v>0</v>
      </c>
      <c r="T67" s="9">
        <f t="shared" ref="T67:T80" si="51">IF(BI67="TT",0,IF(BI67="CT",1,IF(BI67="CC",2,"NA")))</f>
        <v>0</v>
      </c>
      <c r="U67" s="9">
        <f t="shared" si="34"/>
        <v>0</v>
      </c>
      <c r="V67" s="9">
        <f t="shared" ref="V67:V80" si="52">IF(BK67="GG",0,IF(BK67="AG",1,IF(BK67="AA",2,"NA")))</f>
        <v>0</v>
      </c>
      <c r="W67" s="9">
        <f t="shared" si="35"/>
        <v>0</v>
      </c>
      <c r="X67" s="9">
        <f t="shared" ref="X67:X80" si="53">IF(BM67="CC",0,IF(BM67="AC",1,IF(BM67="AA",2,"NA")))</f>
        <v>0</v>
      </c>
      <c r="Y67" s="9">
        <f t="shared" ref="Y67:Y80" si="54">IF(BN67="GG",0,IF(BN67="AG",1,IF(BN67="AA",2,"NA")))</f>
        <v>0</v>
      </c>
      <c r="Z67" s="9">
        <f t="shared" si="36"/>
        <v>0</v>
      </c>
      <c r="AA67" s="9">
        <f t="shared" ref="AA67:AA80" si="55">IF(BP67="GG",0,IF(BP67="AG",1,IF(BP67="AA",2,"NA")))</f>
        <v>0</v>
      </c>
      <c r="AB67" s="9">
        <f t="shared" ref="AB67:AB80" si="56">IF(BQ67="AA",0,IF(BQ67="GA",1,IF(BQ67="GG",2,"NA")))</f>
        <v>2</v>
      </c>
      <c r="AC67" s="9">
        <f t="shared" ref="AC67:AC80" si="57">IF(BR67="GG",0,IF(BR67="TG",1,IF(BR67="TT",2,"NA")))</f>
        <v>0</v>
      </c>
      <c r="AD67" s="9">
        <f t="shared" ref="AD67:AD80" si="58">IF(BS67="TT",0,IF(BS67="CT",1,IF(BS67="CC",2,"NA")))</f>
        <v>2</v>
      </c>
      <c r="AE67" s="9">
        <f t="shared" ref="AE67:AE80" si="59">IF(BT67="CC",0,IF(BT67="AC",1,IF(BT67="AA",2,"NA")))</f>
        <v>0</v>
      </c>
      <c r="AF67" s="9">
        <f t="shared" si="41"/>
        <v>0</v>
      </c>
      <c r="AG67" s="9">
        <f t="shared" ref="AG67:AG80" si="60">IF(BV67="CC",0,IF(BV67="CT",1,IF(BV67="TT",2,"NA")))</f>
        <v>0</v>
      </c>
      <c r="AH67" s="9">
        <f t="shared" ref="AH67:AH80" si="61">IF(BW67="CC",0,IF(BW67="GC",1,IF(BW67="GG",2,"NA")))</f>
        <v>0</v>
      </c>
      <c r="AI67" s="9">
        <f t="shared" ref="AI67:AI80" si="62">IF(BX67="CC",0,IF(BX67="CT",1,IF(BX67="TT",2,"NA")))</f>
        <v>2</v>
      </c>
      <c r="AJ67" s="9">
        <f t="shared" ref="AJ67:AJ80" si="63">IF(BY67="GG",0,IF(BY67="GT",1,IF(BY67="TT",2,"NA")))</f>
        <v>2</v>
      </c>
      <c r="AK67" s="9">
        <f t="shared" ref="AK67:AK80" si="64">IF(BZ67="CC",0,IF(BZ67="CT",1,IF(BZ67="TT",2,"NA")))</f>
        <v>2</v>
      </c>
      <c r="AL67" s="9">
        <f t="shared" si="42"/>
        <v>2</v>
      </c>
      <c r="AM67" s="9">
        <f t="shared" ref="AM67:AM80" si="65">IF(CB67="TT",0,IF(CB67="TC",1,IF(CB67="CC",2,"NA")))</f>
        <v>0</v>
      </c>
      <c r="AN67" s="9">
        <f t="shared" ref="AN67:AN80" si="66">IF(CC67="TT",0,IF(CC67="AT",1,IF(CC67="AA",2,"NA")))</f>
        <v>0</v>
      </c>
      <c r="AO67" s="9">
        <f t="shared" si="43"/>
        <v>0</v>
      </c>
      <c r="AP67" s="9">
        <f t="shared" ref="AP67:AP80" si="67">IF(CE67="CC",0,IF(CE67="CA",1,IF(CE67="AA",2,"NA")))</f>
        <v>0</v>
      </c>
      <c r="AQ67" s="9">
        <f t="shared" si="31"/>
        <v>0</v>
      </c>
      <c r="AR67" s="9">
        <f t="shared" si="44"/>
        <v>2</v>
      </c>
      <c r="AS67" s="9">
        <f t="shared" ref="AS67:AS80" si="68">IF(CH67="CC",0,IF(CH67="CT",1,IF(CH67="TT",2,"NA")))</f>
        <v>2</v>
      </c>
      <c r="AT67" s="9">
        <f t="shared" ref="AT67:AT80" si="69">IF(CI67="AA",0,IF(CI67="AG",1,IF(CI67="GG",2,"NA")))</f>
        <v>2</v>
      </c>
      <c r="AU67" s="9">
        <f t="shared" ref="AU67:AU80" si="70">IF(CJ67="AA",0,IF(CJ67="AT",1,IF(CJ67="TT",2,"NA")))</f>
        <v>1</v>
      </c>
      <c r="AV67" s="9" t="s">
        <v>43</v>
      </c>
      <c r="AW67" s="9" t="s">
        <v>43</v>
      </c>
      <c r="AX67" s="9" t="s">
        <v>44</v>
      </c>
      <c r="AY67" s="9" t="s">
        <v>44</v>
      </c>
      <c r="AZ67" s="9" t="s">
        <v>44</v>
      </c>
      <c r="BA67" s="9" t="s">
        <v>43</v>
      </c>
      <c r="BB67" s="9" t="s">
        <v>43</v>
      </c>
      <c r="BC67" s="9" t="s">
        <v>45</v>
      </c>
      <c r="BD67" s="9" t="s">
        <v>44</v>
      </c>
      <c r="BE67" s="9" t="s">
        <v>44</v>
      </c>
      <c r="BF67" s="9" t="s">
        <v>43</v>
      </c>
      <c r="BG67" s="9" t="s">
        <v>44</v>
      </c>
      <c r="BH67" s="9" t="s">
        <v>44</v>
      </c>
      <c r="BI67" s="9" t="s">
        <v>45</v>
      </c>
      <c r="BJ67" s="9" t="s">
        <v>43</v>
      </c>
      <c r="BK67" s="9" t="s">
        <v>46</v>
      </c>
      <c r="BL67" s="9" t="s">
        <v>43</v>
      </c>
      <c r="BM67" s="9" t="s">
        <v>44</v>
      </c>
      <c r="BN67" s="9" t="s">
        <v>46</v>
      </c>
      <c r="BO67" s="9" t="s">
        <v>43</v>
      </c>
      <c r="BP67" s="9" t="s">
        <v>46</v>
      </c>
      <c r="BQ67" s="9" t="s">
        <v>46</v>
      </c>
      <c r="BR67" s="9" t="s">
        <v>46</v>
      </c>
      <c r="BS67" s="9" t="s">
        <v>44</v>
      </c>
      <c r="BT67" s="9" t="s">
        <v>44</v>
      </c>
      <c r="BU67" s="9" t="s">
        <v>44</v>
      </c>
      <c r="BV67" s="9" t="s">
        <v>44</v>
      </c>
      <c r="BW67" s="9" t="s">
        <v>44</v>
      </c>
      <c r="BX67" s="9" t="s">
        <v>45</v>
      </c>
      <c r="BY67" s="9" t="s">
        <v>45</v>
      </c>
      <c r="BZ67" s="9" t="s">
        <v>45</v>
      </c>
      <c r="CA67" s="9" t="s">
        <v>45</v>
      </c>
      <c r="CB67" s="9" t="s">
        <v>45</v>
      </c>
      <c r="CC67" s="9" t="s">
        <v>45</v>
      </c>
      <c r="CD67" s="9" t="s">
        <v>44</v>
      </c>
      <c r="CE67" s="9" t="s">
        <v>44</v>
      </c>
      <c r="CF67" s="9" t="s">
        <v>43</v>
      </c>
      <c r="CG67" s="9" t="s">
        <v>45</v>
      </c>
      <c r="CH67" s="9" t="s">
        <v>45</v>
      </c>
      <c r="CI67" s="9" t="s">
        <v>46</v>
      </c>
      <c r="CJ67" s="9" t="s">
        <v>64</v>
      </c>
    </row>
    <row r="68" spans="1:88" x14ac:dyDescent="0.25">
      <c r="A68" t="s">
        <v>123</v>
      </c>
      <c r="B68" t="s">
        <v>139</v>
      </c>
      <c r="C68">
        <v>1405.6869999999999</v>
      </c>
      <c r="D68">
        <v>113.59086868686869</v>
      </c>
      <c r="E68">
        <v>4.32169882248599</v>
      </c>
      <c r="F68">
        <v>3.1125486350886198</v>
      </c>
      <c r="G68" s="9">
        <f t="shared" si="45"/>
        <v>0</v>
      </c>
      <c r="H68" s="9">
        <f t="shared" si="45"/>
        <v>0</v>
      </c>
      <c r="I68" s="9">
        <f t="shared" si="46"/>
        <v>0</v>
      </c>
      <c r="J68" s="9">
        <f t="shared" si="37"/>
        <v>0</v>
      </c>
      <c r="K68" s="9">
        <f t="shared" si="47"/>
        <v>0</v>
      </c>
      <c r="L68" s="9">
        <f t="shared" si="32"/>
        <v>0</v>
      </c>
      <c r="M68" s="9">
        <f t="shared" si="33"/>
        <v>0</v>
      </c>
      <c r="N68" s="9">
        <f t="shared" si="38"/>
        <v>0</v>
      </c>
      <c r="O68" s="9">
        <f t="shared" si="39"/>
        <v>0</v>
      </c>
      <c r="P68" s="9">
        <f t="shared" si="40"/>
        <v>0</v>
      </c>
      <c r="Q68" s="9">
        <f t="shared" si="48"/>
        <v>0</v>
      </c>
      <c r="R68" s="9">
        <f t="shared" si="49"/>
        <v>0</v>
      </c>
      <c r="S68" s="9">
        <f t="shared" si="50"/>
        <v>0</v>
      </c>
      <c r="T68" s="9">
        <f t="shared" si="51"/>
        <v>0</v>
      </c>
      <c r="U68" s="9">
        <f t="shared" si="34"/>
        <v>0</v>
      </c>
      <c r="V68" s="9">
        <f t="shared" si="52"/>
        <v>0</v>
      </c>
      <c r="W68" s="9">
        <f t="shared" si="35"/>
        <v>0</v>
      </c>
      <c r="X68" s="9">
        <f t="shared" si="53"/>
        <v>0</v>
      </c>
      <c r="Y68" s="9">
        <f t="shared" si="54"/>
        <v>0</v>
      </c>
      <c r="Z68" s="9">
        <f t="shared" si="36"/>
        <v>0</v>
      </c>
      <c r="AA68" s="9">
        <f t="shared" si="55"/>
        <v>0</v>
      </c>
      <c r="AB68" s="9">
        <f t="shared" si="56"/>
        <v>2</v>
      </c>
      <c r="AC68" s="9">
        <f t="shared" si="57"/>
        <v>0</v>
      </c>
      <c r="AD68" s="9">
        <f t="shared" si="58"/>
        <v>2</v>
      </c>
      <c r="AE68" s="9">
        <f t="shared" si="59"/>
        <v>0</v>
      </c>
      <c r="AF68" s="9">
        <f t="shared" si="41"/>
        <v>0</v>
      </c>
      <c r="AG68" s="9">
        <f t="shared" si="60"/>
        <v>0</v>
      </c>
      <c r="AH68" s="9">
        <f t="shared" si="61"/>
        <v>0</v>
      </c>
      <c r="AI68" s="9">
        <f t="shared" si="62"/>
        <v>2</v>
      </c>
      <c r="AJ68" s="9">
        <f t="shared" si="63"/>
        <v>2</v>
      </c>
      <c r="AK68" s="9">
        <f t="shared" si="64"/>
        <v>2</v>
      </c>
      <c r="AL68" s="9">
        <f t="shared" si="42"/>
        <v>0</v>
      </c>
      <c r="AM68" s="9">
        <f t="shared" si="65"/>
        <v>0</v>
      </c>
      <c r="AN68" s="9">
        <f t="shared" si="66"/>
        <v>0</v>
      </c>
      <c r="AO68" s="9">
        <f t="shared" si="43"/>
        <v>0</v>
      </c>
      <c r="AP68" s="9">
        <f t="shared" si="67"/>
        <v>0</v>
      </c>
      <c r="AQ68" s="9">
        <f t="shared" si="31"/>
        <v>0</v>
      </c>
      <c r="AR68" s="9">
        <f t="shared" si="44"/>
        <v>2</v>
      </c>
      <c r="AS68" s="9">
        <f t="shared" si="68"/>
        <v>2</v>
      </c>
      <c r="AT68" s="9">
        <f t="shared" si="69"/>
        <v>2</v>
      </c>
      <c r="AU68" s="9">
        <f t="shared" si="70"/>
        <v>2</v>
      </c>
      <c r="AV68" s="9" t="s">
        <v>43</v>
      </c>
      <c r="AW68" s="9" t="s">
        <v>43</v>
      </c>
      <c r="AX68" s="9" t="s">
        <v>44</v>
      </c>
      <c r="AY68" s="9" t="s">
        <v>44</v>
      </c>
      <c r="AZ68" s="9" t="s">
        <v>44</v>
      </c>
      <c r="BA68" s="9" t="s">
        <v>43</v>
      </c>
      <c r="BB68" s="9" t="s">
        <v>43</v>
      </c>
      <c r="BC68" s="9" t="s">
        <v>44</v>
      </c>
      <c r="BD68" s="9" t="s">
        <v>44</v>
      </c>
      <c r="BE68" s="9" t="s">
        <v>44</v>
      </c>
      <c r="BF68" s="9" t="s">
        <v>43</v>
      </c>
      <c r="BG68" s="9" t="s">
        <v>44</v>
      </c>
      <c r="BH68" s="9" t="s">
        <v>44</v>
      </c>
      <c r="BI68" s="9" t="s">
        <v>45</v>
      </c>
      <c r="BJ68" s="9" t="s">
        <v>43</v>
      </c>
      <c r="BK68" s="9" t="s">
        <v>46</v>
      </c>
      <c r="BL68" s="9" t="s">
        <v>43</v>
      </c>
      <c r="BM68" s="9" t="s">
        <v>44</v>
      </c>
      <c r="BN68" s="9" t="s">
        <v>46</v>
      </c>
      <c r="BO68" s="9" t="s">
        <v>43</v>
      </c>
      <c r="BP68" s="9" t="s">
        <v>46</v>
      </c>
      <c r="BQ68" s="9" t="s">
        <v>46</v>
      </c>
      <c r="BR68" s="9" t="s">
        <v>46</v>
      </c>
      <c r="BS68" s="9" t="s">
        <v>44</v>
      </c>
      <c r="BT68" s="9" t="s">
        <v>44</v>
      </c>
      <c r="BU68" s="9" t="s">
        <v>44</v>
      </c>
      <c r="BV68" s="9" t="s">
        <v>44</v>
      </c>
      <c r="BW68" s="9" t="s">
        <v>44</v>
      </c>
      <c r="BX68" s="9" t="s">
        <v>45</v>
      </c>
      <c r="BY68" s="9" t="s">
        <v>45</v>
      </c>
      <c r="BZ68" s="9" t="s">
        <v>45</v>
      </c>
      <c r="CA68" s="9" t="s">
        <v>44</v>
      </c>
      <c r="CB68" s="9" t="s">
        <v>45</v>
      </c>
      <c r="CC68" s="9" t="s">
        <v>45</v>
      </c>
      <c r="CD68" s="9" t="s">
        <v>44</v>
      </c>
      <c r="CE68" s="9" t="s">
        <v>44</v>
      </c>
      <c r="CF68" s="9" t="s">
        <v>43</v>
      </c>
      <c r="CG68" s="9" t="s">
        <v>45</v>
      </c>
      <c r="CH68" s="9" t="s">
        <v>45</v>
      </c>
      <c r="CI68" s="9" t="s">
        <v>46</v>
      </c>
      <c r="CJ68" s="9" t="s">
        <v>45</v>
      </c>
    </row>
    <row r="69" spans="1:88" x14ac:dyDescent="0.25">
      <c r="A69" t="s">
        <v>124</v>
      </c>
      <c r="B69" t="s">
        <v>140</v>
      </c>
      <c r="C69">
        <v>7115.93</v>
      </c>
      <c r="D69">
        <v>371.13824148840627</v>
      </c>
      <c r="E69">
        <v>4.7786556595273897</v>
      </c>
      <c r="F69">
        <v>3.5406800243523899</v>
      </c>
      <c r="G69" s="9">
        <f t="shared" si="45"/>
        <v>0</v>
      </c>
      <c r="H69" s="9">
        <f t="shared" si="45"/>
        <v>0</v>
      </c>
      <c r="I69" s="9">
        <f t="shared" si="46"/>
        <v>0</v>
      </c>
      <c r="J69" s="9">
        <f t="shared" si="37"/>
        <v>0</v>
      </c>
      <c r="K69" s="9">
        <f t="shared" si="47"/>
        <v>0</v>
      </c>
      <c r="L69" s="9">
        <f t="shared" si="32"/>
        <v>0</v>
      </c>
      <c r="M69" s="9">
        <f t="shared" si="33"/>
        <v>0</v>
      </c>
      <c r="N69" s="9">
        <f t="shared" si="38"/>
        <v>0</v>
      </c>
      <c r="O69" s="9">
        <f t="shared" si="39"/>
        <v>0</v>
      </c>
      <c r="P69" s="9">
        <f t="shared" si="40"/>
        <v>0</v>
      </c>
      <c r="Q69" s="9">
        <f t="shared" si="48"/>
        <v>0</v>
      </c>
      <c r="R69" s="9">
        <f t="shared" si="49"/>
        <v>0</v>
      </c>
      <c r="S69" s="9">
        <f t="shared" si="50"/>
        <v>0</v>
      </c>
      <c r="T69" s="9">
        <f t="shared" si="51"/>
        <v>0</v>
      </c>
      <c r="U69" s="9">
        <f t="shared" si="34"/>
        <v>0</v>
      </c>
      <c r="V69" s="9">
        <f t="shared" si="52"/>
        <v>0</v>
      </c>
      <c r="W69" s="9">
        <f t="shared" si="35"/>
        <v>0</v>
      </c>
      <c r="X69" s="9">
        <f t="shared" si="53"/>
        <v>0</v>
      </c>
      <c r="Y69" s="9">
        <f t="shared" si="54"/>
        <v>0</v>
      </c>
      <c r="Z69" s="9">
        <f t="shared" si="36"/>
        <v>0</v>
      </c>
      <c r="AA69" s="9">
        <f t="shared" si="55"/>
        <v>0</v>
      </c>
      <c r="AB69" s="9">
        <f t="shared" si="56"/>
        <v>2</v>
      </c>
      <c r="AC69" s="9">
        <f t="shared" si="57"/>
        <v>0</v>
      </c>
      <c r="AD69" s="9">
        <f t="shared" si="58"/>
        <v>2</v>
      </c>
      <c r="AE69" s="9">
        <f t="shared" si="59"/>
        <v>0</v>
      </c>
      <c r="AF69" s="9">
        <f t="shared" si="41"/>
        <v>0</v>
      </c>
      <c r="AG69" s="9">
        <f t="shared" si="60"/>
        <v>1</v>
      </c>
      <c r="AH69" s="9">
        <f t="shared" si="61"/>
        <v>0</v>
      </c>
      <c r="AI69" s="9">
        <f t="shared" si="62"/>
        <v>2</v>
      </c>
      <c r="AJ69" s="9">
        <f t="shared" si="63"/>
        <v>2</v>
      </c>
      <c r="AK69" s="9">
        <f t="shared" si="64"/>
        <v>2</v>
      </c>
      <c r="AL69" s="9">
        <f t="shared" si="42"/>
        <v>0</v>
      </c>
      <c r="AM69" s="9">
        <f t="shared" si="65"/>
        <v>0</v>
      </c>
      <c r="AN69" s="9">
        <f t="shared" si="66"/>
        <v>0</v>
      </c>
      <c r="AO69" s="9">
        <f t="shared" si="43"/>
        <v>0</v>
      </c>
      <c r="AP69" s="9">
        <f t="shared" si="67"/>
        <v>0</v>
      </c>
      <c r="AQ69" s="9">
        <f t="shared" si="31"/>
        <v>0</v>
      </c>
      <c r="AR69" s="9">
        <f t="shared" si="44"/>
        <v>2</v>
      </c>
      <c r="AS69" s="9">
        <f t="shared" si="68"/>
        <v>2</v>
      </c>
      <c r="AT69" s="9">
        <f t="shared" si="69"/>
        <v>2</v>
      </c>
      <c r="AU69" s="9">
        <f t="shared" si="70"/>
        <v>2</v>
      </c>
      <c r="AV69" s="9" t="s">
        <v>43</v>
      </c>
      <c r="AW69" s="9" t="s">
        <v>43</v>
      </c>
      <c r="AX69" s="9" t="s">
        <v>44</v>
      </c>
      <c r="AY69" s="9" t="s">
        <v>44</v>
      </c>
      <c r="AZ69" s="9" t="s">
        <v>44</v>
      </c>
      <c r="BA69" s="9" t="s">
        <v>43</v>
      </c>
      <c r="BB69" s="9" t="s">
        <v>43</v>
      </c>
      <c r="BC69" s="9" t="s">
        <v>44</v>
      </c>
      <c r="BD69" s="9" t="s">
        <v>44</v>
      </c>
      <c r="BE69" s="9" t="s">
        <v>44</v>
      </c>
      <c r="BF69" s="9" t="s">
        <v>43</v>
      </c>
      <c r="BG69" s="9" t="s">
        <v>44</v>
      </c>
      <c r="BH69" s="9" t="s">
        <v>44</v>
      </c>
      <c r="BI69" s="9" t="s">
        <v>45</v>
      </c>
      <c r="BJ69" s="9" t="s">
        <v>43</v>
      </c>
      <c r="BK69" s="9" t="s">
        <v>46</v>
      </c>
      <c r="BL69" s="9" t="s">
        <v>43</v>
      </c>
      <c r="BM69" s="9" t="s">
        <v>44</v>
      </c>
      <c r="BN69" s="9" t="s">
        <v>46</v>
      </c>
      <c r="BO69" s="9" t="s">
        <v>43</v>
      </c>
      <c r="BP69" s="9" t="s">
        <v>46</v>
      </c>
      <c r="BQ69" s="9" t="s">
        <v>46</v>
      </c>
      <c r="BR69" s="9" t="s">
        <v>46</v>
      </c>
      <c r="BS69" s="9" t="s">
        <v>44</v>
      </c>
      <c r="BT69" s="9" t="s">
        <v>44</v>
      </c>
      <c r="BU69" s="9" t="s">
        <v>44</v>
      </c>
      <c r="BV69" s="9" t="s">
        <v>52</v>
      </c>
      <c r="BW69" s="9" t="s">
        <v>44</v>
      </c>
      <c r="BX69" s="9" t="s">
        <v>45</v>
      </c>
      <c r="BY69" s="9" t="s">
        <v>45</v>
      </c>
      <c r="BZ69" s="9" t="s">
        <v>45</v>
      </c>
      <c r="CA69" s="9" t="s">
        <v>44</v>
      </c>
      <c r="CB69" s="9" t="s">
        <v>45</v>
      </c>
      <c r="CC69" s="9" t="s">
        <v>45</v>
      </c>
      <c r="CD69" s="9" t="s">
        <v>44</v>
      </c>
      <c r="CE69" s="9" t="s">
        <v>44</v>
      </c>
      <c r="CF69" s="9" t="s">
        <v>43</v>
      </c>
      <c r="CG69" s="9" t="s">
        <v>45</v>
      </c>
      <c r="CH69" s="9" t="s">
        <v>45</v>
      </c>
      <c r="CI69" s="9" t="s">
        <v>46</v>
      </c>
      <c r="CJ69" s="9" t="s">
        <v>45</v>
      </c>
    </row>
    <row r="70" spans="1:88" x14ac:dyDescent="0.25">
      <c r="A70" t="s">
        <v>125</v>
      </c>
      <c r="B70" t="s">
        <v>141</v>
      </c>
      <c r="C70">
        <v>1147.261</v>
      </c>
      <c r="D70">
        <v>95.867921217337525</v>
      </c>
      <c r="E70">
        <v>4.2557893574939296</v>
      </c>
      <c r="F70">
        <v>3.0428694838546901</v>
      </c>
      <c r="G70" s="9">
        <f t="shared" si="45"/>
        <v>0</v>
      </c>
      <c r="H70" s="9">
        <f t="shared" si="45"/>
        <v>0</v>
      </c>
      <c r="I70" s="9">
        <f t="shared" si="46"/>
        <v>0</v>
      </c>
      <c r="J70" s="9">
        <f t="shared" si="37"/>
        <v>0</v>
      </c>
      <c r="K70" s="9">
        <f t="shared" si="47"/>
        <v>0</v>
      </c>
      <c r="L70" s="9">
        <f t="shared" si="32"/>
        <v>0</v>
      </c>
      <c r="M70" s="9">
        <f t="shared" si="33"/>
        <v>0</v>
      </c>
      <c r="N70" s="9">
        <f t="shared" si="38"/>
        <v>0</v>
      </c>
      <c r="O70" s="9">
        <f t="shared" si="39"/>
        <v>0</v>
      </c>
      <c r="P70" s="9">
        <f t="shared" si="40"/>
        <v>0</v>
      </c>
      <c r="Q70" s="9">
        <f t="shared" si="48"/>
        <v>0</v>
      </c>
      <c r="R70" s="9">
        <f t="shared" si="49"/>
        <v>0</v>
      </c>
      <c r="S70" s="9">
        <f t="shared" si="50"/>
        <v>0</v>
      </c>
      <c r="T70" s="9">
        <f t="shared" si="51"/>
        <v>0</v>
      </c>
      <c r="U70" s="9">
        <f t="shared" si="34"/>
        <v>0</v>
      </c>
      <c r="V70" s="9">
        <f t="shared" si="52"/>
        <v>0</v>
      </c>
      <c r="W70" s="9">
        <f t="shared" si="35"/>
        <v>0</v>
      </c>
      <c r="X70" s="9">
        <f t="shared" si="53"/>
        <v>0</v>
      </c>
      <c r="Y70" s="9">
        <f t="shared" si="54"/>
        <v>1</v>
      </c>
      <c r="Z70" s="9">
        <f t="shared" si="36"/>
        <v>0</v>
      </c>
      <c r="AA70" s="9">
        <f t="shared" si="55"/>
        <v>0</v>
      </c>
      <c r="AB70" s="9">
        <f t="shared" si="56"/>
        <v>1</v>
      </c>
      <c r="AC70" s="9">
        <f t="shared" si="57"/>
        <v>0</v>
      </c>
      <c r="AD70" s="9">
        <f t="shared" si="58"/>
        <v>1</v>
      </c>
      <c r="AE70" s="9">
        <f t="shared" si="59"/>
        <v>0</v>
      </c>
      <c r="AF70" s="9">
        <f t="shared" si="41"/>
        <v>0</v>
      </c>
      <c r="AG70" s="9">
        <f t="shared" si="60"/>
        <v>1</v>
      </c>
      <c r="AH70" s="9">
        <f t="shared" si="61"/>
        <v>0</v>
      </c>
      <c r="AI70" s="9">
        <f t="shared" si="62"/>
        <v>2</v>
      </c>
      <c r="AJ70" s="9">
        <f t="shared" si="63"/>
        <v>2</v>
      </c>
      <c r="AK70" s="9">
        <f t="shared" si="64"/>
        <v>2</v>
      </c>
      <c r="AL70" s="9">
        <f t="shared" si="42"/>
        <v>0</v>
      </c>
      <c r="AM70" s="9">
        <f t="shared" si="65"/>
        <v>0</v>
      </c>
      <c r="AN70" s="9">
        <f t="shared" si="66"/>
        <v>0</v>
      </c>
      <c r="AO70" s="9">
        <f t="shared" si="43"/>
        <v>0</v>
      </c>
      <c r="AP70" s="9">
        <f t="shared" si="67"/>
        <v>1</v>
      </c>
      <c r="AQ70" s="9">
        <f t="shared" si="31"/>
        <v>0</v>
      </c>
      <c r="AR70" s="9">
        <f t="shared" si="44"/>
        <v>1</v>
      </c>
      <c r="AS70" s="9">
        <f t="shared" si="68"/>
        <v>2</v>
      </c>
      <c r="AT70" s="9">
        <f t="shared" si="69"/>
        <v>2</v>
      </c>
      <c r="AU70" s="9">
        <f t="shared" si="70"/>
        <v>2</v>
      </c>
      <c r="AV70" s="9" t="s">
        <v>43</v>
      </c>
      <c r="AW70" s="9" t="s">
        <v>43</v>
      </c>
      <c r="AX70" s="9" t="s">
        <v>44</v>
      </c>
      <c r="AY70" s="9" t="s">
        <v>44</v>
      </c>
      <c r="AZ70" s="9" t="s">
        <v>44</v>
      </c>
      <c r="BA70" s="9" t="s">
        <v>43</v>
      </c>
      <c r="BB70" s="9" t="s">
        <v>43</v>
      </c>
      <c r="BC70" s="9" t="s">
        <v>44</v>
      </c>
      <c r="BD70" s="9" t="s">
        <v>44</v>
      </c>
      <c r="BE70" s="9" t="s">
        <v>44</v>
      </c>
      <c r="BF70" s="9" t="s">
        <v>43</v>
      </c>
      <c r="BG70" s="9" t="s">
        <v>44</v>
      </c>
      <c r="BH70" s="9" t="s">
        <v>44</v>
      </c>
      <c r="BI70" s="9" t="s">
        <v>45</v>
      </c>
      <c r="BJ70" s="9" t="s">
        <v>43</v>
      </c>
      <c r="BK70" s="9" t="s">
        <v>46</v>
      </c>
      <c r="BL70" s="9" t="s">
        <v>43</v>
      </c>
      <c r="BM70" s="9" t="s">
        <v>44</v>
      </c>
      <c r="BN70" s="9" t="s">
        <v>66</v>
      </c>
      <c r="BO70" s="9" t="s">
        <v>43</v>
      </c>
      <c r="BP70" s="9" t="s">
        <v>46</v>
      </c>
      <c r="BQ70" s="9" t="s">
        <v>51</v>
      </c>
      <c r="BR70" s="9" t="s">
        <v>46</v>
      </c>
      <c r="BS70" s="9" t="s">
        <v>52</v>
      </c>
      <c r="BT70" s="9" t="s">
        <v>44</v>
      </c>
      <c r="BU70" s="9" t="s">
        <v>44</v>
      </c>
      <c r="BV70" s="9" t="s">
        <v>52</v>
      </c>
      <c r="BW70" s="9" t="s">
        <v>44</v>
      </c>
      <c r="BX70" s="9" t="s">
        <v>45</v>
      </c>
      <c r="BY70" s="9" t="s">
        <v>45</v>
      </c>
      <c r="BZ70" s="9" t="s">
        <v>45</v>
      </c>
      <c r="CA70" s="9" t="s">
        <v>44</v>
      </c>
      <c r="CB70" s="9" t="s">
        <v>45</v>
      </c>
      <c r="CC70" s="9" t="s">
        <v>45</v>
      </c>
      <c r="CD70" s="9" t="s">
        <v>44</v>
      </c>
      <c r="CE70" s="9" t="s">
        <v>53</v>
      </c>
      <c r="CF70" s="9" t="s">
        <v>43</v>
      </c>
      <c r="CG70" s="9" t="s">
        <v>50</v>
      </c>
      <c r="CH70" s="9" t="s">
        <v>45</v>
      </c>
      <c r="CI70" s="9" t="s">
        <v>46</v>
      </c>
      <c r="CJ70" s="9" t="s">
        <v>45</v>
      </c>
    </row>
    <row r="71" spans="1:88" x14ac:dyDescent="0.25">
      <c r="A71" t="s">
        <v>126</v>
      </c>
      <c r="B71" t="s">
        <v>142</v>
      </c>
      <c r="C71">
        <v>4562.7950000000001</v>
      </c>
      <c r="D71">
        <v>275.03417737999945</v>
      </c>
      <c r="E71">
        <v>4.6648177919813802</v>
      </c>
      <c r="F71">
        <v>3.4413084505932101</v>
      </c>
      <c r="G71" s="9">
        <f t="shared" si="45"/>
        <v>0</v>
      </c>
      <c r="H71" s="9">
        <f t="shared" si="45"/>
        <v>0</v>
      </c>
      <c r="I71" s="9">
        <f t="shared" si="46"/>
        <v>0</v>
      </c>
      <c r="J71" s="9">
        <f t="shared" si="37"/>
        <v>0</v>
      </c>
      <c r="K71" s="9">
        <f t="shared" si="47"/>
        <v>0</v>
      </c>
      <c r="L71" s="9">
        <f t="shared" si="32"/>
        <v>0</v>
      </c>
      <c r="M71" s="9">
        <f t="shared" si="33"/>
        <v>0</v>
      </c>
      <c r="N71" s="9">
        <f t="shared" si="38"/>
        <v>0</v>
      </c>
      <c r="O71" s="9">
        <f t="shared" si="39"/>
        <v>0</v>
      </c>
      <c r="P71" s="9">
        <f t="shared" si="40"/>
        <v>0</v>
      </c>
      <c r="Q71" s="9">
        <f t="shared" si="48"/>
        <v>0</v>
      </c>
      <c r="R71" s="9">
        <f t="shared" si="49"/>
        <v>0</v>
      </c>
      <c r="S71" s="9">
        <f t="shared" si="50"/>
        <v>0</v>
      </c>
      <c r="T71" s="9">
        <f t="shared" si="51"/>
        <v>0</v>
      </c>
      <c r="U71" s="9">
        <f t="shared" si="34"/>
        <v>0</v>
      </c>
      <c r="V71" s="9">
        <f t="shared" si="52"/>
        <v>0</v>
      </c>
      <c r="W71" s="9">
        <f t="shared" si="35"/>
        <v>0</v>
      </c>
      <c r="X71" s="9">
        <f t="shared" si="53"/>
        <v>0</v>
      </c>
      <c r="Y71" s="9">
        <f t="shared" si="54"/>
        <v>0</v>
      </c>
      <c r="Z71" s="9">
        <f t="shared" si="36"/>
        <v>0</v>
      </c>
      <c r="AA71" s="9">
        <f t="shared" si="55"/>
        <v>0</v>
      </c>
      <c r="AB71" s="9">
        <f t="shared" si="56"/>
        <v>2</v>
      </c>
      <c r="AC71" s="9">
        <f t="shared" si="57"/>
        <v>0</v>
      </c>
      <c r="AD71" s="9">
        <f t="shared" si="58"/>
        <v>2</v>
      </c>
      <c r="AE71" s="9">
        <f t="shared" si="59"/>
        <v>0</v>
      </c>
      <c r="AF71" s="9">
        <f t="shared" si="41"/>
        <v>0</v>
      </c>
      <c r="AG71" s="9">
        <f t="shared" si="60"/>
        <v>0</v>
      </c>
      <c r="AH71" s="9">
        <f t="shared" si="61"/>
        <v>0</v>
      </c>
      <c r="AI71" s="9">
        <f t="shared" si="62"/>
        <v>2</v>
      </c>
      <c r="AJ71" s="9">
        <f t="shared" si="63"/>
        <v>2</v>
      </c>
      <c r="AK71" s="9">
        <f t="shared" si="64"/>
        <v>2</v>
      </c>
      <c r="AL71" s="9">
        <f t="shared" si="42"/>
        <v>0</v>
      </c>
      <c r="AM71" s="9">
        <f t="shared" si="65"/>
        <v>0</v>
      </c>
      <c r="AN71" s="9">
        <f t="shared" si="66"/>
        <v>0</v>
      </c>
      <c r="AO71" s="9">
        <f t="shared" si="43"/>
        <v>0</v>
      </c>
      <c r="AP71" s="9">
        <f t="shared" si="67"/>
        <v>1</v>
      </c>
      <c r="AQ71" s="9">
        <f t="shared" si="31"/>
        <v>0</v>
      </c>
      <c r="AR71" s="9">
        <f t="shared" si="44"/>
        <v>2</v>
      </c>
      <c r="AS71" s="9">
        <f t="shared" si="68"/>
        <v>2</v>
      </c>
      <c r="AT71" s="9">
        <f t="shared" si="69"/>
        <v>2</v>
      </c>
      <c r="AU71" s="9">
        <f t="shared" si="70"/>
        <v>2</v>
      </c>
      <c r="AV71" s="9" t="s">
        <v>43</v>
      </c>
      <c r="AW71" s="9" t="s">
        <v>43</v>
      </c>
      <c r="AX71" s="9" t="s">
        <v>44</v>
      </c>
      <c r="AY71" s="9" t="s">
        <v>44</v>
      </c>
      <c r="AZ71" s="9" t="s">
        <v>44</v>
      </c>
      <c r="BA71" s="9" t="s">
        <v>43</v>
      </c>
      <c r="BB71" s="9" t="s">
        <v>43</v>
      </c>
      <c r="BC71" s="9" t="s">
        <v>44</v>
      </c>
      <c r="BD71" s="9" t="s">
        <v>44</v>
      </c>
      <c r="BE71" s="9" t="s">
        <v>44</v>
      </c>
      <c r="BF71" s="9" t="s">
        <v>43</v>
      </c>
      <c r="BG71" s="9" t="s">
        <v>44</v>
      </c>
      <c r="BH71" s="9" t="s">
        <v>44</v>
      </c>
      <c r="BI71" s="9" t="s">
        <v>45</v>
      </c>
      <c r="BJ71" s="9" t="s">
        <v>43</v>
      </c>
      <c r="BK71" s="9" t="s">
        <v>46</v>
      </c>
      <c r="BL71" s="9" t="s">
        <v>43</v>
      </c>
      <c r="BM71" s="9" t="s">
        <v>44</v>
      </c>
      <c r="BN71" s="9" t="s">
        <v>46</v>
      </c>
      <c r="BO71" s="9" t="s">
        <v>43</v>
      </c>
      <c r="BP71" s="9" t="s">
        <v>46</v>
      </c>
      <c r="BQ71" s="9" t="s">
        <v>46</v>
      </c>
      <c r="BR71" s="9" t="s">
        <v>46</v>
      </c>
      <c r="BS71" s="9" t="s">
        <v>44</v>
      </c>
      <c r="BT71" s="9" t="s">
        <v>44</v>
      </c>
      <c r="BU71" s="9" t="s">
        <v>44</v>
      </c>
      <c r="BV71" s="9" t="s">
        <v>44</v>
      </c>
      <c r="BW71" s="9" t="s">
        <v>44</v>
      </c>
      <c r="BX71" s="9" t="s">
        <v>45</v>
      </c>
      <c r="BY71" s="9" t="s">
        <v>45</v>
      </c>
      <c r="BZ71" s="9" t="s">
        <v>45</v>
      </c>
      <c r="CA71" s="9" t="s">
        <v>44</v>
      </c>
      <c r="CB71" s="9" t="s">
        <v>45</v>
      </c>
      <c r="CC71" s="9" t="s">
        <v>45</v>
      </c>
      <c r="CD71" s="9" t="s">
        <v>44</v>
      </c>
      <c r="CE71" s="9" t="s">
        <v>53</v>
      </c>
      <c r="CF71" s="9" t="s">
        <v>43</v>
      </c>
      <c r="CG71" s="9" t="s">
        <v>45</v>
      </c>
      <c r="CH71" s="9" t="s">
        <v>45</v>
      </c>
      <c r="CI71" s="9" t="s">
        <v>46</v>
      </c>
      <c r="CJ71" s="9" t="s">
        <v>45</v>
      </c>
    </row>
    <row r="72" spans="1:88" x14ac:dyDescent="0.25">
      <c r="A72" t="s">
        <v>127</v>
      </c>
      <c r="B72" t="s">
        <v>143</v>
      </c>
      <c r="C72">
        <v>1254.1790000000001</v>
      </c>
      <c r="D72">
        <v>115.28037443310188</v>
      </c>
      <c r="E72">
        <v>4.2849579593514804</v>
      </c>
      <c r="F72">
        <v>3.1185068719612499</v>
      </c>
      <c r="G72" s="9">
        <f t="shared" si="45"/>
        <v>0</v>
      </c>
      <c r="H72" s="9">
        <f t="shared" si="45"/>
        <v>0</v>
      </c>
      <c r="I72" s="9">
        <f t="shared" si="46"/>
        <v>1</v>
      </c>
      <c r="J72" s="9">
        <f t="shared" si="37"/>
        <v>0</v>
      </c>
      <c r="K72" s="9">
        <f t="shared" si="47"/>
        <v>0</v>
      </c>
      <c r="L72" s="9">
        <f t="shared" si="32"/>
        <v>0</v>
      </c>
      <c r="M72" s="9">
        <f t="shared" si="33"/>
        <v>0</v>
      </c>
      <c r="N72" s="9">
        <f t="shared" si="38"/>
        <v>0</v>
      </c>
      <c r="O72" s="9">
        <f t="shared" si="39"/>
        <v>0</v>
      </c>
      <c r="P72" s="9">
        <f t="shared" si="40"/>
        <v>0</v>
      </c>
      <c r="Q72" s="9">
        <f t="shared" si="48"/>
        <v>0</v>
      </c>
      <c r="R72" s="9">
        <f t="shared" si="49"/>
        <v>0</v>
      </c>
      <c r="S72" s="9">
        <f t="shared" si="50"/>
        <v>0</v>
      </c>
      <c r="T72" s="9">
        <f t="shared" si="51"/>
        <v>0</v>
      </c>
      <c r="U72" s="9">
        <f t="shared" si="34"/>
        <v>0</v>
      </c>
      <c r="V72" s="9">
        <f t="shared" si="52"/>
        <v>0</v>
      </c>
      <c r="W72" s="9">
        <f t="shared" si="35"/>
        <v>0</v>
      </c>
      <c r="X72" s="9">
        <f t="shared" si="53"/>
        <v>0</v>
      </c>
      <c r="Y72" s="9">
        <f t="shared" si="54"/>
        <v>0</v>
      </c>
      <c r="Z72" s="9">
        <f t="shared" si="36"/>
        <v>0</v>
      </c>
      <c r="AA72" s="9">
        <f t="shared" si="55"/>
        <v>0</v>
      </c>
      <c r="AB72" s="9">
        <f t="shared" si="56"/>
        <v>1</v>
      </c>
      <c r="AC72" s="9">
        <f t="shared" si="57"/>
        <v>0</v>
      </c>
      <c r="AD72" s="9">
        <f t="shared" si="58"/>
        <v>1</v>
      </c>
      <c r="AE72" s="9">
        <f t="shared" si="59"/>
        <v>0</v>
      </c>
      <c r="AF72" s="9">
        <f t="shared" si="41"/>
        <v>0</v>
      </c>
      <c r="AG72" s="9">
        <f t="shared" si="60"/>
        <v>1</v>
      </c>
      <c r="AH72" s="9">
        <f t="shared" si="61"/>
        <v>0</v>
      </c>
      <c r="AI72" s="9">
        <f t="shared" si="62"/>
        <v>2</v>
      </c>
      <c r="AJ72" s="9">
        <f t="shared" si="63"/>
        <v>2</v>
      </c>
      <c r="AK72" s="9">
        <f t="shared" si="64"/>
        <v>2</v>
      </c>
      <c r="AL72" s="9">
        <f t="shared" si="42"/>
        <v>0</v>
      </c>
      <c r="AM72" s="9">
        <f t="shared" si="65"/>
        <v>0</v>
      </c>
      <c r="AN72" s="9">
        <f t="shared" si="66"/>
        <v>0</v>
      </c>
      <c r="AO72" s="9">
        <f t="shared" si="43"/>
        <v>0</v>
      </c>
      <c r="AP72" s="9">
        <f t="shared" si="67"/>
        <v>1</v>
      </c>
      <c r="AQ72" s="9">
        <f t="shared" ref="AQ72:AQ80" si="71">IF(CF72="AA",0,IF(CF72="GA",1,IF(CF72="GG",2,"NA")))</f>
        <v>0</v>
      </c>
      <c r="AR72" s="9">
        <f t="shared" si="44"/>
        <v>1</v>
      </c>
      <c r="AS72" s="9">
        <f t="shared" si="68"/>
        <v>2</v>
      </c>
      <c r="AT72" s="9">
        <f t="shared" si="69"/>
        <v>2</v>
      </c>
      <c r="AU72" s="9">
        <f t="shared" si="70"/>
        <v>2</v>
      </c>
      <c r="AV72" s="9" t="s">
        <v>43</v>
      </c>
      <c r="AW72" s="9" t="s">
        <v>43</v>
      </c>
      <c r="AX72" s="9" t="s">
        <v>50</v>
      </c>
      <c r="AY72" s="9" t="s">
        <v>44</v>
      </c>
      <c r="AZ72" s="9" t="s">
        <v>44</v>
      </c>
      <c r="BA72" s="9" t="s">
        <v>43</v>
      </c>
      <c r="BB72" s="9" t="s">
        <v>43</v>
      </c>
      <c r="BC72" s="9" t="s">
        <v>44</v>
      </c>
      <c r="BD72" s="9" t="s">
        <v>44</v>
      </c>
      <c r="BE72" s="9" t="s">
        <v>44</v>
      </c>
      <c r="BF72" s="9" t="s">
        <v>43</v>
      </c>
      <c r="BG72" s="9" t="s">
        <v>44</v>
      </c>
      <c r="BH72" s="9" t="s">
        <v>44</v>
      </c>
      <c r="BI72" s="9" t="s">
        <v>45</v>
      </c>
      <c r="BJ72" s="9" t="s">
        <v>43</v>
      </c>
      <c r="BK72" s="9" t="s">
        <v>46</v>
      </c>
      <c r="BL72" s="9" t="s">
        <v>43</v>
      </c>
      <c r="BM72" s="9" t="s">
        <v>44</v>
      </c>
      <c r="BN72" s="9" t="s">
        <v>46</v>
      </c>
      <c r="BO72" s="9" t="s">
        <v>43</v>
      </c>
      <c r="BP72" s="9" t="s">
        <v>46</v>
      </c>
      <c r="BQ72" s="9" t="s">
        <v>51</v>
      </c>
      <c r="BR72" s="9" t="s">
        <v>46</v>
      </c>
      <c r="BS72" s="9" t="s">
        <v>52</v>
      </c>
      <c r="BT72" s="9" t="s">
        <v>44</v>
      </c>
      <c r="BU72" s="9" t="s">
        <v>44</v>
      </c>
      <c r="BV72" s="9" t="s">
        <v>52</v>
      </c>
      <c r="BW72" s="9" t="s">
        <v>44</v>
      </c>
      <c r="BX72" s="9" t="s">
        <v>45</v>
      </c>
      <c r="BY72" s="9" t="s">
        <v>45</v>
      </c>
      <c r="BZ72" s="9" t="s">
        <v>45</v>
      </c>
      <c r="CA72" s="9" t="s">
        <v>44</v>
      </c>
      <c r="CB72" s="9" t="s">
        <v>45</v>
      </c>
      <c r="CC72" s="9" t="s">
        <v>45</v>
      </c>
      <c r="CD72" s="9" t="s">
        <v>44</v>
      </c>
      <c r="CE72" s="9" t="s">
        <v>53</v>
      </c>
      <c r="CF72" s="9" t="s">
        <v>43</v>
      </c>
      <c r="CG72" s="9" t="s">
        <v>50</v>
      </c>
      <c r="CH72" s="9" t="s">
        <v>45</v>
      </c>
      <c r="CI72" s="9" t="s">
        <v>46</v>
      </c>
      <c r="CJ72" s="9" t="s">
        <v>45</v>
      </c>
    </row>
    <row r="73" spans="1:88" x14ac:dyDescent="0.25">
      <c r="A73" t="s">
        <v>128</v>
      </c>
      <c r="B73" t="s">
        <v>144</v>
      </c>
      <c r="C73">
        <v>890.64800000000002</v>
      </c>
      <c r="D73">
        <v>51.370478505272324</v>
      </c>
      <c r="E73">
        <v>4.17063887557571</v>
      </c>
      <c r="F73">
        <v>2.7662114809574998</v>
      </c>
      <c r="G73" s="9">
        <f t="shared" si="45"/>
        <v>2</v>
      </c>
      <c r="H73" s="9">
        <f t="shared" si="45"/>
        <v>0</v>
      </c>
      <c r="I73" s="9">
        <f t="shared" si="46"/>
        <v>0</v>
      </c>
      <c r="J73" s="9">
        <f t="shared" si="37"/>
        <v>0</v>
      </c>
      <c r="K73" s="9">
        <f t="shared" si="47"/>
        <v>0</v>
      </c>
      <c r="L73" s="9">
        <f t="shared" ref="L73:L80" si="72">IF(BA73="AA",0,IF(BA73="GA",1,IF(BA73="GG",2,"NA")))</f>
        <v>0</v>
      </c>
      <c r="M73" s="9">
        <f t="shared" ref="M73:M80" si="73">IF(BB73="AA",0,IF(BB73="GA",1,IF(BB73="GG",2,"NA")))</f>
        <v>2</v>
      </c>
      <c r="N73" s="9">
        <f t="shared" si="38"/>
        <v>0</v>
      </c>
      <c r="O73" s="9">
        <f t="shared" si="39"/>
        <v>0</v>
      </c>
      <c r="P73" s="9">
        <f t="shared" si="40"/>
        <v>0</v>
      </c>
      <c r="Q73" s="9">
        <f t="shared" si="48"/>
        <v>0</v>
      </c>
      <c r="R73" s="9">
        <f t="shared" si="49"/>
        <v>0</v>
      </c>
      <c r="S73" s="9">
        <f t="shared" si="50"/>
        <v>0</v>
      </c>
      <c r="T73" s="9">
        <f t="shared" si="51"/>
        <v>0</v>
      </c>
      <c r="U73" s="9">
        <f t="shared" ref="U73:U80" si="74">IF(BJ73="AA",0,IF(BJ73="GA",1,IF(BJ73="GG",2,"NA")))</f>
        <v>0</v>
      </c>
      <c r="V73" s="9">
        <f t="shared" si="52"/>
        <v>0</v>
      </c>
      <c r="W73" s="9">
        <f t="shared" ref="W73:W80" si="75">IF(BL73="AA",0,IF(BL73="GA",1,IF(BL73="GG",2,"NA")))</f>
        <v>0</v>
      </c>
      <c r="X73" s="9">
        <f t="shared" si="53"/>
        <v>0</v>
      </c>
      <c r="Y73" s="9">
        <f t="shared" si="54"/>
        <v>0</v>
      </c>
      <c r="Z73" s="9">
        <f t="shared" ref="Z73:Z80" si="76">IF(BO73="AA",0,IF(BO73="GA",1,IF(BO73="GG",2,"NA")))</f>
        <v>0</v>
      </c>
      <c r="AA73" s="9">
        <f t="shared" si="55"/>
        <v>0</v>
      </c>
      <c r="AB73" s="9">
        <f t="shared" si="56"/>
        <v>0</v>
      </c>
      <c r="AC73" s="9">
        <f t="shared" si="57"/>
        <v>1</v>
      </c>
      <c r="AD73" s="9">
        <f t="shared" si="58"/>
        <v>2</v>
      </c>
      <c r="AE73" s="9">
        <f t="shared" si="59"/>
        <v>0</v>
      </c>
      <c r="AF73" s="9">
        <f t="shared" si="41"/>
        <v>0</v>
      </c>
      <c r="AG73" s="9">
        <f t="shared" si="60"/>
        <v>0</v>
      </c>
      <c r="AH73" s="9">
        <f t="shared" si="61"/>
        <v>1</v>
      </c>
      <c r="AI73" s="9">
        <f t="shared" si="62"/>
        <v>2</v>
      </c>
      <c r="AJ73" s="9">
        <f t="shared" si="63"/>
        <v>1</v>
      </c>
      <c r="AK73" s="9">
        <f t="shared" si="64"/>
        <v>2</v>
      </c>
      <c r="AL73" s="9">
        <f t="shared" si="42"/>
        <v>0</v>
      </c>
      <c r="AM73" s="9">
        <f t="shared" si="65"/>
        <v>0</v>
      </c>
      <c r="AN73" s="9">
        <f t="shared" si="66"/>
        <v>0</v>
      </c>
      <c r="AO73" s="9">
        <f t="shared" si="43"/>
        <v>0</v>
      </c>
      <c r="AP73" s="9">
        <f t="shared" si="67"/>
        <v>2</v>
      </c>
      <c r="AQ73" s="9">
        <f t="shared" si="71"/>
        <v>2</v>
      </c>
      <c r="AR73" s="9">
        <f t="shared" si="44"/>
        <v>2</v>
      </c>
      <c r="AS73" s="9">
        <f t="shared" si="68"/>
        <v>2</v>
      </c>
      <c r="AT73" s="9">
        <f t="shared" si="69"/>
        <v>2</v>
      </c>
      <c r="AU73" s="9">
        <f t="shared" si="70"/>
        <v>2</v>
      </c>
      <c r="AV73" s="9" t="s">
        <v>46</v>
      </c>
      <c r="AW73" s="9" t="s">
        <v>43</v>
      </c>
      <c r="AX73" s="9" t="s">
        <v>44</v>
      </c>
      <c r="AY73" s="9" t="s">
        <v>44</v>
      </c>
      <c r="AZ73" s="9" t="s">
        <v>44</v>
      </c>
      <c r="BA73" s="9" t="s">
        <v>43</v>
      </c>
      <c r="BB73" s="9" t="s">
        <v>46</v>
      </c>
      <c r="BC73" s="9" t="s">
        <v>44</v>
      </c>
      <c r="BD73" s="9" t="s">
        <v>44</v>
      </c>
      <c r="BE73" s="9" t="s">
        <v>44</v>
      </c>
      <c r="BF73" s="9" t="s">
        <v>43</v>
      </c>
      <c r="BG73" s="9" t="s">
        <v>44</v>
      </c>
      <c r="BH73" s="9" t="s">
        <v>44</v>
      </c>
      <c r="BI73" s="9" t="s">
        <v>45</v>
      </c>
      <c r="BJ73" s="9" t="s">
        <v>43</v>
      </c>
      <c r="BK73" s="9" t="s">
        <v>46</v>
      </c>
      <c r="BL73" s="9" t="s">
        <v>43</v>
      </c>
      <c r="BM73" s="9" t="s">
        <v>44</v>
      </c>
      <c r="BN73" s="9" t="s">
        <v>46</v>
      </c>
      <c r="BO73" s="9" t="s">
        <v>43</v>
      </c>
      <c r="BP73" s="9" t="s">
        <v>46</v>
      </c>
      <c r="BQ73" s="9" t="s">
        <v>43</v>
      </c>
      <c r="BR73" s="9" t="s">
        <v>55</v>
      </c>
      <c r="BS73" s="9" t="s">
        <v>44</v>
      </c>
      <c r="BT73" s="9" t="s">
        <v>44</v>
      </c>
      <c r="BU73" s="9" t="s">
        <v>44</v>
      </c>
      <c r="BV73" s="9" t="s">
        <v>44</v>
      </c>
      <c r="BW73" s="9" t="s">
        <v>56</v>
      </c>
      <c r="BX73" s="9" t="s">
        <v>45</v>
      </c>
      <c r="BY73" s="9" t="s">
        <v>57</v>
      </c>
      <c r="BZ73" s="9" t="s">
        <v>45</v>
      </c>
      <c r="CA73" s="9" t="s">
        <v>44</v>
      </c>
      <c r="CB73" s="9" t="s">
        <v>45</v>
      </c>
      <c r="CC73" s="9" t="s">
        <v>45</v>
      </c>
      <c r="CD73" s="9" t="s">
        <v>44</v>
      </c>
      <c r="CE73" s="9" t="s">
        <v>43</v>
      </c>
      <c r="CF73" s="9" t="s">
        <v>46</v>
      </c>
      <c r="CG73" s="9" t="s">
        <v>45</v>
      </c>
      <c r="CH73" s="9" t="s">
        <v>45</v>
      </c>
      <c r="CI73" s="9" t="s">
        <v>46</v>
      </c>
      <c r="CJ73" s="9" t="s">
        <v>45</v>
      </c>
    </row>
    <row r="74" spans="1:88" x14ac:dyDescent="0.25">
      <c r="A74" t="s">
        <v>129</v>
      </c>
      <c r="B74" t="s">
        <v>145</v>
      </c>
      <c r="C74">
        <v>591.20600000000002</v>
      </c>
      <c r="D74">
        <v>52.37807514299282</v>
      </c>
      <c r="E74">
        <v>4.0254176080519501</v>
      </c>
      <c r="F74">
        <v>2.7753324725600299</v>
      </c>
      <c r="G74" s="9">
        <f t="shared" si="45"/>
        <v>0</v>
      </c>
      <c r="H74" s="9">
        <f t="shared" si="45"/>
        <v>0</v>
      </c>
      <c r="I74" s="9">
        <f t="shared" si="46"/>
        <v>0</v>
      </c>
      <c r="J74" s="9">
        <f t="shared" si="37"/>
        <v>0</v>
      </c>
      <c r="K74" s="9">
        <f t="shared" si="47"/>
        <v>0</v>
      </c>
      <c r="L74" s="9">
        <f t="shared" si="72"/>
        <v>0</v>
      </c>
      <c r="M74" s="9">
        <f t="shared" si="73"/>
        <v>0</v>
      </c>
      <c r="N74" s="9">
        <f t="shared" si="38"/>
        <v>0</v>
      </c>
      <c r="O74" s="9">
        <f t="shared" si="39"/>
        <v>0</v>
      </c>
      <c r="P74" s="9">
        <f t="shared" si="40"/>
        <v>0</v>
      </c>
      <c r="Q74" s="9">
        <f t="shared" si="48"/>
        <v>0</v>
      </c>
      <c r="R74" s="9">
        <f t="shared" si="49"/>
        <v>0</v>
      </c>
      <c r="S74" s="9">
        <f t="shared" si="50"/>
        <v>0</v>
      </c>
      <c r="T74" s="9">
        <f t="shared" si="51"/>
        <v>0</v>
      </c>
      <c r="U74" s="9">
        <f t="shared" si="74"/>
        <v>0</v>
      </c>
      <c r="V74" s="9">
        <f t="shared" si="52"/>
        <v>0</v>
      </c>
      <c r="W74" s="9">
        <f t="shared" si="75"/>
        <v>0</v>
      </c>
      <c r="X74" s="9">
        <f t="shared" si="53"/>
        <v>0</v>
      </c>
      <c r="Y74" s="9">
        <f t="shared" si="54"/>
        <v>0</v>
      </c>
      <c r="Z74" s="9">
        <f t="shared" si="76"/>
        <v>0</v>
      </c>
      <c r="AA74" s="9">
        <f t="shared" si="55"/>
        <v>0</v>
      </c>
      <c r="AB74" s="9">
        <f t="shared" si="56"/>
        <v>2</v>
      </c>
      <c r="AC74" s="9">
        <f t="shared" si="57"/>
        <v>0</v>
      </c>
      <c r="AD74" s="9">
        <f t="shared" si="58"/>
        <v>2</v>
      </c>
      <c r="AE74" s="9">
        <f t="shared" si="59"/>
        <v>0</v>
      </c>
      <c r="AF74" s="9">
        <f t="shared" si="41"/>
        <v>0</v>
      </c>
      <c r="AG74" s="9">
        <f t="shared" si="60"/>
        <v>0</v>
      </c>
      <c r="AH74" s="9">
        <f t="shared" si="61"/>
        <v>0</v>
      </c>
      <c r="AI74" s="9">
        <f t="shared" si="62"/>
        <v>2</v>
      </c>
      <c r="AJ74" s="9">
        <f t="shared" si="63"/>
        <v>2</v>
      </c>
      <c r="AK74" s="9">
        <f t="shared" si="64"/>
        <v>2</v>
      </c>
      <c r="AL74" s="9">
        <f t="shared" si="42"/>
        <v>0</v>
      </c>
      <c r="AM74" s="9">
        <f t="shared" si="65"/>
        <v>0</v>
      </c>
      <c r="AN74" s="9">
        <f t="shared" si="66"/>
        <v>0</v>
      </c>
      <c r="AO74" s="9">
        <f t="shared" si="43"/>
        <v>0</v>
      </c>
      <c r="AP74" s="9">
        <f t="shared" si="67"/>
        <v>0</v>
      </c>
      <c r="AQ74" s="9">
        <f t="shared" si="71"/>
        <v>0</v>
      </c>
      <c r="AR74" s="9">
        <f t="shared" si="44"/>
        <v>2</v>
      </c>
      <c r="AS74" s="9">
        <f t="shared" si="68"/>
        <v>2</v>
      </c>
      <c r="AT74" s="9">
        <f t="shared" si="69"/>
        <v>2</v>
      </c>
      <c r="AU74" s="9">
        <f t="shared" si="70"/>
        <v>2</v>
      </c>
      <c r="AV74" s="9" t="s">
        <v>43</v>
      </c>
      <c r="AW74" s="9" t="s">
        <v>43</v>
      </c>
      <c r="AX74" s="9" t="s">
        <v>44</v>
      </c>
      <c r="AY74" s="9" t="s">
        <v>44</v>
      </c>
      <c r="AZ74" s="9" t="s">
        <v>44</v>
      </c>
      <c r="BA74" s="9" t="s">
        <v>43</v>
      </c>
      <c r="BB74" s="9" t="s">
        <v>43</v>
      </c>
      <c r="BC74" s="9" t="s">
        <v>44</v>
      </c>
      <c r="BD74" s="9" t="s">
        <v>44</v>
      </c>
      <c r="BE74" s="9" t="s">
        <v>44</v>
      </c>
      <c r="BF74" s="9" t="s">
        <v>43</v>
      </c>
      <c r="BG74" s="9" t="s">
        <v>44</v>
      </c>
      <c r="BH74" s="9" t="s">
        <v>44</v>
      </c>
      <c r="BI74" s="9" t="s">
        <v>45</v>
      </c>
      <c r="BJ74" s="9" t="s">
        <v>43</v>
      </c>
      <c r="BK74" s="9" t="s">
        <v>46</v>
      </c>
      <c r="BL74" s="9" t="s">
        <v>43</v>
      </c>
      <c r="BM74" s="9" t="s">
        <v>44</v>
      </c>
      <c r="BN74" s="9" t="s">
        <v>46</v>
      </c>
      <c r="BO74" s="9" t="s">
        <v>43</v>
      </c>
      <c r="BP74" s="9" t="s">
        <v>46</v>
      </c>
      <c r="BQ74" s="9" t="s">
        <v>46</v>
      </c>
      <c r="BR74" s="9" t="s">
        <v>46</v>
      </c>
      <c r="BS74" s="9" t="s">
        <v>44</v>
      </c>
      <c r="BT74" s="9" t="s">
        <v>44</v>
      </c>
      <c r="BU74" s="9" t="s">
        <v>44</v>
      </c>
      <c r="BV74" s="9" t="s">
        <v>44</v>
      </c>
      <c r="BW74" s="9" t="s">
        <v>44</v>
      </c>
      <c r="BX74" s="9" t="s">
        <v>45</v>
      </c>
      <c r="BY74" s="9" t="s">
        <v>45</v>
      </c>
      <c r="BZ74" s="9" t="s">
        <v>45</v>
      </c>
      <c r="CA74" s="9" t="s">
        <v>44</v>
      </c>
      <c r="CB74" s="9" t="s">
        <v>45</v>
      </c>
      <c r="CC74" s="9" t="s">
        <v>45</v>
      </c>
      <c r="CD74" s="9" t="s">
        <v>44</v>
      </c>
      <c r="CE74" s="9" t="s">
        <v>44</v>
      </c>
      <c r="CF74" s="9" t="s">
        <v>43</v>
      </c>
      <c r="CG74" s="9" t="s">
        <v>45</v>
      </c>
      <c r="CH74" s="9" t="s">
        <v>45</v>
      </c>
      <c r="CI74" s="9" t="s">
        <v>46</v>
      </c>
      <c r="CJ74" s="9" t="s">
        <v>45</v>
      </c>
    </row>
    <row r="75" spans="1:88" x14ac:dyDescent="0.25">
      <c r="A75" t="s">
        <v>130</v>
      </c>
      <c r="B75" t="s">
        <v>146</v>
      </c>
      <c r="C75">
        <v>787.8370000000001</v>
      </c>
      <c r="D75">
        <v>55.975959461610181</v>
      </c>
      <c r="E75">
        <v>4.1281494197387198</v>
      </c>
      <c r="F75">
        <v>2.8062723806174299</v>
      </c>
      <c r="G75" s="9">
        <f t="shared" si="45"/>
        <v>0</v>
      </c>
      <c r="H75" s="9">
        <f t="shared" si="45"/>
        <v>0</v>
      </c>
      <c r="I75" s="9">
        <f t="shared" si="46"/>
        <v>0</v>
      </c>
      <c r="J75" s="9">
        <f t="shared" si="37"/>
        <v>0</v>
      </c>
      <c r="K75" s="9">
        <f t="shared" si="47"/>
        <v>0</v>
      </c>
      <c r="L75" s="9">
        <f t="shared" si="72"/>
        <v>0</v>
      </c>
      <c r="M75" s="9">
        <f t="shared" si="73"/>
        <v>0</v>
      </c>
      <c r="N75" s="9">
        <f t="shared" si="38"/>
        <v>0</v>
      </c>
      <c r="O75" s="9">
        <f t="shared" si="39"/>
        <v>0</v>
      </c>
      <c r="P75" s="9">
        <f t="shared" si="40"/>
        <v>0</v>
      </c>
      <c r="Q75" s="9">
        <f t="shared" si="48"/>
        <v>0</v>
      </c>
      <c r="R75" s="9">
        <f t="shared" si="49"/>
        <v>0</v>
      </c>
      <c r="S75" s="9">
        <f t="shared" si="50"/>
        <v>0</v>
      </c>
      <c r="T75" s="9">
        <f t="shared" si="51"/>
        <v>0</v>
      </c>
      <c r="U75" s="9">
        <f t="shared" si="74"/>
        <v>0</v>
      </c>
      <c r="V75" s="9">
        <f t="shared" si="52"/>
        <v>0</v>
      </c>
      <c r="W75" s="9">
        <f t="shared" si="75"/>
        <v>0</v>
      </c>
      <c r="X75" s="9">
        <f t="shared" si="53"/>
        <v>0</v>
      </c>
      <c r="Y75" s="9">
        <f t="shared" si="54"/>
        <v>0</v>
      </c>
      <c r="Z75" s="9">
        <f t="shared" si="76"/>
        <v>0</v>
      </c>
      <c r="AA75" s="9">
        <f t="shared" si="55"/>
        <v>0</v>
      </c>
      <c r="AB75" s="9">
        <f t="shared" si="56"/>
        <v>1</v>
      </c>
      <c r="AC75" s="9">
        <f t="shared" si="57"/>
        <v>0</v>
      </c>
      <c r="AD75" s="9">
        <f t="shared" si="58"/>
        <v>1</v>
      </c>
      <c r="AE75" s="9">
        <f t="shared" si="59"/>
        <v>0</v>
      </c>
      <c r="AF75" s="9">
        <f t="shared" si="41"/>
        <v>0</v>
      </c>
      <c r="AG75" s="9">
        <f t="shared" si="60"/>
        <v>1</v>
      </c>
      <c r="AH75" s="9">
        <f t="shared" si="61"/>
        <v>0</v>
      </c>
      <c r="AI75" s="9">
        <f t="shared" si="62"/>
        <v>2</v>
      </c>
      <c r="AJ75" s="9">
        <f t="shared" si="63"/>
        <v>2</v>
      </c>
      <c r="AK75" s="9">
        <f t="shared" si="64"/>
        <v>2</v>
      </c>
      <c r="AL75" s="9">
        <f t="shared" si="42"/>
        <v>0</v>
      </c>
      <c r="AM75" s="9">
        <f t="shared" si="65"/>
        <v>0</v>
      </c>
      <c r="AN75" s="9">
        <f t="shared" si="66"/>
        <v>0</v>
      </c>
      <c r="AO75" s="9">
        <f t="shared" si="43"/>
        <v>0</v>
      </c>
      <c r="AP75" s="9">
        <f t="shared" si="67"/>
        <v>1</v>
      </c>
      <c r="AQ75" s="9">
        <f t="shared" si="71"/>
        <v>0</v>
      </c>
      <c r="AR75" s="9">
        <f t="shared" si="44"/>
        <v>1</v>
      </c>
      <c r="AS75" s="9">
        <f t="shared" si="68"/>
        <v>2</v>
      </c>
      <c r="AT75" s="9">
        <f t="shared" si="69"/>
        <v>2</v>
      </c>
      <c r="AU75" s="9">
        <f t="shared" si="70"/>
        <v>2</v>
      </c>
      <c r="AV75" s="9" t="s">
        <v>43</v>
      </c>
      <c r="AW75" s="9" t="s">
        <v>43</v>
      </c>
      <c r="AX75" s="9" t="s">
        <v>44</v>
      </c>
      <c r="AY75" s="9" t="s">
        <v>44</v>
      </c>
      <c r="AZ75" s="9" t="s">
        <v>44</v>
      </c>
      <c r="BA75" s="9" t="s">
        <v>43</v>
      </c>
      <c r="BB75" s="9" t="s">
        <v>43</v>
      </c>
      <c r="BC75" s="9" t="s">
        <v>44</v>
      </c>
      <c r="BD75" s="9" t="s">
        <v>44</v>
      </c>
      <c r="BE75" s="9" t="s">
        <v>44</v>
      </c>
      <c r="BF75" s="9" t="s">
        <v>43</v>
      </c>
      <c r="BG75" s="9" t="s">
        <v>44</v>
      </c>
      <c r="BH75" s="9" t="s">
        <v>44</v>
      </c>
      <c r="BI75" s="9" t="s">
        <v>45</v>
      </c>
      <c r="BJ75" s="9" t="s">
        <v>43</v>
      </c>
      <c r="BK75" s="9" t="s">
        <v>46</v>
      </c>
      <c r="BL75" s="9" t="s">
        <v>43</v>
      </c>
      <c r="BM75" s="9" t="s">
        <v>44</v>
      </c>
      <c r="BN75" s="9" t="s">
        <v>46</v>
      </c>
      <c r="BO75" s="9" t="s">
        <v>43</v>
      </c>
      <c r="BP75" s="9" t="s">
        <v>46</v>
      </c>
      <c r="BQ75" s="9" t="s">
        <v>51</v>
      </c>
      <c r="BR75" s="9" t="s">
        <v>46</v>
      </c>
      <c r="BS75" s="9" t="s">
        <v>52</v>
      </c>
      <c r="BT75" s="9" t="s">
        <v>44</v>
      </c>
      <c r="BU75" s="9" t="s">
        <v>44</v>
      </c>
      <c r="BV75" s="9" t="s">
        <v>52</v>
      </c>
      <c r="BW75" s="9" t="s">
        <v>44</v>
      </c>
      <c r="BX75" s="9" t="s">
        <v>45</v>
      </c>
      <c r="BY75" s="9" t="s">
        <v>45</v>
      </c>
      <c r="BZ75" s="9" t="s">
        <v>45</v>
      </c>
      <c r="CA75" s="9" t="s">
        <v>44</v>
      </c>
      <c r="CB75" s="9" t="s">
        <v>45</v>
      </c>
      <c r="CC75" s="9" t="s">
        <v>45</v>
      </c>
      <c r="CD75" s="9" t="s">
        <v>44</v>
      </c>
      <c r="CE75" s="9" t="s">
        <v>53</v>
      </c>
      <c r="CF75" s="9" t="s">
        <v>43</v>
      </c>
      <c r="CG75" s="9" t="s">
        <v>50</v>
      </c>
      <c r="CH75" s="9" t="s">
        <v>45</v>
      </c>
      <c r="CI75" s="9" t="s">
        <v>46</v>
      </c>
      <c r="CJ75" s="9" t="s">
        <v>45</v>
      </c>
    </row>
    <row r="76" spans="1:88" x14ac:dyDescent="0.25">
      <c r="A76" t="s">
        <v>131</v>
      </c>
      <c r="B76" t="s">
        <v>147</v>
      </c>
      <c r="C76">
        <v>851.78200000000004</v>
      </c>
      <c r="D76">
        <v>55.678358192369586</v>
      </c>
      <c r="E76">
        <v>4.1552776277249999</v>
      </c>
      <c r="F76">
        <v>2.8038042139142698</v>
      </c>
      <c r="G76" s="9">
        <f t="shared" si="45"/>
        <v>0</v>
      </c>
      <c r="H76" s="9">
        <f t="shared" si="45"/>
        <v>0</v>
      </c>
      <c r="I76" s="9">
        <f t="shared" si="46"/>
        <v>2</v>
      </c>
      <c r="J76" s="9">
        <f t="shared" si="37"/>
        <v>0</v>
      </c>
      <c r="K76" s="9">
        <f t="shared" si="47"/>
        <v>0</v>
      </c>
      <c r="L76" s="9">
        <f t="shared" si="72"/>
        <v>0</v>
      </c>
      <c r="M76" s="9">
        <f t="shared" si="73"/>
        <v>0</v>
      </c>
      <c r="N76" s="9">
        <f t="shared" si="38"/>
        <v>0</v>
      </c>
      <c r="O76" s="9">
        <f t="shared" si="39"/>
        <v>0</v>
      </c>
      <c r="P76" s="9">
        <f t="shared" si="40"/>
        <v>0</v>
      </c>
      <c r="Q76" s="9">
        <f t="shared" si="48"/>
        <v>0</v>
      </c>
      <c r="R76" s="9">
        <f t="shared" si="49"/>
        <v>0</v>
      </c>
      <c r="S76" s="9">
        <f t="shared" si="50"/>
        <v>0</v>
      </c>
      <c r="T76" s="9">
        <f t="shared" si="51"/>
        <v>0</v>
      </c>
      <c r="U76" s="9">
        <f t="shared" si="74"/>
        <v>0</v>
      </c>
      <c r="V76" s="9">
        <f t="shared" si="52"/>
        <v>0</v>
      </c>
      <c r="W76" s="9">
        <f t="shared" si="75"/>
        <v>0</v>
      </c>
      <c r="X76" s="9">
        <f t="shared" si="53"/>
        <v>0</v>
      </c>
      <c r="Y76" s="9">
        <f t="shared" si="54"/>
        <v>0</v>
      </c>
      <c r="Z76" s="9">
        <f t="shared" si="76"/>
        <v>0</v>
      </c>
      <c r="AA76" s="9">
        <f t="shared" si="55"/>
        <v>0</v>
      </c>
      <c r="AB76" s="9">
        <f t="shared" si="56"/>
        <v>2</v>
      </c>
      <c r="AC76" s="9">
        <f t="shared" si="57"/>
        <v>0</v>
      </c>
      <c r="AD76" s="9">
        <f t="shared" si="58"/>
        <v>2</v>
      </c>
      <c r="AE76" s="9">
        <f t="shared" si="59"/>
        <v>0</v>
      </c>
      <c r="AF76" s="9">
        <f t="shared" si="41"/>
        <v>0</v>
      </c>
      <c r="AG76" s="9">
        <f t="shared" si="60"/>
        <v>0</v>
      </c>
      <c r="AH76" s="9">
        <f t="shared" si="61"/>
        <v>0</v>
      </c>
      <c r="AI76" s="9">
        <f t="shared" si="62"/>
        <v>2</v>
      </c>
      <c r="AJ76" s="9">
        <f t="shared" si="63"/>
        <v>2</v>
      </c>
      <c r="AK76" s="9">
        <f t="shared" si="64"/>
        <v>2</v>
      </c>
      <c r="AL76" s="9">
        <f t="shared" si="42"/>
        <v>0</v>
      </c>
      <c r="AM76" s="9">
        <f t="shared" si="65"/>
        <v>0</v>
      </c>
      <c r="AN76" s="9">
        <f t="shared" si="66"/>
        <v>0</v>
      </c>
      <c r="AO76" s="9">
        <f t="shared" si="43"/>
        <v>0</v>
      </c>
      <c r="AP76" s="9">
        <f t="shared" si="67"/>
        <v>0</v>
      </c>
      <c r="AQ76" s="9">
        <f t="shared" si="71"/>
        <v>0</v>
      </c>
      <c r="AR76" s="9">
        <f t="shared" si="44"/>
        <v>2</v>
      </c>
      <c r="AS76" s="9">
        <f t="shared" si="68"/>
        <v>2</v>
      </c>
      <c r="AT76" s="9">
        <f t="shared" si="69"/>
        <v>2</v>
      </c>
      <c r="AU76" s="9">
        <f t="shared" si="70"/>
        <v>2</v>
      </c>
      <c r="AV76" s="9" t="s">
        <v>43</v>
      </c>
      <c r="AW76" s="9" t="s">
        <v>43</v>
      </c>
      <c r="AX76" s="9" t="s">
        <v>45</v>
      </c>
      <c r="AY76" s="9" t="s">
        <v>44</v>
      </c>
      <c r="AZ76" s="9" t="s">
        <v>44</v>
      </c>
      <c r="BA76" s="9" t="s">
        <v>43</v>
      </c>
      <c r="BB76" s="9" t="s">
        <v>43</v>
      </c>
      <c r="BC76" s="9" t="s">
        <v>44</v>
      </c>
      <c r="BD76" s="9" t="s">
        <v>44</v>
      </c>
      <c r="BE76" s="9" t="s">
        <v>44</v>
      </c>
      <c r="BF76" s="9" t="s">
        <v>43</v>
      </c>
      <c r="BG76" s="9" t="s">
        <v>44</v>
      </c>
      <c r="BH76" s="9" t="s">
        <v>44</v>
      </c>
      <c r="BI76" s="9" t="s">
        <v>45</v>
      </c>
      <c r="BJ76" s="9" t="s">
        <v>43</v>
      </c>
      <c r="BK76" s="9" t="s">
        <v>46</v>
      </c>
      <c r="BL76" s="9" t="s">
        <v>43</v>
      </c>
      <c r="BM76" s="9" t="s">
        <v>44</v>
      </c>
      <c r="BN76" s="9" t="s">
        <v>46</v>
      </c>
      <c r="BO76" s="9" t="s">
        <v>43</v>
      </c>
      <c r="BP76" s="9" t="s">
        <v>46</v>
      </c>
      <c r="BQ76" s="9" t="s">
        <v>46</v>
      </c>
      <c r="BR76" s="9" t="s">
        <v>46</v>
      </c>
      <c r="BS76" s="9" t="s">
        <v>44</v>
      </c>
      <c r="BT76" s="9" t="s">
        <v>44</v>
      </c>
      <c r="BU76" s="9" t="s">
        <v>44</v>
      </c>
      <c r="BV76" s="9" t="s">
        <v>44</v>
      </c>
      <c r="BW76" s="9" t="s">
        <v>44</v>
      </c>
      <c r="BX76" s="9" t="s">
        <v>45</v>
      </c>
      <c r="BY76" s="9" t="s">
        <v>45</v>
      </c>
      <c r="BZ76" s="9" t="s">
        <v>45</v>
      </c>
      <c r="CA76" s="9" t="s">
        <v>44</v>
      </c>
      <c r="CB76" s="9" t="s">
        <v>45</v>
      </c>
      <c r="CC76" s="9" t="s">
        <v>45</v>
      </c>
      <c r="CD76" s="9" t="s">
        <v>44</v>
      </c>
      <c r="CE76" s="9" t="s">
        <v>44</v>
      </c>
      <c r="CF76" s="9" t="s">
        <v>43</v>
      </c>
      <c r="CG76" s="9" t="s">
        <v>45</v>
      </c>
      <c r="CH76" s="9" t="s">
        <v>45</v>
      </c>
      <c r="CI76" s="9" t="s">
        <v>46</v>
      </c>
      <c r="CJ76" s="9" t="s">
        <v>45</v>
      </c>
    </row>
    <row r="77" spans="1:88" x14ac:dyDescent="0.25">
      <c r="A77" t="s">
        <v>132</v>
      </c>
      <c r="B77" t="s">
        <v>148</v>
      </c>
      <c r="C77">
        <v>1003.4800000000001</v>
      </c>
      <c r="D77">
        <v>65.304199335686562</v>
      </c>
      <c r="E77">
        <v>4.2111782447649597</v>
      </c>
      <c r="F77">
        <v>2.8765584804042499</v>
      </c>
      <c r="G77" s="9">
        <f t="shared" si="45"/>
        <v>0</v>
      </c>
      <c r="H77" s="9">
        <f t="shared" si="45"/>
        <v>0</v>
      </c>
      <c r="I77" s="9">
        <f t="shared" si="46"/>
        <v>0</v>
      </c>
      <c r="J77" s="9">
        <f t="shared" si="37"/>
        <v>0</v>
      </c>
      <c r="K77" s="9">
        <f t="shared" si="47"/>
        <v>0</v>
      </c>
      <c r="L77" s="9">
        <f t="shared" si="72"/>
        <v>0</v>
      </c>
      <c r="M77" s="9">
        <f t="shared" si="73"/>
        <v>0</v>
      </c>
      <c r="N77" s="9">
        <f t="shared" si="38"/>
        <v>0</v>
      </c>
      <c r="O77" s="9">
        <f t="shared" si="39"/>
        <v>0</v>
      </c>
      <c r="P77" s="9">
        <f t="shared" si="40"/>
        <v>0</v>
      </c>
      <c r="Q77" s="9">
        <f t="shared" si="48"/>
        <v>0</v>
      </c>
      <c r="R77" s="9">
        <f t="shared" si="49"/>
        <v>0</v>
      </c>
      <c r="S77" s="9">
        <f t="shared" si="50"/>
        <v>0</v>
      </c>
      <c r="T77" s="9">
        <f t="shared" si="51"/>
        <v>0</v>
      </c>
      <c r="U77" s="9">
        <f t="shared" si="74"/>
        <v>0</v>
      </c>
      <c r="V77" s="9">
        <f t="shared" si="52"/>
        <v>0</v>
      </c>
      <c r="W77" s="9">
        <f t="shared" si="75"/>
        <v>0</v>
      </c>
      <c r="X77" s="9">
        <f t="shared" si="53"/>
        <v>0</v>
      </c>
      <c r="Y77" s="9">
        <f t="shared" si="54"/>
        <v>0</v>
      </c>
      <c r="Z77" s="9">
        <f t="shared" si="76"/>
        <v>0</v>
      </c>
      <c r="AA77" s="9">
        <f t="shared" si="55"/>
        <v>0</v>
      </c>
      <c r="AB77" s="9">
        <f t="shared" si="56"/>
        <v>2</v>
      </c>
      <c r="AC77" s="9">
        <f t="shared" si="57"/>
        <v>0</v>
      </c>
      <c r="AD77" s="9">
        <f t="shared" si="58"/>
        <v>2</v>
      </c>
      <c r="AE77" s="9">
        <f t="shared" si="59"/>
        <v>0</v>
      </c>
      <c r="AF77" s="9">
        <f t="shared" si="41"/>
        <v>0</v>
      </c>
      <c r="AG77" s="9">
        <f t="shared" si="60"/>
        <v>0</v>
      </c>
      <c r="AH77" s="9">
        <f t="shared" si="61"/>
        <v>0</v>
      </c>
      <c r="AI77" s="9">
        <f t="shared" si="62"/>
        <v>2</v>
      </c>
      <c r="AJ77" s="9">
        <f t="shared" si="63"/>
        <v>2</v>
      </c>
      <c r="AK77" s="9">
        <f t="shared" si="64"/>
        <v>2</v>
      </c>
      <c r="AL77" s="9">
        <f t="shared" si="42"/>
        <v>0</v>
      </c>
      <c r="AM77" s="9">
        <f t="shared" si="65"/>
        <v>0</v>
      </c>
      <c r="AN77" s="9">
        <f t="shared" si="66"/>
        <v>0</v>
      </c>
      <c r="AO77" s="9">
        <f t="shared" si="43"/>
        <v>0</v>
      </c>
      <c r="AP77" s="9">
        <f t="shared" si="67"/>
        <v>1</v>
      </c>
      <c r="AQ77" s="9">
        <f t="shared" si="71"/>
        <v>0</v>
      </c>
      <c r="AR77" s="9">
        <f t="shared" si="44"/>
        <v>2</v>
      </c>
      <c r="AS77" s="9">
        <f t="shared" si="68"/>
        <v>2</v>
      </c>
      <c r="AT77" s="9">
        <f t="shared" si="69"/>
        <v>2</v>
      </c>
      <c r="AU77" s="9">
        <f t="shared" si="70"/>
        <v>2</v>
      </c>
      <c r="AV77" s="9" t="s">
        <v>43</v>
      </c>
      <c r="AW77" s="9" t="s">
        <v>43</v>
      </c>
      <c r="AX77" s="9" t="s">
        <v>44</v>
      </c>
      <c r="AY77" s="9" t="s">
        <v>44</v>
      </c>
      <c r="AZ77" s="9" t="s">
        <v>44</v>
      </c>
      <c r="BA77" s="9" t="s">
        <v>43</v>
      </c>
      <c r="BB77" s="9" t="s">
        <v>43</v>
      </c>
      <c r="BC77" s="9" t="s">
        <v>44</v>
      </c>
      <c r="BD77" s="9" t="s">
        <v>44</v>
      </c>
      <c r="BE77" s="9" t="s">
        <v>44</v>
      </c>
      <c r="BF77" s="9" t="s">
        <v>43</v>
      </c>
      <c r="BG77" s="9" t="s">
        <v>44</v>
      </c>
      <c r="BH77" s="9" t="s">
        <v>44</v>
      </c>
      <c r="BI77" s="9" t="s">
        <v>45</v>
      </c>
      <c r="BJ77" s="9" t="s">
        <v>43</v>
      </c>
      <c r="BK77" s="9" t="s">
        <v>46</v>
      </c>
      <c r="BL77" s="9" t="s">
        <v>43</v>
      </c>
      <c r="BM77" s="9" t="s">
        <v>44</v>
      </c>
      <c r="BN77" s="9" t="s">
        <v>46</v>
      </c>
      <c r="BO77" s="9" t="s">
        <v>43</v>
      </c>
      <c r="BP77" s="9" t="s">
        <v>46</v>
      </c>
      <c r="BQ77" s="9" t="s">
        <v>46</v>
      </c>
      <c r="BR77" s="9" t="s">
        <v>46</v>
      </c>
      <c r="BS77" s="9" t="s">
        <v>44</v>
      </c>
      <c r="BT77" s="9" t="s">
        <v>44</v>
      </c>
      <c r="BU77" s="9" t="s">
        <v>44</v>
      </c>
      <c r="BV77" s="9" t="s">
        <v>44</v>
      </c>
      <c r="BW77" s="9" t="s">
        <v>44</v>
      </c>
      <c r="BX77" s="9" t="s">
        <v>45</v>
      </c>
      <c r="BY77" s="9" t="s">
        <v>45</v>
      </c>
      <c r="BZ77" s="9" t="s">
        <v>45</v>
      </c>
      <c r="CA77" s="9" t="s">
        <v>44</v>
      </c>
      <c r="CB77" s="9" t="s">
        <v>45</v>
      </c>
      <c r="CC77" s="9" t="s">
        <v>45</v>
      </c>
      <c r="CD77" s="9" t="s">
        <v>44</v>
      </c>
      <c r="CE77" s="9" t="s">
        <v>53</v>
      </c>
      <c r="CF77" s="9" t="s">
        <v>43</v>
      </c>
      <c r="CG77" s="9" t="s">
        <v>45</v>
      </c>
      <c r="CH77" s="9" t="s">
        <v>45</v>
      </c>
      <c r="CI77" s="9" t="s">
        <v>46</v>
      </c>
      <c r="CJ77" s="9" t="s">
        <v>45</v>
      </c>
    </row>
    <row r="78" spans="1:88" x14ac:dyDescent="0.25">
      <c r="A78" t="s">
        <v>133</v>
      </c>
      <c r="B78" t="s">
        <v>149</v>
      </c>
      <c r="C78">
        <v>1496.2640000000001</v>
      </c>
      <c r="D78">
        <v>90.562246322163162</v>
      </c>
      <c r="E78">
        <v>4.3415383565930297</v>
      </c>
      <c r="F78">
        <v>3.0189710672285801</v>
      </c>
      <c r="G78" s="9">
        <f t="shared" si="45"/>
        <v>0</v>
      </c>
      <c r="H78" s="9">
        <f t="shared" si="45"/>
        <v>0</v>
      </c>
      <c r="I78" s="9">
        <f t="shared" si="46"/>
        <v>0</v>
      </c>
      <c r="J78" s="9">
        <f t="shared" si="37"/>
        <v>0</v>
      </c>
      <c r="K78" s="9">
        <f t="shared" si="47"/>
        <v>0</v>
      </c>
      <c r="L78" s="9">
        <f t="shared" si="72"/>
        <v>0</v>
      </c>
      <c r="M78" s="9">
        <f t="shared" si="73"/>
        <v>0</v>
      </c>
      <c r="N78" s="9">
        <f t="shared" si="38"/>
        <v>0</v>
      </c>
      <c r="O78" s="9">
        <f t="shared" si="39"/>
        <v>0</v>
      </c>
      <c r="P78" s="9">
        <f t="shared" si="40"/>
        <v>0</v>
      </c>
      <c r="Q78" s="9">
        <f t="shared" si="48"/>
        <v>0</v>
      </c>
      <c r="R78" s="9">
        <f t="shared" si="49"/>
        <v>0</v>
      </c>
      <c r="S78" s="9">
        <f t="shared" si="50"/>
        <v>0</v>
      </c>
      <c r="T78" s="9">
        <f t="shared" si="51"/>
        <v>0</v>
      </c>
      <c r="U78" s="9">
        <f t="shared" si="74"/>
        <v>0</v>
      </c>
      <c r="V78" s="9">
        <f t="shared" si="52"/>
        <v>0</v>
      </c>
      <c r="W78" s="9">
        <f t="shared" si="75"/>
        <v>0</v>
      </c>
      <c r="X78" s="9">
        <f t="shared" si="53"/>
        <v>0</v>
      </c>
      <c r="Y78" s="9">
        <f t="shared" si="54"/>
        <v>0</v>
      </c>
      <c r="Z78" s="9">
        <f t="shared" si="76"/>
        <v>0</v>
      </c>
      <c r="AA78" s="9">
        <f t="shared" si="55"/>
        <v>0</v>
      </c>
      <c r="AB78" s="9">
        <f t="shared" si="56"/>
        <v>2</v>
      </c>
      <c r="AC78" s="9">
        <f t="shared" si="57"/>
        <v>0</v>
      </c>
      <c r="AD78" s="9">
        <f t="shared" si="58"/>
        <v>2</v>
      </c>
      <c r="AE78" s="9">
        <f t="shared" si="59"/>
        <v>0</v>
      </c>
      <c r="AF78" s="9">
        <f t="shared" si="41"/>
        <v>0</v>
      </c>
      <c r="AG78" s="9">
        <f t="shared" si="60"/>
        <v>1</v>
      </c>
      <c r="AH78" s="9">
        <f t="shared" si="61"/>
        <v>0</v>
      </c>
      <c r="AI78" s="9">
        <f t="shared" si="62"/>
        <v>2</v>
      </c>
      <c r="AJ78" s="9">
        <f t="shared" si="63"/>
        <v>2</v>
      </c>
      <c r="AK78" s="9">
        <f t="shared" si="64"/>
        <v>2</v>
      </c>
      <c r="AL78" s="9">
        <f t="shared" si="42"/>
        <v>0</v>
      </c>
      <c r="AM78" s="9">
        <f t="shared" si="65"/>
        <v>0</v>
      </c>
      <c r="AN78" s="9">
        <f t="shared" si="66"/>
        <v>0</v>
      </c>
      <c r="AO78" s="9">
        <f t="shared" si="43"/>
        <v>0</v>
      </c>
      <c r="AP78" s="9">
        <f t="shared" si="67"/>
        <v>0</v>
      </c>
      <c r="AQ78" s="9">
        <f t="shared" si="71"/>
        <v>0</v>
      </c>
      <c r="AR78" s="9">
        <f t="shared" si="44"/>
        <v>2</v>
      </c>
      <c r="AS78" s="9">
        <f t="shared" si="68"/>
        <v>2</v>
      </c>
      <c r="AT78" s="9">
        <f t="shared" si="69"/>
        <v>2</v>
      </c>
      <c r="AU78" s="9">
        <f t="shared" si="70"/>
        <v>2</v>
      </c>
      <c r="AV78" s="9" t="s">
        <v>43</v>
      </c>
      <c r="AW78" s="9" t="s">
        <v>43</v>
      </c>
      <c r="AX78" s="9" t="s">
        <v>44</v>
      </c>
      <c r="AY78" s="9" t="s">
        <v>44</v>
      </c>
      <c r="AZ78" s="9" t="s">
        <v>44</v>
      </c>
      <c r="BA78" s="9" t="s">
        <v>43</v>
      </c>
      <c r="BB78" s="9" t="s">
        <v>43</v>
      </c>
      <c r="BC78" s="9" t="s">
        <v>44</v>
      </c>
      <c r="BD78" s="9" t="s">
        <v>44</v>
      </c>
      <c r="BE78" s="9" t="s">
        <v>44</v>
      </c>
      <c r="BF78" s="9" t="s">
        <v>43</v>
      </c>
      <c r="BG78" s="9" t="s">
        <v>44</v>
      </c>
      <c r="BH78" s="9" t="s">
        <v>44</v>
      </c>
      <c r="BI78" s="9" t="s">
        <v>45</v>
      </c>
      <c r="BJ78" s="9" t="s">
        <v>43</v>
      </c>
      <c r="BK78" s="9" t="s">
        <v>46</v>
      </c>
      <c r="BL78" s="9" t="s">
        <v>43</v>
      </c>
      <c r="BM78" s="9" t="s">
        <v>44</v>
      </c>
      <c r="BN78" s="9" t="s">
        <v>46</v>
      </c>
      <c r="BO78" s="9" t="s">
        <v>43</v>
      </c>
      <c r="BP78" s="9" t="s">
        <v>46</v>
      </c>
      <c r="BQ78" s="9" t="s">
        <v>46</v>
      </c>
      <c r="BR78" s="9" t="s">
        <v>46</v>
      </c>
      <c r="BS78" s="9" t="s">
        <v>44</v>
      </c>
      <c r="BT78" s="9" t="s">
        <v>44</v>
      </c>
      <c r="BU78" s="9" t="s">
        <v>44</v>
      </c>
      <c r="BV78" s="9" t="s">
        <v>52</v>
      </c>
      <c r="BW78" s="9" t="s">
        <v>44</v>
      </c>
      <c r="BX78" s="9" t="s">
        <v>45</v>
      </c>
      <c r="BY78" s="9" t="s">
        <v>45</v>
      </c>
      <c r="BZ78" s="9" t="s">
        <v>45</v>
      </c>
      <c r="CA78" s="9" t="s">
        <v>44</v>
      </c>
      <c r="CB78" s="9" t="s">
        <v>45</v>
      </c>
      <c r="CC78" s="9" t="s">
        <v>45</v>
      </c>
      <c r="CD78" s="9" t="s">
        <v>44</v>
      </c>
      <c r="CE78" s="9" t="s">
        <v>44</v>
      </c>
      <c r="CF78" s="9" t="s">
        <v>43</v>
      </c>
      <c r="CG78" s="9" t="s">
        <v>45</v>
      </c>
      <c r="CH78" s="9" t="s">
        <v>45</v>
      </c>
      <c r="CI78" s="9" t="s">
        <v>46</v>
      </c>
      <c r="CJ78" s="9" t="s">
        <v>45</v>
      </c>
    </row>
    <row r="79" spans="1:88" x14ac:dyDescent="0.25">
      <c r="A79" t="s">
        <v>134</v>
      </c>
      <c r="B79" t="s">
        <v>150</v>
      </c>
      <c r="C79">
        <v>1769.2160000000003</v>
      </c>
      <c r="D79">
        <v>148.68460860971234</v>
      </c>
      <c r="E79">
        <v>4.3938212945802704</v>
      </c>
      <c r="F79">
        <v>3.2185949106031302</v>
      </c>
      <c r="G79" s="9">
        <f t="shared" si="45"/>
        <v>0</v>
      </c>
      <c r="H79" s="9">
        <f t="shared" si="45"/>
        <v>0</v>
      </c>
      <c r="I79" s="9">
        <f t="shared" si="46"/>
        <v>0</v>
      </c>
      <c r="J79" s="9">
        <f t="shared" si="37"/>
        <v>0</v>
      </c>
      <c r="K79" s="9">
        <f t="shared" si="47"/>
        <v>0</v>
      </c>
      <c r="L79" s="9">
        <f t="shared" si="72"/>
        <v>0</v>
      </c>
      <c r="M79" s="9">
        <f t="shared" si="73"/>
        <v>0</v>
      </c>
      <c r="N79" s="9">
        <f t="shared" si="38"/>
        <v>0</v>
      </c>
      <c r="O79" s="9">
        <f t="shared" si="39"/>
        <v>0</v>
      </c>
      <c r="P79" s="9">
        <f t="shared" si="40"/>
        <v>0</v>
      </c>
      <c r="Q79" s="9">
        <f t="shared" si="48"/>
        <v>0</v>
      </c>
      <c r="R79" s="9">
        <f t="shared" si="49"/>
        <v>0</v>
      </c>
      <c r="S79" s="9">
        <f t="shared" si="50"/>
        <v>0</v>
      </c>
      <c r="T79" s="9">
        <f t="shared" si="51"/>
        <v>0</v>
      </c>
      <c r="U79" s="9">
        <f t="shared" si="74"/>
        <v>0</v>
      </c>
      <c r="V79" s="9">
        <f t="shared" si="52"/>
        <v>0</v>
      </c>
      <c r="W79" s="9">
        <f t="shared" si="75"/>
        <v>0</v>
      </c>
      <c r="X79" s="9">
        <f t="shared" si="53"/>
        <v>0</v>
      </c>
      <c r="Y79" s="9">
        <f t="shared" si="54"/>
        <v>0</v>
      </c>
      <c r="Z79" s="9">
        <f t="shared" si="76"/>
        <v>0</v>
      </c>
      <c r="AA79" s="9">
        <f t="shared" si="55"/>
        <v>0</v>
      </c>
      <c r="AB79" s="9">
        <f t="shared" si="56"/>
        <v>1</v>
      </c>
      <c r="AC79" s="9">
        <f t="shared" si="57"/>
        <v>0</v>
      </c>
      <c r="AD79" s="9">
        <f t="shared" si="58"/>
        <v>1</v>
      </c>
      <c r="AE79" s="9">
        <f t="shared" si="59"/>
        <v>0</v>
      </c>
      <c r="AF79" s="9">
        <f t="shared" si="41"/>
        <v>0</v>
      </c>
      <c r="AG79" s="9">
        <f t="shared" si="60"/>
        <v>1</v>
      </c>
      <c r="AH79" s="9">
        <f t="shared" si="61"/>
        <v>0</v>
      </c>
      <c r="AI79" s="9">
        <f t="shared" si="62"/>
        <v>2</v>
      </c>
      <c r="AJ79" s="9">
        <f t="shared" si="63"/>
        <v>2</v>
      </c>
      <c r="AK79" s="9">
        <f t="shared" si="64"/>
        <v>2</v>
      </c>
      <c r="AL79" s="9">
        <f t="shared" si="42"/>
        <v>0</v>
      </c>
      <c r="AM79" s="9">
        <f t="shared" si="65"/>
        <v>0</v>
      </c>
      <c r="AN79" s="9">
        <f t="shared" si="66"/>
        <v>0</v>
      </c>
      <c r="AO79" s="9">
        <f t="shared" si="43"/>
        <v>0</v>
      </c>
      <c r="AP79" s="9">
        <f t="shared" si="67"/>
        <v>1</v>
      </c>
      <c r="AQ79" s="9">
        <f t="shared" si="71"/>
        <v>0</v>
      </c>
      <c r="AR79" s="9">
        <f t="shared" si="44"/>
        <v>1</v>
      </c>
      <c r="AS79" s="9">
        <f t="shared" si="68"/>
        <v>1</v>
      </c>
      <c r="AT79" s="9">
        <f t="shared" si="69"/>
        <v>2</v>
      </c>
      <c r="AU79" s="9">
        <f t="shared" si="70"/>
        <v>2</v>
      </c>
      <c r="AV79" s="9" t="s">
        <v>43</v>
      </c>
      <c r="AW79" s="9" t="s">
        <v>43</v>
      </c>
      <c r="AX79" s="9" t="s">
        <v>44</v>
      </c>
      <c r="AY79" s="9" t="s">
        <v>44</v>
      </c>
      <c r="AZ79" s="9" t="s">
        <v>44</v>
      </c>
      <c r="BA79" s="9" t="s">
        <v>43</v>
      </c>
      <c r="BB79" s="9" t="s">
        <v>43</v>
      </c>
      <c r="BC79" s="9" t="s">
        <v>44</v>
      </c>
      <c r="BD79" s="9" t="s">
        <v>44</v>
      </c>
      <c r="BE79" s="9" t="s">
        <v>44</v>
      </c>
      <c r="BF79" s="9" t="s">
        <v>43</v>
      </c>
      <c r="BG79" s="9" t="s">
        <v>44</v>
      </c>
      <c r="BH79" s="9" t="s">
        <v>44</v>
      </c>
      <c r="BI79" s="9" t="s">
        <v>45</v>
      </c>
      <c r="BJ79" s="9" t="s">
        <v>43</v>
      </c>
      <c r="BK79" s="9" t="s">
        <v>46</v>
      </c>
      <c r="BL79" s="9" t="s">
        <v>43</v>
      </c>
      <c r="BM79" s="9" t="s">
        <v>44</v>
      </c>
      <c r="BN79" s="9" t="s">
        <v>46</v>
      </c>
      <c r="BO79" s="9" t="s">
        <v>43</v>
      </c>
      <c r="BP79" s="9" t="s">
        <v>46</v>
      </c>
      <c r="BQ79" s="9" t="s">
        <v>51</v>
      </c>
      <c r="BR79" s="9" t="s">
        <v>46</v>
      </c>
      <c r="BS79" s="9" t="s">
        <v>52</v>
      </c>
      <c r="BT79" s="9" t="s">
        <v>44</v>
      </c>
      <c r="BU79" s="9" t="s">
        <v>44</v>
      </c>
      <c r="BV79" s="9" t="s">
        <v>52</v>
      </c>
      <c r="BW79" s="9" t="s">
        <v>44</v>
      </c>
      <c r="BX79" s="9" t="s">
        <v>45</v>
      </c>
      <c r="BY79" s="9" t="s">
        <v>45</v>
      </c>
      <c r="BZ79" s="9" t="s">
        <v>45</v>
      </c>
      <c r="CA79" s="9" t="s">
        <v>44</v>
      </c>
      <c r="CB79" s="9" t="s">
        <v>45</v>
      </c>
      <c r="CC79" s="9" t="s">
        <v>45</v>
      </c>
      <c r="CD79" s="9" t="s">
        <v>44</v>
      </c>
      <c r="CE79" s="9" t="s">
        <v>53</v>
      </c>
      <c r="CF79" s="9" t="s">
        <v>43</v>
      </c>
      <c r="CG79" s="9" t="s">
        <v>50</v>
      </c>
      <c r="CH79" s="9" t="s">
        <v>52</v>
      </c>
      <c r="CI79" s="9" t="s">
        <v>46</v>
      </c>
      <c r="CJ79" s="9" t="s">
        <v>45</v>
      </c>
    </row>
    <row r="80" spans="1:88" x14ac:dyDescent="0.25">
      <c r="A80" t="s">
        <v>135</v>
      </c>
      <c r="B80" t="s">
        <v>151</v>
      </c>
      <c r="C80">
        <v>1249.424</v>
      </c>
      <c r="D80">
        <v>68.313731922687879</v>
      </c>
      <c r="E80">
        <v>4.2837228267031602</v>
      </c>
      <c r="F80">
        <v>2.8967149205728902</v>
      </c>
      <c r="G80" s="9">
        <f t="shared" si="45"/>
        <v>1</v>
      </c>
      <c r="H80" s="9">
        <f t="shared" si="45"/>
        <v>0</v>
      </c>
      <c r="I80" s="9">
        <f t="shared" si="46"/>
        <v>2</v>
      </c>
      <c r="J80" s="9">
        <f t="shared" si="37"/>
        <v>1</v>
      </c>
      <c r="K80" s="9">
        <f t="shared" si="47"/>
        <v>0</v>
      </c>
      <c r="L80" s="9">
        <f t="shared" si="72"/>
        <v>0</v>
      </c>
      <c r="M80" s="9">
        <f t="shared" si="73"/>
        <v>1</v>
      </c>
      <c r="N80" s="9">
        <f t="shared" si="38"/>
        <v>0</v>
      </c>
      <c r="O80" s="9">
        <f t="shared" si="39"/>
        <v>0</v>
      </c>
      <c r="P80" s="9">
        <f t="shared" si="40"/>
        <v>0</v>
      </c>
      <c r="Q80" s="9">
        <f t="shared" si="48"/>
        <v>1</v>
      </c>
      <c r="R80" s="9">
        <f t="shared" si="49"/>
        <v>0</v>
      </c>
      <c r="S80" s="9">
        <f t="shared" si="50"/>
        <v>0</v>
      </c>
      <c r="T80" s="9">
        <f t="shared" si="51"/>
        <v>0</v>
      </c>
      <c r="U80" s="9">
        <f t="shared" si="74"/>
        <v>0</v>
      </c>
      <c r="V80" s="9">
        <f t="shared" si="52"/>
        <v>1</v>
      </c>
      <c r="W80" s="9">
        <f t="shared" si="75"/>
        <v>1</v>
      </c>
      <c r="X80" s="9">
        <f t="shared" si="53"/>
        <v>0</v>
      </c>
      <c r="Y80" s="9">
        <f t="shared" si="54"/>
        <v>0</v>
      </c>
      <c r="Z80" s="9">
        <f t="shared" si="76"/>
        <v>0</v>
      </c>
      <c r="AA80" s="9">
        <f t="shared" si="55"/>
        <v>0</v>
      </c>
      <c r="AB80" s="9">
        <f t="shared" si="56"/>
        <v>1</v>
      </c>
      <c r="AC80" s="9">
        <f t="shared" si="57"/>
        <v>1</v>
      </c>
      <c r="AD80" s="9">
        <f t="shared" si="58"/>
        <v>2</v>
      </c>
      <c r="AE80" s="9">
        <f t="shared" si="59"/>
        <v>0</v>
      </c>
      <c r="AF80" s="9">
        <f t="shared" si="41"/>
        <v>0</v>
      </c>
      <c r="AG80" s="9">
        <f t="shared" si="60"/>
        <v>0</v>
      </c>
      <c r="AH80" s="9">
        <f t="shared" si="61"/>
        <v>1</v>
      </c>
      <c r="AI80" s="9">
        <f t="shared" si="62"/>
        <v>2</v>
      </c>
      <c r="AJ80" s="9">
        <f t="shared" si="63"/>
        <v>1</v>
      </c>
      <c r="AK80" s="9">
        <f t="shared" si="64"/>
        <v>2</v>
      </c>
      <c r="AL80" s="9">
        <f t="shared" si="42"/>
        <v>0</v>
      </c>
      <c r="AM80" s="9">
        <f t="shared" si="65"/>
        <v>0</v>
      </c>
      <c r="AN80" s="9">
        <f t="shared" si="66"/>
        <v>0</v>
      </c>
      <c r="AO80" s="9">
        <f t="shared" si="43"/>
        <v>0</v>
      </c>
      <c r="AP80" s="9">
        <f t="shared" si="67"/>
        <v>1</v>
      </c>
      <c r="AQ80" s="9">
        <f t="shared" si="71"/>
        <v>1</v>
      </c>
      <c r="AR80" s="9">
        <f t="shared" si="44"/>
        <v>2</v>
      </c>
      <c r="AS80" s="9">
        <f t="shared" si="68"/>
        <v>2</v>
      </c>
      <c r="AT80" s="9">
        <f t="shared" si="69"/>
        <v>2</v>
      </c>
      <c r="AU80" s="9">
        <f t="shared" si="70"/>
        <v>2</v>
      </c>
      <c r="AV80" s="9" t="s">
        <v>51</v>
      </c>
      <c r="AW80" s="9" t="s">
        <v>43</v>
      </c>
      <c r="AX80" s="9" t="s">
        <v>45</v>
      </c>
      <c r="AY80" s="9" t="s">
        <v>50</v>
      </c>
      <c r="AZ80" s="9" t="s">
        <v>44</v>
      </c>
      <c r="BA80" s="9" t="s">
        <v>43</v>
      </c>
      <c r="BB80" s="9" t="s">
        <v>51</v>
      </c>
      <c r="BC80" s="9" t="s">
        <v>44</v>
      </c>
      <c r="BD80" s="9" t="s">
        <v>44</v>
      </c>
      <c r="BE80" s="9" t="s">
        <v>44</v>
      </c>
      <c r="BF80" s="9" t="s">
        <v>53</v>
      </c>
      <c r="BG80" s="9" t="s">
        <v>44</v>
      </c>
      <c r="BH80" s="9" t="s">
        <v>44</v>
      </c>
      <c r="BI80" s="9" t="s">
        <v>45</v>
      </c>
      <c r="BJ80" s="9" t="s">
        <v>43</v>
      </c>
      <c r="BK80" s="9" t="s">
        <v>66</v>
      </c>
      <c r="BL80" s="9" t="s">
        <v>51</v>
      </c>
      <c r="BM80" s="9" t="s">
        <v>44</v>
      </c>
      <c r="BN80" s="9" t="s">
        <v>46</v>
      </c>
      <c r="BO80" s="9" t="s">
        <v>43</v>
      </c>
      <c r="BP80" s="9" t="s">
        <v>46</v>
      </c>
      <c r="BQ80" s="9" t="s">
        <v>51</v>
      </c>
      <c r="BR80" s="9" t="s">
        <v>55</v>
      </c>
      <c r="BS80" s="9" t="s">
        <v>44</v>
      </c>
      <c r="BT80" s="9" t="s">
        <v>44</v>
      </c>
      <c r="BU80" s="9" t="s">
        <v>44</v>
      </c>
      <c r="BV80" s="9" t="s">
        <v>44</v>
      </c>
      <c r="BW80" s="9" t="s">
        <v>56</v>
      </c>
      <c r="BX80" s="9" t="s">
        <v>45</v>
      </c>
      <c r="BY80" s="9" t="s">
        <v>57</v>
      </c>
      <c r="BZ80" s="9" t="s">
        <v>45</v>
      </c>
      <c r="CA80" s="9" t="s">
        <v>44</v>
      </c>
      <c r="CB80" s="9" t="s">
        <v>45</v>
      </c>
      <c r="CC80" s="9" t="s">
        <v>45</v>
      </c>
      <c r="CD80" s="9" t="s">
        <v>44</v>
      </c>
      <c r="CE80" s="9" t="s">
        <v>53</v>
      </c>
      <c r="CF80" s="9" t="s">
        <v>51</v>
      </c>
      <c r="CG80" s="9" t="s">
        <v>45</v>
      </c>
      <c r="CH80" s="9" t="s">
        <v>45</v>
      </c>
      <c r="CI80" s="9" t="s">
        <v>46</v>
      </c>
      <c r="CJ80" s="9" t="s">
        <v>45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0"/>
  <sheetViews>
    <sheetView topLeftCell="A47" workbookViewId="0">
      <selection activeCell="H2" sqref="H2:H80"/>
    </sheetView>
  </sheetViews>
  <sheetFormatPr defaultRowHeight="15" x14ac:dyDescent="0.25"/>
  <sheetData>
    <row r="1" spans="1:44" x14ac:dyDescent="0.25">
      <c r="A1" t="s">
        <v>217</v>
      </c>
      <c r="B1" t="s">
        <v>216</v>
      </c>
      <c r="C1" t="s">
        <v>221</v>
      </c>
      <c r="D1" t="s">
        <v>222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</row>
    <row r="2" spans="1:44" x14ac:dyDescent="0.25">
      <c r="A2">
        <v>334.62</v>
      </c>
      <c r="B2">
        <v>28.121407297346359</v>
      </c>
      <c r="C2">
        <v>3.8075115433162301</v>
      </c>
      <c r="D2">
        <v>2.4657630641507802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2</v>
      </c>
      <c r="AA2">
        <v>0</v>
      </c>
      <c r="AB2">
        <v>2</v>
      </c>
      <c r="AC2">
        <v>0</v>
      </c>
      <c r="AD2">
        <v>0</v>
      </c>
      <c r="AE2">
        <v>0</v>
      </c>
      <c r="AF2">
        <v>0</v>
      </c>
      <c r="AG2">
        <v>2</v>
      </c>
      <c r="AH2">
        <v>2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2</v>
      </c>
      <c r="AQ2">
        <v>2</v>
      </c>
      <c r="AR2">
        <v>2</v>
      </c>
    </row>
    <row r="3" spans="1:44" x14ac:dyDescent="0.25">
      <c r="A3">
        <v>699.54500000000007</v>
      </c>
      <c r="B3">
        <v>71.44294225902452</v>
      </c>
      <c r="C3">
        <v>4.0861846211434303</v>
      </c>
      <c r="D3">
        <v>2.9165807189007902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2</v>
      </c>
      <c r="AF3">
        <v>0</v>
      </c>
      <c r="AG3">
        <v>2</v>
      </c>
      <c r="AH3">
        <v>2</v>
      </c>
      <c r="AI3">
        <v>2</v>
      </c>
      <c r="AJ3">
        <v>0</v>
      </c>
      <c r="AK3">
        <v>0</v>
      </c>
      <c r="AL3">
        <v>0</v>
      </c>
      <c r="AM3">
        <v>2</v>
      </c>
      <c r="AN3">
        <v>0</v>
      </c>
      <c r="AO3">
        <v>0</v>
      </c>
      <c r="AP3">
        <v>2</v>
      </c>
      <c r="AQ3">
        <v>2</v>
      </c>
      <c r="AR3">
        <v>2</v>
      </c>
    </row>
    <row r="4" spans="1:44" x14ac:dyDescent="0.25">
      <c r="A4">
        <v>637.53800000000001</v>
      </c>
      <c r="B4">
        <v>44.438573868190851</v>
      </c>
      <c r="C4">
        <v>4.0528644644868397</v>
      </c>
      <c r="D4">
        <v>2.6970639963784402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</v>
      </c>
      <c r="AF4">
        <v>0</v>
      </c>
      <c r="AG4">
        <v>2</v>
      </c>
      <c r="AH4">
        <v>2</v>
      </c>
      <c r="AI4">
        <v>2</v>
      </c>
      <c r="AJ4">
        <v>0</v>
      </c>
      <c r="AK4">
        <v>0</v>
      </c>
      <c r="AL4">
        <v>0</v>
      </c>
      <c r="AM4">
        <v>2</v>
      </c>
      <c r="AN4">
        <v>0</v>
      </c>
      <c r="AO4">
        <v>0</v>
      </c>
      <c r="AP4">
        <v>2</v>
      </c>
      <c r="AQ4">
        <v>2</v>
      </c>
      <c r="AR4">
        <v>2</v>
      </c>
    </row>
    <row r="5" spans="1:44" x14ac:dyDescent="0.25">
      <c r="A5">
        <v>502.81299999999999</v>
      </c>
      <c r="B5">
        <v>45.646616445792858</v>
      </c>
      <c r="C5">
        <v>3.9653919774887201</v>
      </c>
      <c r="D5">
        <v>2.7100036651964001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1</v>
      </c>
      <c r="AC5">
        <v>0</v>
      </c>
      <c r="AD5">
        <v>0</v>
      </c>
      <c r="AE5">
        <v>1</v>
      </c>
      <c r="AF5">
        <v>0</v>
      </c>
      <c r="AG5">
        <v>2</v>
      </c>
      <c r="AH5">
        <v>2</v>
      </c>
      <c r="AI5">
        <v>2</v>
      </c>
      <c r="AJ5">
        <v>0</v>
      </c>
      <c r="AK5">
        <v>0</v>
      </c>
      <c r="AL5">
        <v>0</v>
      </c>
      <c r="AM5">
        <v>1</v>
      </c>
      <c r="AN5">
        <v>0</v>
      </c>
      <c r="AO5">
        <v>1</v>
      </c>
      <c r="AP5">
        <v>2</v>
      </c>
      <c r="AQ5">
        <v>2</v>
      </c>
      <c r="AR5">
        <v>2</v>
      </c>
    </row>
    <row r="6" spans="1:44" x14ac:dyDescent="0.25">
      <c r="A6">
        <v>429.93900000000008</v>
      </c>
      <c r="B6">
        <v>27.856218195671701</v>
      </c>
      <c r="C6">
        <v>3.90588304195956</v>
      </c>
      <c r="D6">
        <v>2.4607562124733602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2</v>
      </c>
      <c r="AC6">
        <v>0</v>
      </c>
      <c r="AD6">
        <v>0</v>
      </c>
      <c r="AE6">
        <v>0</v>
      </c>
      <c r="AF6">
        <v>1</v>
      </c>
      <c r="AG6">
        <v>2</v>
      </c>
      <c r="AH6">
        <v>1</v>
      </c>
      <c r="AI6">
        <v>2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2</v>
      </c>
      <c r="AQ6">
        <v>2</v>
      </c>
      <c r="AR6">
        <v>2</v>
      </c>
    </row>
    <row r="7" spans="1:44" x14ac:dyDescent="0.25">
      <c r="A7">
        <v>4051.2560000000003</v>
      </c>
      <c r="B7">
        <v>361.09768184767648</v>
      </c>
      <c r="C7">
        <v>4.6329824449460801</v>
      </c>
      <c r="D7">
        <v>3.5318208588857898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2</v>
      </c>
      <c r="AC7">
        <v>0</v>
      </c>
      <c r="AD7">
        <v>0</v>
      </c>
      <c r="AE7">
        <v>0</v>
      </c>
      <c r="AF7">
        <v>0</v>
      </c>
      <c r="AG7">
        <v>2</v>
      </c>
      <c r="AH7">
        <v>2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2</v>
      </c>
      <c r="AP7">
        <v>2</v>
      </c>
      <c r="AQ7">
        <v>2</v>
      </c>
      <c r="AR7">
        <v>2</v>
      </c>
    </row>
    <row r="8" spans="1:44" x14ac:dyDescent="0.25">
      <c r="A8">
        <v>3259.72</v>
      </c>
      <c r="B8">
        <v>344.88041355348327</v>
      </c>
      <c r="C8">
        <v>4.5732176855223798</v>
      </c>
      <c r="D8">
        <v>3.5168732127459998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</v>
      </c>
      <c r="AF8">
        <v>0</v>
      </c>
      <c r="AG8">
        <v>2</v>
      </c>
      <c r="AH8">
        <v>2</v>
      </c>
      <c r="AI8">
        <v>2</v>
      </c>
      <c r="AJ8">
        <v>0</v>
      </c>
      <c r="AK8">
        <v>0</v>
      </c>
      <c r="AL8">
        <v>0</v>
      </c>
      <c r="AM8">
        <v>2</v>
      </c>
      <c r="AN8">
        <v>0</v>
      </c>
      <c r="AO8">
        <v>0</v>
      </c>
      <c r="AP8">
        <v>2</v>
      </c>
      <c r="AQ8">
        <v>2</v>
      </c>
      <c r="AR8">
        <v>2</v>
      </c>
    </row>
    <row r="9" spans="1:44" x14ac:dyDescent="0.25">
      <c r="A9">
        <v>337.24800000000005</v>
      </c>
      <c r="B9">
        <v>48.620173635239134</v>
      </c>
      <c r="C9">
        <v>3.81064090906743</v>
      </c>
      <c r="D9">
        <v>2.7401888371708401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1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1</v>
      </c>
      <c r="AN9">
        <v>0</v>
      </c>
      <c r="AO9">
        <v>1</v>
      </c>
      <c r="AP9">
        <v>2</v>
      </c>
      <c r="AQ9">
        <v>2</v>
      </c>
      <c r="AR9">
        <v>2</v>
      </c>
    </row>
    <row r="10" spans="1:44" x14ac:dyDescent="0.25">
      <c r="A10">
        <v>3900.16</v>
      </c>
      <c r="B10">
        <v>363.02846398719214</v>
      </c>
      <c r="C10">
        <v>4.6226797889840103</v>
      </c>
      <c r="D10">
        <v>3.5335470812680301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0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2</v>
      </c>
      <c r="AH10">
        <v>2</v>
      </c>
      <c r="AI10">
        <v>2</v>
      </c>
      <c r="AJ10">
        <v>0</v>
      </c>
      <c r="AK10">
        <v>1</v>
      </c>
      <c r="AL10">
        <v>1</v>
      </c>
      <c r="AM10">
        <v>1</v>
      </c>
      <c r="AN10">
        <v>0</v>
      </c>
      <c r="AO10">
        <v>2</v>
      </c>
      <c r="AP10">
        <v>2</v>
      </c>
      <c r="AQ10">
        <v>2</v>
      </c>
      <c r="AR10">
        <v>2</v>
      </c>
    </row>
    <row r="11" spans="1:44" x14ac:dyDescent="0.25">
      <c r="A11">
        <v>2430.42</v>
      </c>
      <c r="B11">
        <v>343.65146472030472</v>
      </c>
      <c r="C11">
        <v>4.4891883649331596</v>
      </c>
      <c r="D11">
        <v>3.51570646392079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2</v>
      </c>
      <c r="AH11">
        <v>2</v>
      </c>
      <c r="AI11">
        <v>2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1</v>
      </c>
      <c r="AP11">
        <v>2</v>
      </c>
      <c r="AQ11">
        <v>1</v>
      </c>
      <c r="AR11">
        <v>2</v>
      </c>
    </row>
    <row r="12" spans="1:44" x14ac:dyDescent="0.25">
      <c r="A12">
        <v>2448.346</v>
      </c>
      <c r="B12">
        <v>270.71973851815159</v>
      </c>
      <c r="C12">
        <v>4.4913394877461998</v>
      </c>
      <c r="D12">
        <v>3.43590554009978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2</v>
      </c>
      <c r="AH12">
        <v>2</v>
      </c>
      <c r="AI12">
        <v>2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1</v>
      </c>
      <c r="AP12">
        <v>2</v>
      </c>
      <c r="AQ12">
        <v>2</v>
      </c>
      <c r="AR12">
        <v>2</v>
      </c>
    </row>
    <row r="13" spans="1:44" x14ac:dyDescent="0.25">
      <c r="A13">
        <v>1298.2829999999999</v>
      </c>
      <c r="B13">
        <v>74.589445308783553</v>
      </c>
      <c r="C13">
        <v>4.2961620967657703</v>
      </c>
      <c r="D13">
        <v>2.9355374633082798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2</v>
      </c>
      <c r="AC13">
        <v>0</v>
      </c>
      <c r="AD13">
        <v>0</v>
      </c>
      <c r="AE13">
        <v>1</v>
      </c>
      <c r="AF13">
        <v>0</v>
      </c>
      <c r="AG13">
        <v>2</v>
      </c>
      <c r="AH13">
        <v>2</v>
      </c>
      <c r="AI13">
        <v>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2</v>
      </c>
      <c r="AP13">
        <v>2</v>
      </c>
      <c r="AQ13">
        <v>2</v>
      </c>
      <c r="AR13">
        <v>2</v>
      </c>
    </row>
    <row r="14" spans="1:44" x14ac:dyDescent="0.25">
      <c r="A14">
        <v>780.2410000000001</v>
      </c>
      <c r="B14">
        <v>66.71486324257215</v>
      </c>
      <c r="C14">
        <v>4.1247582016272704</v>
      </c>
      <c r="D14">
        <v>2.88614129279288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2</v>
      </c>
      <c r="AH14">
        <v>2</v>
      </c>
      <c r="AI14">
        <v>2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2</v>
      </c>
      <c r="AQ14">
        <v>2</v>
      </c>
      <c r="AR14">
        <v>2</v>
      </c>
    </row>
    <row r="15" spans="1:44" x14ac:dyDescent="0.25">
      <c r="A15">
        <v>553.15200000000004</v>
      </c>
      <c r="B15">
        <v>67.227675120684893</v>
      </c>
      <c r="C15">
        <v>4.0009426890439101</v>
      </c>
      <c r="D15">
        <v>2.8895652175991899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0</v>
      </c>
      <c r="AB15">
        <v>2</v>
      </c>
      <c r="AC15">
        <v>0</v>
      </c>
      <c r="AD15">
        <v>0</v>
      </c>
      <c r="AE15">
        <v>0</v>
      </c>
      <c r="AF15">
        <v>0</v>
      </c>
      <c r="AG15">
        <v>2</v>
      </c>
      <c r="AH15">
        <v>2</v>
      </c>
      <c r="AI15">
        <v>2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2</v>
      </c>
      <c r="AP15">
        <v>2</v>
      </c>
      <c r="AQ15">
        <v>2</v>
      </c>
      <c r="AR15">
        <v>2</v>
      </c>
    </row>
    <row r="16" spans="1:44" x14ac:dyDescent="0.25">
      <c r="A16">
        <v>1483.6240000000003</v>
      </c>
      <c r="B16">
        <v>103.4136548984073</v>
      </c>
      <c r="C16">
        <v>4.3388544656602397</v>
      </c>
      <c r="D16">
        <v>3.07427129121846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2</v>
      </c>
      <c r="X16">
        <v>0</v>
      </c>
      <c r="Y16">
        <v>0</v>
      </c>
      <c r="Z16">
        <v>2</v>
      </c>
      <c r="AA16">
        <v>0</v>
      </c>
      <c r="AB16">
        <v>2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2</v>
      </c>
      <c r="AP16">
        <v>2</v>
      </c>
      <c r="AQ16">
        <v>2</v>
      </c>
      <c r="AR16">
        <v>2</v>
      </c>
    </row>
    <row r="17" spans="1:44" x14ac:dyDescent="0.25">
      <c r="A17">
        <v>3059.6899999999996</v>
      </c>
      <c r="B17">
        <v>215.31161421256928</v>
      </c>
      <c r="C17">
        <v>4.5554189165132</v>
      </c>
      <c r="D17">
        <v>3.3557923558925098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0</v>
      </c>
      <c r="AG17">
        <v>2</v>
      </c>
      <c r="AH17">
        <v>2</v>
      </c>
      <c r="AI17">
        <v>2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1</v>
      </c>
      <c r="AP17">
        <v>2</v>
      </c>
      <c r="AQ17">
        <v>2</v>
      </c>
      <c r="AR17">
        <v>2</v>
      </c>
    </row>
    <row r="18" spans="1:44" x14ac:dyDescent="0.25">
      <c r="A18">
        <v>2949.62</v>
      </c>
      <c r="B18">
        <v>413.09353082214801</v>
      </c>
      <c r="C18">
        <v>4.5450403554255097</v>
      </c>
      <c r="D18">
        <v>3.5748331633302501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1</v>
      </c>
      <c r="AC18">
        <v>0</v>
      </c>
      <c r="AD18">
        <v>1</v>
      </c>
      <c r="AE18">
        <v>1</v>
      </c>
      <c r="AF18">
        <v>0</v>
      </c>
      <c r="AG18">
        <v>1</v>
      </c>
      <c r="AH18">
        <v>2</v>
      </c>
      <c r="AI18">
        <v>2</v>
      </c>
      <c r="AJ18">
        <v>0</v>
      </c>
      <c r="AK18">
        <v>1</v>
      </c>
      <c r="AL18">
        <v>1</v>
      </c>
      <c r="AM18">
        <v>1</v>
      </c>
      <c r="AN18">
        <v>0</v>
      </c>
      <c r="AO18">
        <v>2</v>
      </c>
      <c r="AP18">
        <v>2</v>
      </c>
      <c r="AQ18">
        <v>2</v>
      </c>
      <c r="AR18">
        <v>2</v>
      </c>
    </row>
    <row r="19" spans="1:44" x14ac:dyDescent="0.25">
      <c r="A19">
        <v>1168.3679999999999</v>
      </c>
      <c r="B19">
        <v>95.995740709093042</v>
      </c>
      <c r="C19">
        <v>4.2617905779052903</v>
      </c>
      <c r="D19">
        <v>3.0434256537597202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2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2</v>
      </c>
      <c r="AP19">
        <v>2</v>
      </c>
      <c r="AQ19">
        <v>2</v>
      </c>
      <c r="AR19">
        <v>2</v>
      </c>
    </row>
    <row r="20" spans="1:44" x14ac:dyDescent="0.25">
      <c r="A20">
        <v>1849.6120000000001</v>
      </c>
      <c r="B20">
        <v>357.84028076040568</v>
      </c>
      <c r="C20">
        <v>4.4074571113565604</v>
      </c>
      <c r="D20">
        <v>3.5288834942512</v>
      </c>
      <c r="E20">
        <v>0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2</v>
      </c>
      <c r="AA20">
        <v>0</v>
      </c>
      <c r="AB20">
        <v>2</v>
      </c>
      <c r="AC20">
        <v>0</v>
      </c>
      <c r="AD20">
        <v>0</v>
      </c>
      <c r="AE20">
        <v>0</v>
      </c>
      <c r="AF20">
        <v>0</v>
      </c>
      <c r="AG20">
        <v>2</v>
      </c>
      <c r="AH20">
        <v>2</v>
      </c>
      <c r="AI20">
        <v>2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2</v>
      </c>
      <c r="AP20">
        <v>2</v>
      </c>
      <c r="AQ20">
        <v>2</v>
      </c>
      <c r="AR20">
        <v>2</v>
      </c>
    </row>
    <row r="21" spans="1:44" x14ac:dyDescent="0.25">
      <c r="A21">
        <v>5707.2950000000001</v>
      </c>
      <c r="B21">
        <v>401.62464146280365</v>
      </c>
      <c r="C21">
        <v>4.7231448502497804</v>
      </c>
      <c r="D21">
        <v>3.5659221450923799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2</v>
      </c>
      <c r="AH21">
        <v>2</v>
      </c>
      <c r="AI21">
        <v>2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1</v>
      </c>
      <c r="AP21">
        <v>2</v>
      </c>
      <c r="AQ21">
        <v>2</v>
      </c>
      <c r="AR21">
        <v>2</v>
      </c>
    </row>
    <row r="22" spans="1:44" x14ac:dyDescent="0.25">
      <c r="A22">
        <v>2532.0430000000001</v>
      </c>
      <c r="B22">
        <v>275.82768687770982</v>
      </c>
      <c r="C22">
        <v>4.5011474048977203</v>
      </c>
      <c r="D22">
        <v>3.44229115697684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2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2</v>
      </c>
      <c r="AI22">
        <v>2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2</v>
      </c>
      <c r="AP22">
        <v>2</v>
      </c>
      <c r="AQ22">
        <v>2</v>
      </c>
      <c r="AR22">
        <v>2</v>
      </c>
    </row>
    <row r="23" spans="1:44" x14ac:dyDescent="0.25">
      <c r="A23">
        <v>832.5200000000001</v>
      </c>
      <c r="B23">
        <v>94.177535944976768</v>
      </c>
      <c r="C23">
        <v>4.1473608563631004</v>
      </c>
      <c r="D23">
        <v>3.0354300846941902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2</v>
      </c>
      <c r="AF23">
        <v>0</v>
      </c>
      <c r="AG23">
        <v>2</v>
      </c>
      <c r="AH23">
        <v>2</v>
      </c>
      <c r="AI23">
        <v>2</v>
      </c>
      <c r="AJ23">
        <v>0</v>
      </c>
      <c r="AK23">
        <v>0</v>
      </c>
      <c r="AL23">
        <v>0</v>
      </c>
      <c r="AM23">
        <v>2</v>
      </c>
      <c r="AN23">
        <v>0</v>
      </c>
      <c r="AO23">
        <v>0</v>
      </c>
      <c r="AP23">
        <v>2</v>
      </c>
      <c r="AQ23">
        <v>2</v>
      </c>
      <c r="AR23">
        <v>2</v>
      </c>
    </row>
    <row r="24" spans="1:44" x14ac:dyDescent="0.25">
      <c r="A24">
        <v>871.58399999999995</v>
      </c>
      <c r="B24">
        <v>70.820068546244329</v>
      </c>
      <c r="C24">
        <v>4.1632031885578504</v>
      </c>
      <c r="D24">
        <v>2.9127100780641699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2</v>
      </c>
      <c r="AH24">
        <v>2</v>
      </c>
      <c r="AI24">
        <v>2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1</v>
      </c>
      <c r="AP24">
        <v>2</v>
      </c>
      <c r="AQ24">
        <v>2</v>
      </c>
      <c r="AR24">
        <v>2</v>
      </c>
    </row>
    <row r="25" spans="1:44" x14ac:dyDescent="0.25">
      <c r="A25">
        <v>760.38400000000013</v>
      </c>
      <c r="B25">
        <v>108.55866917177302</v>
      </c>
      <c r="C25">
        <v>4.11570943991984</v>
      </c>
      <c r="D25">
        <v>3.0941567259195999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</v>
      </c>
      <c r="AG25">
        <v>2</v>
      </c>
      <c r="AH25">
        <v>2</v>
      </c>
      <c r="AI25">
        <v>2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1</v>
      </c>
      <c r="AP25">
        <v>2</v>
      </c>
      <c r="AQ25">
        <v>2</v>
      </c>
      <c r="AR25">
        <v>2</v>
      </c>
    </row>
    <row r="26" spans="1:44" x14ac:dyDescent="0.25">
      <c r="A26">
        <v>617.40899999999999</v>
      </c>
      <c r="B26">
        <v>51.592198611192352</v>
      </c>
      <c r="C26">
        <v>4.04123350134806</v>
      </c>
      <c r="D26">
        <v>2.7682367273544801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</v>
      </c>
      <c r="AF26">
        <v>0</v>
      </c>
      <c r="AG26">
        <v>2</v>
      </c>
      <c r="AH26">
        <v>2</v>
      </c>
      <c r="AI26">
        <v>2</v>
      </c>
      <c r="AJ26">
        <v>0</v>
      </c>
      <c r="AK26">
        <v>0</v>
      </c>
      <c r="AL26">
        <v>0</v>
      </c>
      <c r="AM26">
        <v>2</v>
      </c>
      <c r="AN26">
        <v>0</v>
      </c>
      <c r="AO26">
        <v>0</v>
      </c>
      <c r="AP26">
        <v>2</v>
      </c>
      <c r="AQ26">
        <v>2</v>
      </c>
      <c r="AR26">
        <v>2</v>
      </c>
    </row>
    <row r="27" spans="1:44" x14ac:dyDescent="0.25">
      <c r="A27">
        <v>373.69900000000007</v>
      </c>
      <c r="B27">
        <v>124.84181761086131</v>
      </c>
      <c r="C27">
        <v>3.8513407448675099</v>
      </c>
      <c r="D27">
        <v>3.1503738026263299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</v>
      </c>
      <c r="AA27">
        <v>0</v>
      </c>
      <c r="AB27">
        <v>2</v>
      </c>
      <c r="AC27">
        <v>0</v>
      </c>
      <c r="AD27">
        <v>0</v>
      </c>
      <c r="AE27">
        <v>1</v>
      </c>
      <c r="AF27">
        <v>0</v>
      </c>
      <c r="AG27">
        <v>2</v>
      </c>
      <c r="AH27">
        <v>2</v>
      </c>
      <c r="AI27">
        <v>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</v>
      </c>
      <c r="AP27">
        <v>2</v>
      </c>
      <c r="AQ27">
        <v>2</v>
      </c>
      <c r="AR27">
        <v>2</v>
      </c>
    </row>
    <row r="28" spans="1:44" x14ac:dyDescent="0.25">
      <c r="A28">
        <v>455.97</v>
      </c>
      <c r="B28">
        <v>33.034984611639516</v>
      </c>
      <c r="C28">
        <v>3.9283970024433001</v>
      </c>
      <c r="D28">
        <v>2.5494855701258001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2</v>
      </c>
      <c r="AI28">
        <v>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2</v>
      </c>
      <c r="AQ28">
        <v>2</v>
      </c>
      <c r="AR28">
        <v>2</v>
      </c>
    </row>
    <row r="29" spans="1:44" x14ac:dyDescent="0.25">
      <c r="A29">
        <v>164.22800000000001</v>
      </c>
      <c r="B29">
        <v>27.441675494851804</v>
      </c>
      <c r="C29">
        <v>3.50604234082908</v>
      </c>
      <c r="D29">
        <v>2.4528146426301101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1</v>
      </c>
      <c r="AF29">
        <v>1</v>
      </c>
      <c r="AG29">
        <v>2</v>
      </c>
      <c r="AH29">
        <v>1</v>
      </c>
      <c r="AI29">
        <v>2</v>
      </c>
      <c r="AJ29">
        <v>0</v>
      </c>
      <c r="AK29">
        <v>0</v>
      </c>
      <c r="AL29">
        <v>0</v>
      </c>
      <c r="AM29">
        <v>2</v>
      </c>
      <c r="AN29">
        <v>1</v>
      </c>
      <c r="AO29">
        <v>1</v>
      </c>
      <c r="AP29">
        <v>2</v>
      </c>
      <c r="AQ29">
        <v>2</v>
      </c>
      <c r="AR29">
        <v>2</v>
      </c>
    </row>
    <row r="30" spans="1:44" x14ac:dyDescent="0.25">
      <c r="A30">
        <v>297.07100000000003</v>
      </c>
      <c r="B30">
        <v>21.736913042396608</v>
      </c>
      <c r="C30">
        <v>3.7594205616458498</v>
      </c>
      <c r="D30">
        <v>2.3263975741296199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</v>
      </c>
      <c r="AG30">
        <v>2</v>
      </c>
      <c r="AH30">
        <v>2</v>
      </c>
      <c r="AI30">
        <v>2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1</v>
      </c>
      <c r="AP30">
        <v>2</v>
      </c>
      <c r="AQ30">
        <v>2</v>
      </c>
      <c r="AR30">
        <v>2</v>
      </c>
    </row>
    <row r="31" spans="1:44" x14ac:dyDescent="0.25">
      <c r="A31">
        <v>490.10399999999998</v>
      </c>
      <c r="B31">
        <v>24.27098499480018</v>
      </c>
      <c r="C31">
        <v>3.9557620850850399</v>
      </c>
      <c r="D31">
        <v>2.38691594314996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</v>
      </c>
      <c r="AA31">
        <v>0</v>
      </c>
      <c r="AB31">
        <v>2</v>
      </c>
      <c r="AC31">
        <v>0</v>
      </c>
      <c r="AD31">
        <v>0</v>
      </c>
      <c r="AE31">
        <v>0</v>
      </c>
      <c r="AF31">
        <v>0</v>
      </c>
      <c r="AG31">
        <v>2</v>
      </c>
      <c r="AH31">
        <v>2</v>
      </c>
      <c r="AI31">
        <v>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2</v>
      </c>
      <c r="AQ31">
        <v>2</v>
      </c>
      <c r="AR31">
        <v>2</v>
      </c>
    </row>
    <row r="32" spans="1:44" x14ac:dyDescent="0.25">
      <c r="A32">
        <v>369.55500000000006</v>
      </c>
      <c r="B32">
        <v>37.481591619978012</v>
      </c>
      <c r="C32">
        <v>3.8469504589782502</v>
      </c>
      <c r="D32">
        <v>2.6133578850090098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2</v>
      </c>
      <c r="AH32">
        <v>2</v>
      </c>
      <c r="AI32">
        <v>2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1</v>
      </c>
      <c r="AP32">
        <v>2</v>
      </c>
      <c r="AQ32">
        <v>2</v>
      </c>
      <c r="AR32">
        <v>2</v>
      </c>
    </row>
    <row r="33" spans="1:44" x14ac:dyDescent="0.25">
      <c r="A33">
        <v>382.06100000000004</v>
      </c>
      <c r="B33">
        <v>32.479508022517798</v>
      </c>
      <c r="C33">
        <v>3.8600305820830401</v>
      </c>
      <c r="D33">
        <v>2.5407903313031399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</v>
      </c>
      <c r="AA33">
        <v>0</v>
      </c>
      <c r="AB33">
        <v>2</v>
      </c>
      <c r="AC33">
        <v>0</v>
      </c>
      <c r="AD33">
        <v>0</v>
      </c>
      <c r="AE33">
        <v>0</v>
      </c>
      <c r="AF33">
        <v>0</v>
      </c>
      <c r="AG33">
        <v>2</v>
      </c>
      <c r="AH33">
        <v>2</v>
      </c>
      <c r="AI33">
        <v>2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2</v>
      </c>
      <c r="AP33">
        <v>2</v>
      </c>
      <c r="AQ33">
        <v>2</v>
      </c>
      <c r="AR33">
        <v>2</v>
      </c>
    </row>
    <row r="34" spans="1:44" x14ac:dyDescent="0.25">
      <c r="A34">
        <v>627.39800000000002</v>
      </c>
      <c r="B34">
        <v>39.773832361066916</v>
      </c>
      <c r="C34">
        <v>4.04705934680974</v>
      </c>
      <c r="D34">
        <v>2.6428517539043201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</v>
      </c>
      <c r="AA34">
        <v>0</v>
      </c>
      <c r="AB34">
        <v>2</v>
      </c>
      <c r="AC34">
        <v>0</v>
      </c>
      <c r="AD34">
        <v>0</v>
      </c>
      <c r="AE34">
        <v>1</v>
      </c>
      <c r="AF34">
        <v>0</v>
      </c>
      <c r="AG34">
        <v>2</v>
      </c>
      <c r="AH34">
        <v>2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2</v>
      </c>
      <c r="AP34">
        <v>2</v>
      </c>
      <c r="AQ34">
        <v>2</v>
      </c>
      <c r="AR34">
        <v>2</v>
      </c>
    </row>
    <row r="35" spans="1:44" x14ac:dyDescent="0.25">
      <c r="A35">
        <v>218.22600000000006</v>
      </c>
      <c r="B35">
        <v>28.910922045197417</v>
      </c>
      <c r="C35">
        <v>3.63051981914123</v>
      </c>
      <c r="D35">
        <v>2.4803425668750099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1</v>
      </c>
      <c r="AF35">
        <v>0</v>
      </c>
      <c r="AG35">
        <v>2</v>
      </c>
      <c r="AH35">
        <v>2</v>
      </c>
      <c r="AI35">
        <v>2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1</v>
      </c>
      <c r="AP35">
        <v>2</v>
      </c>
      <c r="AQ35">
        <v>2</v>
      </c>
      <c r="AR35">
        <v>2</v>
      </c>
    </row>
    <row r="36" spans="1:44" x14ac:dyDescent="0.25">
      <c r="A36">
        <v>471.80900000000003</v>
      </c>
      <c r="B36">
        <v>23.443902167550643</v>
      </c>
      <c r="C36">
        <v>3.94137987976494</v>
      </c>
      <c r="D36">
        <v>2.3680251772776999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2</v>
      </c>
      <c r="AF36">
        <v>0</v>
      </c>
      <c r="AG36">
        <v>2</v>
      </c>
      <c r="AH36">
        <v>2</v>
      </c>
      <c r="AI36">
        <v>2</v>
      </c>
      <c r="AJ36">
        <v>0</v>
      </c>
      <c r="AK36">
        <v>0</v>
      </c>
      <c r="AL36">
        <v>0</v>
      </c>
      <c r="AM36">
        <v>2</v>
      </c>
      <c r="AN36">
        <v>0</v>
      </c>
      <c r="AO36">
        <v>0</v>
      </c>
      <c r="AP36">
        <v>2</v>
      </c>
      <c r="AQ36">
        <v>2</v>
      </c>
      <c r="AR36">
        <v>2</v>
      </c>
    </row>
    <row r="37" spans="1:44" x14ac:dyDescent="0.25">
      <c r="A37">
        <v>388.87</v>
      </c>
      <c r="B37">
        <v>24.441706840308985</v>
      </c>
      <c r="C37">
        <v>3.8669454770136502</v>
      </c>
      <c r="D37">
        <v>2.3907198184330101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</v>
      </c>
      <c r="AF37">
        <v>0</v>
      </c>
      <c r="AG37">
        <v>2</v>
      </c>
      <c r="AH37">
        <v>2</v>
      </c>
      <c r="AI37">
        <v>2</v>
      </c>
      <c r="AJ37">
        <v>0</v>
      </c>
      <c r="AK37">
        <v>0</v>
      </c>
      <c r="AL37">
        <v>0</v>
      </c>
      <c r="AM37">
        <v>2</v>
      </c>
      <c r="AN37">
        <v>0</v>
      </c>
      <c r="AO37">
        <v>0</v>
      </c>
      <c r="AP37">
        <v>2</v>
      </c>
      <c r="AQ37">
        <v>2</v>
      </c>
      <c r="AR37">
        <v>2</v>
      </c>
    </row>
    <row r="38" spans="1:44" x14ac:dyDescent="0.25">
      <c r="A38">
        <v>886.07600000000014</v>
      </c>
      <c r="B38">
        <v>80.939696876689908</v>
      </c>
      <c r="C38">
        <v>4.1688725278923</v>
      </c>
      <c r="D38">
        <v>2.9710476685562899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1</v>
      </c>
      <c r="AC38">
        <v>0</v>
      </c>
      <c r="AD38">
        <v>0</v>
      </c>
      <c r="AE38">
        <v>1</v>
      </c>
      <c r="AF38">
        <v>0</v>
      </c>
      <c r="AG38">
        <v>2</v>
      </c>
      <c r="AH38">
        <v>2</v>
      </c>
      <c r="AI38">
        <v>2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1</v>
      </c>
      <c r="AP38">
        <v>2</v>
      </c>
      <c r="AQ38">
        <v>2</v>
      </c>
      <c r="AR38">
        <v>2</v>
      </c>
    </row>
    <row r="39" spans="1:44" x14ac:dyDescent="0.25">
      <c r="A39">
        <v>4257.8149999999996</v>
      </c>
      <c r="B39">
        <v>463.82437525872024</v>
      </c>
      <c r="C39">
        <v>4.6463690071220496</v>
      </c>
      <c r="D39">
        <v>3.6109912740921999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0</v>
      </c>
      <c r="AD39">
        <v>0</v>
      </c>
      <c r="AE39">
        <v>1</v>
      </c>
      <c r="AF39">
        <v>1</v>
      </c>
      <c r="AG39">
        <v>2</v>
      </c>
      <c r="AH39">
        <v>1</v>
      </c>
      <c r="AI39">
        <v>2</v>
      </c>
      <c r="AJ39">
        <v>0</v>
      </c>
      <c r="AK39">
        <v>0</v>
      </c>
      <c r="AL39">
        <v>0</v>
      </c>
      <c r="AM39">
        <v>2</v>
      </c>
      <c r="AN39">
        <v>1</v>
      </c>
      <c r="AO39">
        <v>1</v>
      </c>
      <c r="AP39">
        <v>2</v>
      </c>
      <c r="AQ39">
        <v>2</v>
      </c>
      <c r="AR39">
        <v>2</v>
      </c>
    </row>
    <row r="40" spans="1:44" x14ac:dyDescent="0.25">
      <c r="A40">
        <v>5056.1849999999995</v>
      </c>
      <c r="B40">
        <v>369.96493656826169</v>
      </c>
      <c r="C40">
        <v>4.6918317989367804</v>
      </c>
      <c r="D40">
        <v>3.5396595965406701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1</v>
      </c>
      <c r="AC40">
        <v>0</v>
      </c>
      <c r="AD40">
        <v>0</v>
      </c>
      <c r="AE40">
        <v>1</v>
      </c>
      <c r="AF40">
        <v>0</v>
      </c>
      <c r="AG40">
        <v>2</v>
      </c>
      <c r="AH40">
        <v>2</v>
      </c>
      <c r="AI40">
        <v>2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1</v>
      </c>
      <c r="AP40">
        <v>2</v>
      </c>
      <c r="AQ40">
        <v>2</v>
      </c>
      <c r="AR40">
        <v>2</v>
      </c>
    </row>
    <row r="41" spans="1:44" x14ac:dyDescent="0.25">
      <c r="A41">
        <v>2241.4740000000002</v>
      </c>
      <c r="B41">
        <v>151.2222733461158</v>
      </c>
      <c r="C41">
        <v>4.4653325701282496</v>
      </c>
      <c r="D41">
        <v>3.2250801533103601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</v>
      </c>
      <c r="AA41">
        <v>0</v>
      </c>
      <c r="AB41">
        <v>2</v>
      </c>
      <c r="AC41">
        <v>0</v>
      </c>
      <c r="AD41">
        <v>0</v>
      </c>
      <c r="AE41">
        <v>1</v>
      </c>
      <c r="AF41">
        <v>0</v>
      </c>
      <c r="AG41">
        <v>2</v>
      </c>
      <c r="AH41">
        <v>2</v>
      </c>
      <c r="AI41">
        <v>2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</v>
      </c>
      <c r="AP41">
        <v>2</v>
      </c>
      <c r="AQ41">
        <v>2</v>
      </c>
      <c r="AR41">
        <v>2</v>
      </c>
    </row>
    <row r="42" spans="1:44" x14ac:dyDescent="0.25">
      <c r="A42">
        <v>1702.989</v>
      </c>
      <c r="B42">
        <v>139.92140359410536</v>
      </c>
      <c r="C42">
        <v>4.3820384470434801</v>
      </c>
      <c r="D42">
        <v>3.1951423521000302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2</v>
      </c>
      <c r="AC42">
        <v>0</v>
      </c>
      <c r="AD42">
        <v>1</v>
      </c>
      <c r="AE42">
        <v>0</v>
      </c>
      <c r="AF42">
        <v>0</v>
      </c>
      <c r="AG42">
        <v>2</v>
      </c>
      <c r="AH42">
        <v>2</v>
      </c>
      <c r="AI42">
        <v>2</v>
      </c>
      <c r="AJ42">
        <v>0</v>
      </c>
      <c r="AK42">
        <v>1</v>
      </c>
      <c r="AL42">
        <v>1</v>
      </c>
      <c r="AM42">
        <v>1</v>
      </c>
      <c r="AN42">
        <v>0</v>
      </c>
      <c r="AO42">
        <v>2</v>
      </c>
      <c r="AP42">
        <v>2</v>
      </c>
      <c r="AQ42">
        <v>2</v>
      </c>
      <c r="AR42">
        <v>2</v>
      </c>
    </row>
    <row r="43" spans="1:44" x14ac:dyDescent="0.25">
      <c r="A43">
        <v>478.18000000000006</v>
      </c>
      <c r="B43">
        <v>103.39116446412511</v>
      </c>
      <c r="C43">
        <v>3.9464604669199299</v>
      </c>
      <c r="D43">
        <v>3.0741817949819801</v>
      </c>
      <c r="E43">
        <v>0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</v>
      </c>
      <c r="AA43">
        <v>0</v>
      </c>
      <c r="AB43">
        <v>2</v>
      </c>
      <c r="AC43">
        <v>0</v>
      </c>
      <c r="AD43">
        <v>0</v>
      </c>
      <c r="AE43">
        <v>0</v>
      </c>
      <c r="AF43">
        <v>0</v>
      </c>
      <c r="AG43">
        <v>2</v>
      </c>
      <c r="AH43">
        <v>2</v>
      </c>
      <c r="AI43">
        <v>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</v>
      </c>
      <c r="AP43">
        <v>2</v>
      </c>
      <c r="AQ43">
        <v>2</v>
      </c>
      <c r="AR43">
        <v>2</v>
      </c>
    </row>
    <row r="44" spans="1:44" x14ac:dyDescent="0.25">
      <c r="A44">
        <v>805.89</v>
      </c>
      <c r="B44">
        <v>97.141527765054164</v>
      </c>
      <c r="C44">
        <v>4.1360595376188698</v>
      </c>
      <c r="D44">
        <v>3.0483721473936698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2</v>
      </c>
      <c r="AH44">
        <v>2</v>
      </c>
      <c r="AI44">
        <v>2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1</v>
      </c>
      <c r="AP44">
        <v>2</v>
      </c>
      <c r="AQ44">
        <v>2</v>
      </c>
      <c r="AR44">
        <v>2</v>
      </c>
    </row>
    <row r="45" spans="1:44" x14ac:dyDescent="0.25">
      <c r="A45">
        <v>195.81299999999999</v>
      </c>
      <c r="B45">
        <v>29.381763509012011</v>
      </c>
      <c r="C45">
        <v>3.5837229011366598</v>
      </c>
      <c r="D45">
        <v>2.4888133387440199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</v>
      </c>
      <c r="AA45">
        <v>0</v>
      </c>
      <c r="AB45">
        <v>2</v>
      </c>
      <c r="AC45">
        <v>0</v>
      </c>
      <c r="AD45">
        <v>0</v>
      </c>
      <c r="AE45">
        <v>0</v>
      </c>
      <c r="AF45">
        <v>0</v>
      </c>
      <c r="AG45">
        <v>2</v>
      </c>
      <c r="AH45">
        <v>2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</v>
      </c>
      <c r="AP45">
        <v>2</v>
      </c>
      <c r="AQ45">
        <v>2</v>
      </c>
      <c r="AR45">
        <v>2</v>
      </c>
    </row>
    <row r="46" spans="1:44" x14ac:dyDescent="0.25">
      <c r="A46">
        <v>443.596</v>
      </c>
      <c r="B46">
        <v>51.366267018992716</v>
      </c>
      <c r="C46">
        <v>3.9178856447844801</v>
      </c>
      <c r="D46">
        <v>2.7661729114263101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1</v>
      </c>
      <c r="AF46">
        <v>0</v>
      </c>
      <c r="AG46">
        <v>2</v>
      </c>
      <c r="AH46">
        <v>2</v>
      </c>
      <c r="AI46">
        <v>2</v>
      </c>
      <c r="AJ46">
        <v>0</v>
      </c>
      <c r="AK46">
        <v>1</v>
      </c>
      <c r="AL46">
        <v>1</v>
      </c>
      <c r="AM46">
        <v>2</v>
      </c>
      <c r="AN46">
        <v>0</v>
      </c>
      <c r="AO46">
        <v>1</v>
      </c>
      <c r="AP46">
        <v>2</v>
      </c>
      <c r="AQ46">
        <v>2</v>
      </c>
      <c r="AR46">
        <v>2</v>
      </c>
    </row>
    <row r="47" spans="1:44" x14ac:dyDescent="0.25">
      <c r="A47">
        <v>726.95400000000006</v>
      </c>
      <c r="B47">
        <v>68.974501539927104</v>
      </c>
      <c r="C47">
        <v>4.0998397510708697</v>
      </c>
      <c r="D47">
        <v>2.9009989434797201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2</v>
      </c>
      <c r="AA47">
        <v>0</v>
      </c>
      <c r="AB47">
        <v>2</v>
      </c>
      <c r="AC47">
        <v>0</v>
      </c>
      <c r="AD47">
        <v>0</v>
      </c>
      <c r="AE47">
        <v>0</v>
      </c>
      <c r="AF47">
        <v>0</v>
      </c>
      <c r="AG47">
        <v>2</v>
      </c>
      <c r="AH47">
        <v>2</v>
      </c>
      <c r="AI47">
        <v>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2</v>
      </c>
      <c r="AP47">
        <v>2</v>
      </c>
      <c r="AQ47">
        <v>2</v>
      </c>
      <c r="AR47">
        <v>2</v>
      </c>
    </row>
    <row r="48" spans="1:44" x14ac:dyDescent="0.25">
      <c r="A48">
        <v>863.03000000000009</v>
      </c>
      <c r="B48">
        <v>87.531593445602482</v>
      </c>
      <c r="C48">
        <v>4.1598053685456202</v>
      </c>
      <c r="D48">
        <v>3.0045586446972399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0</v>
      </c>
      <c r="AG48">
        <v>2</v>
      </c>
      <c r="AH48">
        <v>2</v>
      </c>
      <c r="AI48">
        <v>2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1</v>
      </c>
      <c r="AP48">
        <v>2</v>
      </c>
      <c r="AQ48">
        <v>2</v>
      </c>
      <c r="AR48">
        <v>2</v>
      </c>
    </row>
    <row r="49" spans="1:44" x14ac:dyDescent="0.25">
      <c r="A49">
        <v>481.41300000000001</v>
      </c>
      <c r="B49">
        <v>52.057142362815725</v>
      </c>
      <c r="C49">
        <v>3.9490087597822101</v>
      </c>
      <c r="D49">
        <v>2.7724501671274102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1</v>
      </c>
      <c r="AF49">
        <v>0</v>
      </c>
      <c r="AG49">
        <v>2</v>
      </c>
      <c r="AH49">
        <v>2</v>
      </c>
      <c r="AI49">
        <v>2</v>
      </c>
      <c r="AJ49">
        <v>0</v>
      </c>
      <c r="AK49">
        <v>1</v>
      </c>
      <c r="AL49">
        <v>1</v>
      </c>
      <c r="AM49">
        <v>2</v>
      </c>
      <c r="AN49">
        <v>0</v>
      </c>
      <c r="AO49">
        <v>1</v>
      </c>
      <c r="AP49">
        <v>2</v>
      </c>
      <c r="AQ49">
        <v>2</v>
      </c>
      <c r="AR49">
        <v>2</v>
      </c>
    </row>
    <row r="50" spans="1:44" x14ac:dyDescent="0.25">
      <c r="A50">
        <v>1164.0999999999999</v>
      </c>
      <c r="B50">
        <v>124.05474990835229</v>
      </c>
      <c r="C50">
        <v>4.2605872591059004</v>
      </c>
      <c r="D50">
        <v>3.1478621452767599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</v>
      </c>
      <c r="AA50">
        <v>0</v>
      </c>
      <c r="AB50">
        <v>2</v>
      </c>
      <c r="AC50">
        <v>0</v>
      </c>
      <c r="AD50">
        <v>0</v>
      </c>
      <c r="AE50">
        <v>0</v>
      </c>
      <c r="AF50">
        <v>0</v>
      </c>
      <c r="AG50">
        <v>2</v>
      </c>
      <c r="AH50">
        <v>2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2</v>
      </c>
      <c r="AP50">
        <v>2</v>
      </c>
      <c r="AQ50">
        <v>2</v>
      </c>
      <c r="AR50">
        <v>2</v>
      </c>
    </row>
    <row r="51" spans="1:44" x14ac:dyDescent="0.25">
      <c r="A51">
        <v>3884.1500000000005</v>
      </c>
      <c r="B51">
        <v>315.60442739184629</v>
      </c>
      <c r="C51">
        <v>4.6215611232073703</v>
      </c>
      <c r="D51">
        <v>3.4876421269049902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</v>
      </c>
      <c r="AA51">
        <v>0</v>
      </c>
      <c r="AB51">
        <v>2</v>
      </c>
      <c r="AC51">
        <v>0</v>
      </c>
      <c r="AD51">
        <v>0</v>
      </c>
      <c r="AE51">
        <v>0</v>
      </c>
      <c r="AF51">
        <v>0</v>
      </c>
      <c r="AG51">
        <v>2</v>
      </c>
      <c r="AH51">
        <v>2</v>
      </c>
      <c r="AI51">
        <v>2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2</v>
      </c>
      <c r="AQ51">
        <v>2</v>
      </c>
      <c r="AR51">
        <v>2</v>
      </c>
    </row>
    <row r="52" spans="1:44" x14ac:dyDescent="0.25">
      <c r="A52">
        <v>1027.982</v>
      </c>
      <c r="B52">
        <v>97.536496177223498</v>
      </c>
      <c r="C52">
        <v>4.2192849128516299</v>
      </c>
      <c r="D52">
        <v>3.05006118202901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</v>
      </c>
      <c r="AA52">
        <v>0</v>
      </c>
      <c r="AB52">
        <v>2</v>
      </c>
      <c r="AC52">
        <v>0</v>
      </c>
      <c r="AD52">
        <v>0</v>
      </c>
      <c r="AE52">
        <v>1</v>
      </c>
      <c r="AF52">
        <v>0</v>
      </c>
      <c r="AG52">
        <v>2</v>
      </c>
      <c r="AH52">
        <v>2</v>
      </c>
      <c r="AI52">
        <v>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2</v>
      </c>
      <c r="AP52">
        <v>2</v>
      </c>
      <c r="AQ52">
        <v>2</v>
      </c>
      <c r="AR52">
        <v>2</v>
      </c>
    </row>
    <row r="53" spans="1:44" x14ac:dyDescent="0.25">
      <c r="A53">
        <v>1060.7170000000001</v>
      </c>
      <c r="B53">
        <v>62.15454300413694</v>
      </c>
      <c r="C53">
        <v>4.2297731722233802</v>
      </c>
      <c r="D53">
        <v>2.8542424885693598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1</v>
      </c>
      <c r="AF53">
        <v>0</v>
      </c>
      <c r="AG53">
        <v>2</v>
      </c>
      <c r="AH53">
        <v>2</v>
      </c>
      <c r="AI53">
        <v>2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2</v>
      </c>
      <c r="AQ53">
        <v>2</v>
      </c>
      <c r="AR53">
        <v>2</v>
      </c>
    </row>
    <row r="54" spans="1:44" x14ac:dyDescent="0.25">
      <c r="A54">
        <v>499.274</v>
      </c>
      <c r="B54">
        <v>68.616655763659438</v>
      </c>
      <c r="C54">
        <v>3.9627389490473499</v>
      </c>
      <c r="D54">
        <v>2.8986849929866501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2</v>
      </c>
      <c r="AH54">
        <v>2</v>
      </c>
      <c r="AI54">
        <v>2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2</v>
      </c>
      <c r="AQ54">
        <v>2</v>
      </c>
      <c r="AR54">
        <v>2</v>
      </c>
    </row>
    <row r="55" spans="1:44" x14ac:dyDescent="0.25">
      <c r="A55">
        <v>1371.9879999999998</v>
      </c>
      <c r="B55">
        <v>84.078195857335444</v>
      </c>
      <c r="C55">
        <v>4.31393664208725</v>
      </c>
      <c r="D55">
        <v>2.9873930238341702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</v>
      </c>
      <c r="AA55">
        <v>0</v>
      </c>
      <c r="AB55">
        <v>2</v>
      </c>
      <c r="AC55">
        <v>0</v>
      </c>
      <c r="AD55">
        <v>0</v>
      </c>
      <c r="AE55">
        <v>0</v>
      </c>
      <c r="AF55">
        <v>0</v>
      </c>
      <c r="AG55">
        <v>2</v>
      </c>
      <c r="AH55">
        <v>2</v>
      </c>
      <c r="AI55">
        <v>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</v>
      </c>
      <c r="AP55">
        <v>2</v>
      </c>
      <c r="AQ55">
        <v>2</v>
      </c>
      <c r="AR55">
        <v>2</v>
      </c>
    </row>
    <row r="56" spans="1:44" x14ac:dyDescent="0.25">
      <c r="A56">
        <v>9661.152</v>
      </c>
      <c r="B56">
        <v>609.83959217579468</v>
      </c>
      <c r="C56">
        <v>4.8524820314820998</v>
      </c>
      <c r="D56">
        <v>3.6933072954755701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1</v>
      </c>
      <c r="AC56">
        <v>0</v>
      </c>
      <c r="AD56">
        <v>0</v>
      </c>
      <c r="AE56">
        <v>1</v>
      </c>
      <c r="AF56">
        <v>0</v>
      </c>
      <c r="AG56">
        <v>2</v>
      </c>
      <c r="AH56">
        <v>2</v>
      </c>
      <c r="AI56">
        <v>2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1</v>
      </c>
      <c r="AP56">
        <v>2</v>
      </c>
      <c r="AQ56">
        <v>2</v>
      </c>
      <c r="AR56">
        <v>2</v>
      </c>
    </row>
    <row r="57" spans="1:44" x14ac:dyDescent="0.25">
      <c r="A57">
        <v>919.03200000000004</v>
      </c>
      <c r="B57">
        <v>148.50498338870432</v>
      </c>
      <c r="C57">
        <v>4.1813750062367596</v>
      </c>
      <c r="D57">
        <v>3.2181308706604699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0</v>
      </c>
      <c r="AG57">
        <v>2</v>
      </c>
      <c r="AH57">
        <v>2</v>
      </c>
      <c r="AI57">
        <v>2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2</v>
      </c>
      <c r="AQ57">
        <v>2</v>
      </c>
      <c r="AR57">
        <v>2</v>
      </c>
    </row>
    <row r="58" spans="1:44" x14ac:dyDescent="0.25">
      <c r="A58">
        <v>1849.6120000000001</v>
      </c>
      <c r="B58">
        <v>513.03720716072814</v>
      </c>
      <c r="C58">
        <v>4.4074571113565604</v>
      </c>
      <c r="D58">
        <v>3.6418239395406999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2</v>
      </c>
      <c r="AH58">
        <v>2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2</v>
      </c>
      <c r="AQ58">
        <v>2</v>
      </c>
      <c r="AR58">
        <v>2</v>
      </c>
    </row>
    <row r="59" spans="1:44" x14ac:dyDescent="0.25">
      <c r="A59">
        <v>6161.9800000000005</v>
      </c>
      <c r="B59">
        <v>724.94052927183373</v>
      </c>
      <c r="C59">
        <v>4.7426533212977002</v>
      </c>
      <c r="D59">
        <v>3.7431280062711201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2</v>
      </c>
      <c r="AA59">
        <v>0</v>
      </c>
      <c r="AB59">
        <v>2</v>
      </c>
      <c r="AC59">
        <v>0</v>
      </c>
      <c r="AD59">
        <v>0</v>
      </c>
      <c r="AE59">
        <v>0</v>
      </c>
      <c r="AF59">
        <v>0</v>
      </c>
      <c r="AG59">
        <v>2</v>
      </c>
      <c r="AH59">
        <v>2</v>
      </c>
      <c r="AI59">
        <v>2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2</v>
      </c>
      <c r="AP59">
        <v>2</v>
      </c>
      <c r="AQ59">
        <v>2</v>
      </c>
      <c r="AR59">
        <v>2</v>
      </c>
    </row>
    <row r="60" spans="1:44" x14ac:dyDescent="0.25">
      <c r="A60">
        <v>1989.241</v>
      </c>
      <c r="B60">
        <v>237.83312330673525</v>
      </c>
      <c r="C60">
        <v>4.42958302624415</v>
      </c>
      <c r="D60">
        <v>3.3910275828626899</v>
      </c>
      <c r="E60">
        <v>1</v>
      </c>
      <c r="F60">
        <v>0</v>
      </c>
      <c r="G60">
        <v>1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1</v>
      </c>
      <c r="AC60">
        <v>0</v>
      </c>
      <c r="AD60">
        <v>0</v>
      </c>
      <c r="AE60">
        <v>1</v>
      </c>
      <c r="AF60">
        <v>1</v>
      </c>
      <c r="AG60">
        <v>2</v>
      </c>
      <c r="AH60">
        <v>1</v>
      </c>
      <c r="AI60">
        <v>2</v>
      </c>
      <c r="AJ60">
        <v>0</v>
      </c>
      <c r="AK60">
        <v>0</v>
      </c>
      <c r="AL60">
        <v>0</v>
      </c>
      <c r="AM60">
        <v>2</v>
      </c>
      <c r="AN60">
        <v>1</v>
      </c>
      <c r="AO60">
        <v>1</v>
      </c>
      <c r="AP60">
        <v>2</v>
      </c>
      <c r="AQ60">
        <v>2</v>
      </c>
      <c r="AR60">
        <v>2</v>
      </c>
    </row>
    <row r="61" spans="1:44" x14ac:dyDescent="0.25">
      <c r="A61">
        <v>5750.7499999999991</v>
      </c>
      <c r="B61">
        <v>467.27396234019272</v>
      </c>
      <c r="C61">
        <v>4.7250858044523101</v>
      </c>
      <c r="D61">
        <v>3.6132771298130102</v>
      </c>
      <c r="E61">
        <v>1</v>
      </c>
      <c r="F61">
        <v>0</v>
      </c>
      <c r="G61">
        <v>1</v>
      </c>
      <c r="H61">
        <v>1</v>
      </c>
      <c r="I61">
        <v>0</v>
      </c>
      <c r="J61">
        <v>0</v>
      </c>
      <c r="K61">
        <v>1</v>
      </c>
      <c r="L61">
        <v>2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1</v>
      </c>
      <c r="AC61">
        <v>0</v>
      </c>
      <c r="AD61">
        <v>1</v>
      </c>
      <c r="AE61">
        <v>1</v>
      </c>
      <c r="AF61">
        <v>0</v>
      </c>
      <c r="AG61">
        <v>2</v>
      </c>
      <c r="AH61">
        <v>2</v>
      </c>
      <c r="AI61">
        <v>2</v>
      </c>
      <c r="AJ61">
        <v>0</v>
      </c>
      <c r="AK61">
        <v>1</v>
      </c>
      <c r="AL61">
        <v>1</v>
      </c>
      <c r="AM61">
        <v>2</v>
      </c>
      <c r="AN61">
        <v>0</v>
      </c>
      <c r="AO61">
        <v>1</v>
      </c>
      <c r="AP61">
        <v>2</v>
      </c>
      <c r="AQ61">
        <v>2</v>
      </c>
      <c r="AR61">
        <v>2</v>
      </c>
    </row>
    <row r="62" spans="1:44" x14ac:dyDescent="0.25">
      <c r="A62">
        <v>8652.7249999999985</v>
      </c>
      <c r="B62">
        <v>928.82453213794224</v>
      </c>
      <c r="C62">
        <v>4.82627512159549</v>
      </c>
      <c r="D62">
        <v>3.8117267620728899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</v>
      </c>
      <c r="AA62">
        <v>0</v>
      </c>
      <c r="AB62">
        <v>2</v>
      </c>
      <c r="AC62">
        <v>0</v>
      </c>
      <c r="AD62">
        <v>0</v>
      </c>
      <c r="AE62">
        <v>0</v>
      </c>
      <c r="AF62">
        <v>0</v>
      </c>
      <c r="AG62">
        <v>2</v>
      </c>
      <c r="AH62">
        <v>2</v>
      </c>
      <c r="AI62">
        <v>2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2</v>
      </c>
      <c r="AP62">
        <v>2</v>
      </c>
      <c r="AQ62">
        <v>2</v>
      </c>
      <c r="AR62">
        <v>2</v>
      </c>
    </row>
    <row r="63" spans="1:44" x14ac:dyDescent="0.25">
      <c r="A63">
        <v>6757.64</v>
      </c>
      <c r="B63">
        <v>714.96253599866282</v>
      </c>
      <c r="C63">
        <v>4.7658274899405697</v>
      </c>
      <c r="D63">
        <v>3.73919479851808</v>
      </c>
      <c r="E63">
        <v>1</v>
      </c>
      <c r="F63">
        <v>0</v>
      </c>
      <c r="G63">
        <v>2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2</v>
      </c>
      <c r="AC63">
        <v>0</v>
      </c>
      <c r="AD63">
        <v>1</v>
      </c>
      <c r="AE63">
        <v>1</v>
      </c>
      <c r="AF63">
        <v>0</v>
      </c>
      <c r="AG63">
        <v>2</v>
      </c>
      <c r="AH63">
        <v>2</v>
      </c>
      <c r="AI63">
        <v>2</v>
      </c>
      <c r="AJ63">
        <v>0</v>
      </c>
      <c r="AK63">
        <v>1</v>
      </c>
      <c r="AL63">
        <v>1</v>
      </c>
      <c r="AM63">
        <v>1</v>
      </c>
      <c r="AN63">
        <v>0</v>
      </c>
      <c r="AO63">
        <v>2</v>
      </c>
      <c r="AP63">
        <v>2</v>
      </c>
      <c r="AQ63">
        <v>2</v>
      </c>
      <c r="AR63">
        <v>2</v>
      </c>
    </row>
    <row r="64" spans="1:44" x14ac:dyDescent="0.25">
      <c r="A64">
        <v>1897.2890000000002</v>
      </c>
      <c r="B64">
        <v>581.04584571096086</v>
      </c>
      <c r="C64">
        <v>4.4152233775608796</v>
      </c>
      <c r="D64">
        <v>3.67907243117972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1</v>
      </c>
      <c r="AC64">
        <v>0</v>
      </c>
      <c r="AD64">
        <v>0</v>
      </c>
      <c r="AE64">
        <v>1</v>
      </c>
      <c r="AF64">
        <v>0</v>
      </c>
      <c r="AG64">
        <v>2</v>
      </c>
      <c r="AH64">
        <v>2</v>
      </c>
      <c r="AI64">
        <v>2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2</v>
      </c>
      <c r="AQ64">
        <v>2</v>
      </c>
      <c r="AR64">
        <v>2</v>
      </c>
    </row>
    <row r="65" spans="1:44" x14ac:dyDescent="0.25">
      <c r="A65">
        <v>492.85200000000009</v>
      </c>
      <c r="B65">
        <v>72.473972119287126</v>
      </c>
      <c r="C65">
        <v>3.95786861279504</v>
      </c>
      <c r="D65">
        <v>2.92290016991267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2</v>
      </c>
      <c r="AA65">
        <v>0</v>
      </c>
      <c r="AB65">
        <v>1</v>
      </c>
      <c r="AC65">
        <v>0</v>
      </c>
      <c r="AD65">
        <v>0</v>
      </c>
      <c r="AE65">
        <v>1</v>
      </c>
      <c r="AF65">
        <v>0</v>
      </c>
      <c r="AG65">
        <v>2</v>
      </c>
      <c r="AH65">
        <v>2</v>
      </c>
      <c r="AI65">
        <v>2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2</v>
      </c>
      <c r="AQ65">
        <v>2</v>
      </c>
      <c r="AR65">
        <v>2</v>
      </c>
    </row>
    <row r="66" spans="1:44" x14ac:dyDescent="0.25">
      <c r="A66">
        <v>303.69600000000003</v>
      </c>
      <c r="B66">
        <v>27.570279265097586</v>
      </c>
      <c r="C66">
        <v>3.7684003396738199</v>
      </c>
      <c r="D66">
        <v>2.4552935697837102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2</v>
      </c>
      <c r="AA66">
        <v>0</v>
      </c>
      <c r="AB66">
        <v>2</v>
      </c>
      <c r="AC66">
        <v>0</v>
      </c>
      <c r="AD66">
        <v>0</v>
      </c>
      <c r="AE66">
        <v>0</v>
      </c>
      <c r="AF66">
        <v>0</v>
      </c>
      <c r="AG66">
        <v>2</v>
      </c>
      <c r="AH66">
        <v>2</v>
      </c>
      <c r="AI66">
        <v>2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</v>
      </c>
      <c r="AP66">
        <v>2</v>
      </c>
      <c r="AQ66">
        <v>2</v>
      </c>
      <c r="AR66">
        <v>2</v>
      </c>
    </row>
    <row r="67" spans="1:44" x14ac:dyDescent="0.25">
      <c r="A67">
        <v>3536.7150000000001</v>
      </c>
      <c r="B67">
        <v>495.31603625607812</v>
      </c>
      <c r="C67">
        <v>4.5958799484078998</v>
      </c>
      <c r="D67">
        <v>3.6311435853383802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2</v>
      </c>
      <c r="AA67">
        <v>0</v>
      </c>
      <c r="AB67">
        <v>2</v>
      </c>
      <c r="AC67">
        <v>0</v>
      </c>
      <c r="AD67">
        <v>0</v>
      </c>
      <c r="AE67">
        <v>0</v>
      </c>
      <c r="AF67">
        <v>0</v>
      </c>
      <c r="AG67">
        <v>2</v>
      </c>
      <c r="AH67">
        <v>2</v>
      </c>
      <c r="AI67">
        <v>2</v>
      </c>
      <c r="AJ67">
        <v>2</v>
      </c>
      <c r="AK67">
        <v>0</v>
      </c>
      <c r="AL67">
        <v>0</v>
      </c>
      <c r="AM67">
        <v>0</v>
      </c>
      <c r="AN67">
        <v>0</v>
      </c>
      <c r="AO67">
        <v>2</v>
      </c>
      <c r="AP67">
        <v>2</v>
      </c>
      <c r="AQ67">
        <v>2</v>
      </c>
      <c r="AR67">
        <v>1</v>
      </c>
    </row>
    <row r="68" spans="1:44" x14ac:dyDescent="0.25">
      <c r="A68">
        <v>1405.6869999999999</v>
      </c>
      <c r="B68">
        <v>113.59086868686869</v>
      </c>
      <c r="C68">
        <v>4.32169882248599</v>
      </c>
      <c r="D68">
        <v>3.1125486350886198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2</v>
      </c>
      <c r="AA68">
        <v>0</v>
      </c>
      <c r="AB68">
        <v>2</v>
      </c>
      <c r="AC68">
        <v>0</v>
      </c>
      <c r="AD68">
        <v>0</v>
      </c>
      <c r="AE68">
        <v>0</v>
      </c>
      <c r="AF68">
        <v>0</v>
      </c>
      <c r="AG68">
        <v>2</v>
      </c>
      <c r="AH68">
        <v>2</v>
      </c>
      <c r="AI68">
        <v>2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2</v>
      </c>
      <c r="AP68">
        <v>2</v>
      </c>
      <c r="AQ68">
        <v>2</v>
      </c>
      <c r="AR68">
        <v>2</v>
      </c>
    </row>
    <row r="69" spans="1:44" x14ac:dyDescent="0.25">
      <c r="A69">
        <v>7115.93</v>
      </c>
      <c r="B69">
        <v>371.13824148840627</v>
      </c>
      <c r="C69">
        <v>4.7786556595273897</v>
      </c>
      <c r="D69">
        <v>3.5406800243523899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2</v>
      </c>
      <c r="AA69">
        <v>0</v>
      </c>
      <c r="AB69">
        <v>2</v>
      </c>
      <c r="AC69">
        <v>0</v>
      </c>
      <c r="AD69">
        <v>0</v>
      </c>
      <c r="AE69">
        <v>1</v>
      </c>
      <c r="AF69">
        <v>0</v>
      </c>
      <c r="AG69">
        <v>2</v>
      </c>
      <c r="AH69">
        <v>2</v>
      </c>
      <c r="AI69">
        <v>2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2</v>
      </c>
      <c r="AP69">
        <v>2</v>
      </c>
      <c r="AQ69">
        <v>2</v>
      </c>
      <c r="AR69">
        <v>2</v>
      </c>
    </row>
    <row r="70" spans="1:44" x14ac:dyDescent="0.25">
      <c r="A70">
        <v>1147.261</v>
      </c>
      <c r="B70">
        <v>95.867921217337525</v>
      </c>
      <c r="C70">
        <v>4.2557893574939296</v>
      </c>
      <c r="D70">
        <v>3.0428694838546901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0</v>
      </c>
      <c r="AG70">
        <v>2</v>
      </c>
      <c r="AH70">
        <v>2</v>
      </c>
      <c r="AI70">
        <v>2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2</v>
      </c>
      <c r="AQ70">
        <v>2</v>
      </c>
      <c r="AR70">
        <v>2</v>
      </c>
    </row>
    <row r="71" spans="1:44" x14ac:dyDescent="0.25">
      <c r="A71">
        <v>4562.7950000000001</v>
      </c>
      <c r="B71">
        <v>275.03417737999945</v>
      </c>
      <c r="C71">
        <v>4.6648177919813802</v>
      </c>
      <c r="D71">
        <v>3.4413084505932101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2</v>
      </c>
      <c r="AA71">
        <v>0</v>
      </c>
      <c r="AB71">
        <v>2</v>
      </c>
      <c r="AC71">
        <v>0</v>
      </c>
      <c r="AD71">
        <v>0</v>
      </c>
      <c r="AE71">
        <v>0</v>
      </c>
      <c r="AF71">
        <v>0</v>
      </c>
      <c r="AG71">
        <v>2</v>
      </c>
      <c r="AH71">
        <v>2</v>
      </c>
      <c r="AI71">
        <v>2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2</v>
      </c>
      <c r="AP71">
        <v>2</v>
      </c>
      <c r="AQ71">
        <v>2</v>
      </c>
      <c r="AR71">
        <v>2</v>
      </c>
    </row>
    <row r="72" spans="1:44" x14ac:dyDescent="0.25">
      <c r="A72">
        <v>1254.1790000000001</v>
      </c>
      <c r="B72">
        <v>115.28037443310188</v>
      </c>
      <c r="C72">
        <v>4.2849579593514804</v>
      </c>
      <c r="D72">
        <v>3.1185068719612499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2</v>
      </c>
      <c r="AI72">
        <v>2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1</v>
      </c>
      <c r="AP72">
        <v>2</v>
      </c>
      <c r="AQ72">
        <v>2</v>
      </c>
      <c r="AR72">
        <v>2</v>
      </c>
    </row>
    <row r="73" spans="1:44" x14ac:dyDescent="0.25">
      <c r="A73">
        <v>890.64800000000002</v>
      </c>
      <c r="B73">
        <v>51.370478505272324</v>
      </c>
      <c r="C73">
        <v>4.17063887557571</v>
      </c>
      <c r="D73">
        <v>2.7662114809574998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2</v>
      </c>
      <c r="AC73">
        <v>0</v>
      </c>
      <c r="AD73">
        <v>0</v>
      </c>
      <c r="AE73">
        <v>0</v>
      </c>
      <c r="AF73">
        <v>1</v>
      </c>
      <c r="AG73">
        <v>2</v>
      </c>
      <c r="AH73">
        <v>1</v>
      </c>
      <c r="AI73">
        <v>2</v>
      </c>
      <c r="AJ73">
        <v>0</v>
      </c>
      <c r="AK73">
        <v>0</v>
      </c>
      <c r="AL73">
        <v>0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</row>
    <row r="74" spans="1:44" x14ac:dyDescent="0.25">
      <c r="A74">
        <v>591.20600000000002</v>
      </c>
      <c r="B74">
        <v>52.37807514299282</v>
      </c>
      <c r="C74">
        <v>4.0254176080519501</v>
      </c>
      <c r="D74">
        <v>2.7753324725600299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2</v>
      </c>
      <c r="AA74">
        <v>0</v>
      </c>
      <c r="AB74">
        <v>2</v>
      </c>
      <c r="AC74">
        <v>0</v>
      </c>
      <c r="AD74">
        <v>0</v>
      </c>
      <c r="AE74">
        <v>0</v>
      </c>
      <c r="AF74">
        <v>0</v>
      </c>
      <c r="AG74">
        <v>2</v>
      </c>
      <c r="AH74">
        <v>2</v>
      </c>
      <c r="AI74">
        <v>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2</v>
      </c>
      <c r="AP74">
        <v>2</v>
      </c>
      <c r="AQ74">
        <v>2</v>
      </c>
      <c r="AR74">
        <v>2</v>
      </c>
    </row>
    <row r="75" spans="1:44" x14ac:dyDescent="0.25">
      <c r="A75">
        <v>787.8370000000001</v>
      </c>
      <c r="B75">
        <v>55.975959461610181</v>
      </c>
      <c r="C75">
        <v>4.1281494197387198</v>
      </c>
      <c r="D75">
        <v>2.8062723806174299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0</v>
      </c>
      <c r="AG75">
        <v>2</v>
      </c>
      <c r="AH75">
        <v>2</v>
      </c>
      <c r="AI75">
        <v>2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1</v>
      </c>
      <c r="AP75">
        <v>2</v>
      </c>
      <c r="AQ75">
        <v>2</v>
      </c>
      <c r="AR75">
        <v>2</v>
      </c>
    </row>
    <row r="76" spans="1:44" x14ac:dyDescent="0.25">
      <c r="A76">
        <v>851.78200000000004</v>
      </c>
      <c r="B76">
        <v>55.678358192369586</v>
      </c>
      <c r="C76">
        <v>4.1552776277249999</v>
      </c>
      <c r="D76">
        <v>2.8038042139142698</v>
      </c>
      <c r="E76">
        <v>0</v>
      </c>
      <c r="F76">
        <v>0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2</v>
      </c>
      <c r="AA76">
        <v>0</v>
      </c>
      <c r="AB76">
        <v>2</v>
      </c>
      <c r="AC76">
        <v>0</v>
      </c>
      <c r="AD76">
        <v>0</v>
      </c>
      <c r="AE76">
        <v>0</v>
      </c>
      <c r="AF76">
        <v>0</v>
      </c>
      <c r="AG76">
        <v>2</v>
      </c>
      <c r="AH76">
        <v>2</v>
      </c>
      <c r="AI76">
        <v>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2</v>
      </c>
      <c r="AP76">
        <v>2</v>
      </c>
      <c r="AQ76">
        <v>2</v>
      </c>
      <c r="AR76">
        <v>2</v>
      </c>
    </row>
    <row r="77" spans="1:44" x14ac:dyDescent="0.25">
      <c r="A77">
        <v>1003.4800000000001</v>
      </c>
      <c r="B77">
        <v>65.304199335686562</v>
      </c>
      <c r="C77">
        <v>4.2111782447649597</v>
      </c>
      <c r="D77">
        <v>2.8765584804042499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</v>
      </c>
      <c r="AA77">
        <v>0</v>
      </c>
      <c r="AB77">
        <v>2</v>
      </c>
      <c r="AC77">
        <v>0</v>
      </c>
      <c r="AD77">
        <v>0</v>
      </c>
      <c r="AE77">
        <v>0</v>
      </c>
      <c r="AF77">
        <v>0</v>
      </c>
      <c r="AG77">
        <v>2</v>
      </c>
      <c r="AH77">
        <v>2</v>
      </c>
      <c r="AI77">
        <v>2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2</v>
      </c>
      <c r="AP77">
        <v>2</v>
      </c>
      <c r="AQ77">
        <v>2</v>
      </c>
      <c r="AR77">
        <v>2</v>
      </c>
    </row>
    <row r="78" spans="1:44" x14ac:dyDescent="0.25">
      <c r="A78">
        <v>1496.2640000000001</v>
      </c>
      <c r="B78">
        <v>90.562246322163162</v>
      </c>
      <c r="C78">
        <v>4.3415383565930297</v>
      </c>
      <c r="D78">
        <v>3.0189710672285801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2</v>
      </c>
      <c r="AA78">
        <v>0</v>
      </c>
      <c r="AB78">
        <v>2</v>
      </c>
      <c r="AC78">
        <v>0</v>
      </c>
      <c r="AD78">
        <v>0</v>
      </c>
      <c r="AE78">
        <v>1</v>
      </c>
      <c r="AF78">
        <v>0</v>
      </c>
      <c r="AG78">
        <v>2</v>
      </c>
      <c r="AH78">
        <v>2</v>
      </c>
      <c r="AI78">
        <v>2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2</v>
      </c>
      <c r="AQ78">
        <v>2</v>
      </c>
      <c r="AR78">
        <v>2</v>
      </c>
    </row>
    <row r="79" spans="1:44" x14ac:dyDescent="0.25">
      <c r="A79">
        <v>1769.2160000000003</v>
      </c>
      <c r="B79">
        <v>148.68460860971234</v>
      </c>
      <c r="C79">
        <v>4.3938212945802704</v>
      </c>
      <c r="D79">
        <v>3.2185949106031302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0</v>
      </c>
      <c r="AG79">
        <v>2</v>
      </c>
      <c r="AH79">
        <v>2</v>
      </c>
      <c r="AI79">
        <v>2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1</v>
      </c>
      <c r="AP79">
        <v>1</v>
      </c>
      <c r="AQ79">
        <v>2</v>
      </c>
      <c r="AR79">
        <v>2</v>
      </c>
    </row>
    <row r="80" spans="1:44" x14ac:dyDescent="0.25">
      <c r="A80">
        <v>1249.424</v>
      </c>
      <c r="B80">
        <v>68.313731922687879</v>
      </c>
      <c r="C80">
        <v>4.2837228267031602</v>
      </c>
      <c r="D80">
        <v>2.8967149205728902</v>
      </c>
      <c r="E80">
        <v>1</v>
      </c>
      <c r="F80">
        <v>0</v>
      </c>
      <c r="G80">
        <v>2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2</v>
      </c>
      <c r="AC80">
        <v>0</v>
      </c>
      <c r="AD80">
        <v>0</v>
      </c>
      <c r="AE80">
        <v>0</v>
      </c>
      <c r="AF80">
        <v>1</v>
      </c>
      <c r="AG80">
        <v>2</v>
      </c>
      <c r="AH80">
        <v>1</v>
      </c>
      <c r="AI80">
        <v>2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2</v>
      </c>
      <c r="AP80">
        <v>2</v>
      </c>
      <c r="AQ80">
        <v>2</v>
      </c>
      <c r="AR8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"/>
  <sheetViews>
    <sheetView tabSelected="1" topLeftCell="A9" workbookViewId="0">
      <selection sqref="A1:E41"/>
    </sheetView>
  </sheetViews>
  <sheetFormatPr defaultRowHeight="15" x14ac:dyDescent="0.25"/>
  <cols>
    <col min="1" max="1" width="17.140625" customWidth="1"/>
  </cols>
  <sheetData>
    <row r="1" spans="1:49" x14ac:dyDescent="0.25">
      <c r="B1" s="7" t="s">
        <v>217</v>
      </c>
      <c r="C1" s="7" t="s">
        <v>216</v>
      </c>
      <c r="D1" s="7" t="s">
        <v>221</v>
      </c>
      <c r="E1" s="7" t="s">
        <v>222</v>
      </c>
      <c r="I1" t="s">
        <v>223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</row>
    <row r="2" spans="1:49" x14ac:dyDescent="0.25">
      <c r="A2" s="7" t="s">
        <v>1</v>
      </c>
      <c r="B2" s="7">
        <v>0.44247999999999998</v>
      </c>
      <c r="C2" s="7">
        <v>0.40895999999999999</v>
      </c>
      <c r="D2">
        <v>0.50851999999999997</v>
      </c>
      <c r="E2">
        <v>0.62139</v>
      </c>
      <c r="H2" t="s">
        <v>223</v>
      </c>
      <c r="J2">
        <v>0.62139</v>
      </c>
      <c r="K2">
        <v>0.13258</v>
      </c>
      <c r="L2">
        <v>8.2640000000000005E-2</v>
      </c>
      <c r="M2">
        <v>7.2345000000000007E-2</v>
      </c>
      <c r="N2">
        <v>5.9319999999999998E-2</v>
      </c>
      <c r="O2">
        <v>0.43268000000000001</v>
      </c>
      <c r="P2">
        <v>0.62139</v>
      </c>
      <c r="Q2">
        <v>0.27071000000000001</v>
      </c>
      <c r="R2">
        <v>8.7105000000000002E-2</v>
      </c>
      <c r="S2">
        <v>0.16683999999999999</v>
      </c>
      <c r="T2">
        <v>0.25536999999999999</v>
      </c>
      <c r="U2">
        <v>7.8112000000000001E-2</v>
      </c>
      <c r="V2">
        <v>0.96645000000000003</v>
      </c>
      <c r="W2">
        <v>0.96645000000000003</v>
      </c>
      <c r="X2">
        <v>7.8112000000000001E-2</v>
      </c>
      <c r="Y2">
        <v>0.91505999999999998</v>
      </c>
      <c r="Z2">
        <v>0.91505999999999998</v>
      </c>
      <c r="AA2">
        <v>0.23710000000000001</v>
      </c>
      <c r="AB2">
        <v>0.74153999999999998</v>
      </c>
      <c r="AC2">
        <v>0.16683999999999999</v>
      </c>
      <c r="AD2">
        <v>0.47149000000000002</v>
      </c>
      <c r="AE2">
        <v>0.62790000000000001</v>
      </c>
      <c r="AF2">
        <v>0.42453999999999997</v>
      </c>
      <c r="AG2">
        <v>0.30275999999999997</v>
      </c>
      <c r="AH2">
        <v>0.95720000000000005</v>
      </c>
      <c r="AI2">
        <v>0.16674</v>
      </c>
      <c r="AJ2">
        <v>0.64393</v>
      </c>
      <c r="AK2">
        <v>0.42453999999999997</v>
      </c>
      <c r="AL2">
        <v>0.19852</v>
      </c>
      <c r="AM2">
        <v>0.42453999999999997</v>
      </c>
      <c r="AN2">
        <v>5.9547999999999997E-2</v>
      </c>
      <c r="AO2">
        <v>0.15345</v>
      </c>
      <c r="AP2">
        <v>7.8112000000000001E-2</v>
      </c>
      <c r="AQ2">
        <v>7.8112000000000001E-2</v>
      </c>
      <c r="AR2">
        <v>0.83862000000000003</v>
      </c>
      <c r="AS2">
        <v>0.36957000000000001</v>
      </c>
      <c r="AT2">
        <v>6.8672999999999998E-2</v>
      </c>
      <c r="AU2">
        <v>0.68986999999999998</v>
      </c>
      <c r="AV2">
        <v>0.25529000000000002</v>
      </c>
      <c r="AW2">
        <v>0.15345</v>
      </c>
    </row>
    <row r="3" spans="1:49" x14ac:dyDescent="0.25">
      <c r="A3" s="7" t="s">
        <v>2</v>
      </c>
      <c r="B3" s="7">
        <v>0.40661999999999998</v>
      </c>
      <c r="C3" s="7">
        <v>0.43212</v>
      </c>
      <c r="D3">
        <v>2.0545000000000001E-2</v>
      </c>
      <c r="E3">
        <v>0.13258</v>
      </c>
      <c r="H3" t="s">
        <v>1</v>
      </c>
      <c r="I3">
        <v>0.62139</v>
      </c>
      <c r="K3">
        <v>4.5990000000000003E-2</v>
      </c>
      <c r="L3">
        <v>0.84672000000000003</v>
      </c>
      <c r="M3" s="1">
        <v>2.0621000000000001E-5</v>
      </c>
      <c r="N3">
        <v>0.67118999999999995</v>
      </c>
      <c r="O3">
        <v>0.67118999999999995</v>
      </c>
      <c r="P3">
        <v>0</v>
      </c>
      <c r="Q3">
        <v>0.70277999999999996</v>
      </c>
      <c r="R3">
        <v>0.67118999999999995</v>
      </c>
      <c r="S3">
        <v>4.5990000000000003E-2</v>
      </c>
      <c r="T3" s="1">
        <v>6.8004999999999998E-16</v>
      </c>
      <c r="U3" s="1">
        <v>1.0931000000000001E-9</v>
      </c>
      <c r="V3">
        <v>0.67118999999999995</v>
      </c>
      <c r="W3">
        <v>0.67118999999999995</v>
      </c>
      <c r="X3" s="1">
        <v>1.0931000000000001E-9</v>
      </c>
      <c r="Y3" s="1">
        <v>4.1205999999999999E-8</v>
      </c>
      <c r="Z3" s="1">
        <v>4.1205999999999999E-8</v>
      </c>
      <c r="AA3">
        <v>4.5990000000000003E-2</v>
      </c>
      <c r="AB3">
        <v>0.41387000000000002</v>
      </c>
      <c r="AC3">
        <v>4.5990000000000003E-2</v>
      </c>
      <c r="AD3">
        <v>4.5990000000000003E-2</v>
      </c>
      <c r="AE3" s="1">
        <v>2.5275000000000001E-5</v>
      </c>
      <c r="AF3" s="1">
        <v>3.1106000000000001E-12</v>
      </c>
      <c r="AG3">
        <v>0.48237999999999998</v>
      </c>
      <c r="AH3">
        <v>0.67118999999999995</v>
      </c>
      <c r="AI3" s="1">
        <v>4.1205999999999999E-8</v>
      </c>
      <c r="AJ3">
        <v>0.40466000000000002</v>
      </c>
      <c r="AK3" s="1">
        <v>3.1106000000000001E-12</v>
      </c>
      <c r="AL3">
        <v>4.5990000000000003E-2</v>
      </c>
      <c r="AM3" s="1">
        <v>3.1106000000000001E-12</v>
      </c>
      <c r="AN3">
        <v>0.54544999999999999</v>
      </c>
      <c r="AO3">
        <v>0.67118999999999995</v>
      </c>
      <c r="AP3" s="1">
        <v>1.0931000000000001E-9</v>
      </c>
      <c r="AQ3" s="1">
        <v>1.0931000000000001E-9</v>
      </c>
      <c r="AR3" s="1">
        <v>3.8421999999999999E-5</v>
      </c>
      <c r="AS3" s="1">
        <v>2.5861E-14</v>
      </c>
      <c r="AT3">
        <v>0.43553999999999998</v>
      </c>
      <c r="AU3">
        <v>0.67118999999999995</v>
      </c>
      <c r="AV3">
        <v>0.67118999999999995</v>
      </c>
      <c r="AW3">
        <v>0.67118999999999995</v>
      </c>
    </row>
    <row r="4" spans="1:49" x14ac:dyDescent="0.25">
      <c r="A4" s="7" t="s">
        <v>3</v>
      </c>
      <c r="B4" s="7">
        <v>0.42659000000000002</v>
      </c>
      <c r="C4" s="7">
        <v>0.19670000000000001</v>
      </c>
      <c r="D4">
        <v>0.34312999999999999</v>
      </c>
      <c r="E4">
        <v>8.2640000000000005E-2</v>
      </c>
      <c r="H4" t="s">
        <v>2</v>
      </c>
      <c r="I4">
        <v>0.13258</v>
      </c>
      <c r="J4">
        <v>4.5990000000000003E-2</v>
      </c>
      <c r="L4">
        <v>0.57901000000000002</v>
      </c>
      <c r="M4">
        <v>0.81906000000000001</v>
      </c>
      <c r="N4">
        <v>0.91071000000000002</v>
      </c>
      <c r="O4">
        <v>0.91071000000000002</v>
      </c>
      <c r="P4">
        <v>4.5990000000000003E-2</v>
      </c>
      <c r="Q4">
        <v>0.80608000000000002</v>
      </c>
      <c r="R4">
        <v>0.91071000000000002</v>
      </c>
      <c r="S4">
        <v>0.91071000000000002</v>
      </c>
      <c r="T4">
        <v>7.7685999999999996E-3</v>
      </c>
      <c r="U4">
        <v>0.75739999999999996</v>
      </c>
      <c r="V4">
        <v>0.91071000000000002</v>
      </c>
      <c r="W4">
        <v>0.91071000000000002</v>
      </c>
      <c r="X4">
        <v>0.75739999999999996</v>
      </c>
      <c r="Y4">
        <v>3.1576E-4</v>
      </c>
      <c r="Z4">
        <v>3.1576E-4</v>
      </c>
      <c r="AA4">
        <v>0.91071000000000002</v>
      </c>
      <c r="AB4">
        <v>0.82935000000000003</v>
      </c>
      <c r="AC4">
        <v>0.91071000000000002</v>
      </c>
      <c r="AD4">
        <v>0.91071000000000002</v>
      </c>
      <c r="AE4">
        <v>0.1012</v>
      </c>
      <c r="AF4">
        <v>3.1576E-4</v>
      </c>
      <c r="AG4">
        <v>0.55784999999999996</v>
      </c>
      <c r="AH4">
        <v>0.91071000000000002</v>
      </c>
      <c r="AI4">
        <v>0.77641000000000004</v>
      </c>
      <c r="AJ4">
        <v>0.64131000000000005</v>
      </c>
      <c r="AK4">
        <v>3.1576E-4</v>
      </c>
      <c r="AL4">
        <v>0.91071000000000002</v>
      </c>
      <c r="AM4">
        <v>3.1576E-4</v>
      </c>
      <c r="AN4">
        <v>0.87317999999999996</v>
      </c>
      <c r="AO4">
        <v>0.91071000000000002</v>
      </c>
      <c r="AP4">
        <v>0.75739999999999996</v>
      </c>
      <c r="AQ4">
        <v>0.75739999999999996</v>
      </c>
      <c r="AR4">
        <v>9.7770999999999997E-2</v>
      </c>
      <c r="AS4">
        <v>4.4405E-3</v>
      </c>
      <c r="AT4">
        <v>0.56957999999999998</v>
      </c>
      <c r="AU4">
        <v>0.91071000000000002</v>
      </c>
      <c r="AV4">
        <v>0.91071000000000002</v>
      </c>
      <c r="AW4">
        <v>0.91071000000000002</v>
      </c>
    </row>
    <row r="5" spans="1:49" x14ac:dyDescent="0.25">
      <c r="A5" s="7" t="s">
        <v>4</v>
      </c>
      <c r="B5" s="7">
        <v>3.6006000000000003E-2</v>
      </c>
      <c r="C5" s="7">
        <v>4.3552E-2</v>
      </c>
      <c r="D5">
        <v>3.8147E-2</v>
      </c>
      <c r="E5">
        <v>7.2345000000000007E-2</v>
      </c>
      <c r="H5" t="s">
        <v>3</v>
      </c>
      <c r="I5">
        <v>8.2640000000000005E-2</v>
      </c>
      <c r="J5">
        <v>0.84672000000000003</v>
      </c>
      <c r="K5">
        <v>0.57901000000000002</v>
      </c>
      <c r="M5">
        <v>9.4762999999999998E-4</v>
      </c>
      <c r="N5">
        <v>0.57901000000000002</v>
      </c>
      <c r="O5">
        <v>0.38962000000000002</v>
      </c>
      <c r="P5">
        <v>0.84672000000000003</v>
      </c>
      <c r="Q5">
        <v>0.26699000000000001</v>
      </c>
      <c r="R5">
        <v>2.0861000000000001E-2</v>
      </c>
      <c r="S5">
        <v>0.38962000000000002</v>
      </c>
      <c r="T5">
        <v>0.32263999999999998</v>
      </c>
      <c r="U5">
        <v>0.88812000000000002</v>
      </c>
      <c r="V5">
        <v>2.0861000000000001E-2</v>
      </c>
      <c r="W5">
        <v>2.0861000000000001E-2</v>
      </c>
      <c r="X5">
        <v>0.88812000000000002</v>
      </c>
      <c r="Y5">
        <v>0.11183</v>
      </c>
      <c r="Z5">
        <v>0.11183</v>
      </c>
      <c r="AA5">
        <v>0.57901000000000002</v>
      </c>
      <c r="AB5">
        <v>0.57269000000000003</v>
      </c>
      <c r="AC5">
        <v>0.38962000000000002</v>
      </c>
      <c r="AD5">
        <v>0.57901000000000002</v>
      </c>
      <c r="AE5">
        <v>0.25389</v>
      </c>
      <c r="AF5">
        <v>0.70023999999999997</v>
      </c>
      <c r="AG5">
        <v>4.0347000000000001E-2</v>
      </c>
      <c r="AH5">
        <v>0.57901000000000002</v>
      </c>
      <c r="AI5">
        <v>0.70023999999999997</v>
      </c>
      <c r="AJ5">
        <v>0.20227000000000001</v>
      </c>
      <c r="AK5">
        <v>0.70023999999999997</v>
      </c>
      <c r="AL5">
        <v>0.57901000000000002</v>
      </c>
      <c r="AM5">
        <v>0.70023999999999997</v>
      </c>
      <c r="AN5">
        <v>0.42920999999999998</v>
      </c>
      <c r="AO5">
        <v>0.57901000000000002</v>
      </c>
      <c r="AP5">
        <v>0.88812000000000002</v>
      </c>
      <c r="AQ5">
        <v>0.88812000000000002</v>
      </c>
      <c r="AR5">
        <v>0.76924000000000003</v>
      </c>
      <c r="AS5">
        <v>0.90229999999999999</v>
      </c>
      <c r="AT5">
        <v>3.0806E-2</v>
      </c>
      <c r="AU5">
        <v>0.57901000000000002</v>
      </c>
      <c r="AV5">
        <v>0.57901000000000002</v>
      </c>
      <c r="AW5">
        <v>0.57901000000000002</v>
      </c>
    </row>
    <row r="6" spans="1:49" x14ac:dyDescent="0.25">
      <c r="A6" s="7" t="s">
        <v>5</v>
      </c>
      <c r="B6" s="7">
        <v>5.7123999999999999E-4</v>
      </c>
      <c r="C6" s="1">
        <v>5.7101000000000001E-5</v>
      </c>
      <c r="D6">
        <v>5.9075999999999997E-2</v>
      </c>
      <c r="E6">
        <v>5.9319999999999998E-2</v>
      </c>
      <c r="H6" t="s">
        <v>4</v>
      </c>
      <c r="I6">
        <v>7.2345000000000007E-2</v>
      </c>
      <c r="J6" s="1">
        <v>2.0621000000000001E-5</v>
      </c>
      <c r="K6">
        <v>0.81906000000000001</v>
      </c>
      <c r="L6">
        <v>9.4762999999999998E-4</v>
      </c>
      <c r="N6">
        <v>0.81906000000000001</v>
      </c>
      <c r="O6">
        <v>0.81906000000000001</v>
      </c>
      <c r="P6" s="1">
        <v>2.0621000000000001E-5</v>
      </c>
      <c r="Q6">
        <v>4.5837999999999997E-2</v>
      </c>
      <c r="R6">
        <v>0.81906000000000001</v>
      </c>
      <c r="S6" s="1">
        <v>4.5055999999999997E-6</v>
      </c>
      <c r="T6" s="1">
        <v>3.1115999999999999E-9</v>
      </c>
      <c r="U6">
        <v>2.601E-3</v>
      </c>
      <c r="V6">
        <v>0.81906000000000001</v>
      </c>
      <c r="W6">
        <v>0.81906000000000001</v>
      </c>
      <c r="X6">
        <v>2.601E-3</v>
      </c>
      <c r="Y6" s="1">
        <v>1.2492E-8</v>
      </c>
      <c r="Z6" s="1">
        <v>1.2492E-8</v>
      </c>
      <c r="AA6">
        <v>0.81906000000000001</v>
      </c>
      <c r="AB6">
        <v>0.66008</v>
      </c>
      <c r="AC6" s="1">
        <v>4.5055999999999997E-6</v>
      </c>
      <c r="AD6">
        <v>0.81906000000000001</v>
      </c>
      <c r="AE6">
        <v>4.8231999999999997E-2</v>
      </c>
      <c r="AF6">
        <v>7.9975000000000001E-4</v>
      </c>
      <c r="AG6">
        <v>0.70523999999999998</v>
      </c>
      <c r="AH6">
        <v>0.81906000000000001</v>
      </c>
      <c r="AI6">
        <v>7.9975000000000001E-4</v>
      </c>
      <c r="AJ6">
        <v>0.89326000000000005</v>
      </c>
      <c r="AK6">
        <v>7.9975000000000001E-4</v>
      </c>
      <c r="AL6">
        <v>0.81906000000000001</v>
      </c>
      <c r="AM6">
        <v>7.9975000000000001E-4</v>
      </c>
      <c r="AN6">
        <v>0.74468999999999996</v>
      </c>
      <c r="AO6">
        <v>0.81906000000000001</v>
      </c>
      <c r="AP6">
        <v>2.601E-3</v>
      </c>
      <c r="AQ6">
        <v>2.601E-3</v>
      </c>
      <c r="AR6">
        <v>5.5234999999999999E-2</v>
      </c>
      <c r="AS6">
        <v>9.0951000000000001E-3</v>
      </c>
      <c r="AT6">
        <v>0.67466999999999999</v>
      </c>
      <c r="AU6">
        <v>0.81906000000000001</v>
      </c>
      <c r="AV6">
        <v>0.81906000000000001</v>
      </c>
      <c r="AW6">
        <v>0.81906000000000001</v>
      </c>
    </row>
    <row r="7" spans="1:49" x14ac:dyDescent="0.25">
      <c r="A7" s="7" t="s">
        <v>6</v>
      </c>
      <c r="B7" s="7">
        <v>0.45634000000000002</v>
      </c>
      <c r="C7" s="7">
        <v>0.49852000000000002</v>
      </c>
      <c r="D7">
        <v>0.18412000000000001</v>
      </c>
      <c r="E7">
        <v>0.43268000000000001</v>
      </c>
      <c r="H7" t="s">
        <v>5</v>
      </c>
      <c r="I7">
        <v>5.9319999999999998E-2</v>
      </c>
      <c r="J7">
        <v>0.67118999999999995</v>
      </c>
      <c r="K7">
        <v>0.91071000000000002</v>
      </c>
      <c r="L7">
        <v>0.57901000000000002</v>
      </c>
      <c r="M7">
        <v>0.81906000000000001</v>
      </c>
      <c r="O7">
        <v>0.91071000000000002</v>
      </c>
      <c r="P7">
        <v>0.67118999999999995</v>
      </c>
      <c r="Q7">
        <v>0.80608000000000002</v>
      </c>
      <c r="R7">
        <v>0.91071000000000002</v>
      </c>
      <c r="S7">
        <v>0.91071000000000002</v>
      </c>
      <c r="T7">
        <v>0.70603000000000005</v>
      </c>
      <c r="U7">
        <v>0.75739999999999996</v>
      </c>
      <c r="V7">
        <v>0.91071000000000002</v>
      </c>
      <c r="W7">
        <v>0.91071000000000002</v>
      </c>
      <c r="X7">
        <v>0.75739999999999996</v>
      </c>
      <c r="Y7">
        <v>0.77641000000000004</v>
      </c>
      <c r="Z7">
        <v>0.77641000000000004</v>
      </c>
      <c r="AA7">
        <v>0.91071000000000002</v>
      </c>
      <c r="AB7">
        <v>0.82935000000000003</v>
      </c>
      <c r="AC7">
        <v>0.91071000000000002</v>
      </c>
      <c r="AD7">
        <v>0.91071000000000002</v>
      </c>
      <c r="AE7">
        <v>0.29227999999999998</v>
      </c>
      <c r="AF7">
        <v>0.77641000000000004</v>
      </c>
      <c r="AG7">
        <v>0.33756000000000003</v>
      </c>
      <c r="AH7">
        <v>0.91071000000000002</v>
      </c>
      <c r="AI7">
        <v>0.77641000000000004</v>
      </c>
      <c r="AJ7">
        <v>0.255</v>
      </c>
      <c r="AK7">
        <v>0.77641000000000004</v>
      </c>
      <c r="AL7">
        <v>0.91071000000000002</v>
      </c>
      <c r="AM7">
        <v>0.77641000000000004</v>
      </c>
      <c r="AN7">
        <v>0.87317999999999996</v>
      </c>
      <c r="AO7">
        <v>0.91071000000000002</v>
      </c>
      <c r="AP7">
        <v>0.75739999999999996</v>
      </c>
      <c r="AQ7">
        <v>0.75739999999999996</v>
      </c>
      <c r="AR7">
        <v>0.82865</v>
      </c>
      <c r="AS7">
        <v>0.78754000000000002</v>
      </c>
      <c r="AT7">
        <v>0.32584000000000002</v>
      </c>
      <c r="AU7">
        <v>0.91071000000000002</v>
      </c>
      <c r="AV7">
        <v>0.91071000000000002</v>
      </c>
      <c r="AW7">
        <v>0.91071000000000002</v>
      </c>
    </row>
    <row r="8" spans="1:49" x14ac:dyDescent="0.25">
      <c r="A8" s="7" t="s">
        <v>7</v>
      </c>
      <c r="B8" s="7">
        <v>0.44247999999999998</v>
      </c>
      <c r="C8" s="7">
        <v>0.40895999999999999</v>
      </c>
      <c r="D8">
        <v>0.50851999999999997</v>
      </c>
      <c r="E8">
        <v>0.62139</v>
      </c>
      <c r="H8" t="s">
        <v>6</v>
      </c>
      <c r="I8">
        <v>0.43268000000000001</v>
      </c>
      <c r="J8">
        <v>0.67118999999999995</v>
      </c>
      <c r="K8">
        <v>0.91071000000000002</v>
      </c>
      <c r="L8">
        <v>0.38962000000000002</v>
      </c>
      <c r="M8">
        <v>0.81906000000000001</v>
      </c>
      <c r="N8">
        <v>0.91071000000000002</v>
      </c>
      <c r="P8">
        <v>0.67118999999999995</v>
      </c>
      <c r="Q8" s="1">
        <v>6.3601999999999995E-7</v>
      </c>
      <c r="R8">
        <v>0.91071000000000002</v>
      </c>
      <c r="S8">
        <v>0.91071000000000002</v>
      </c>
      <c r="T8">
        <v>0.70603000000000005</v>
      </c>
      <c r="U8">
        <v>0.75739999999999996</v>
      </c>
      <c r="V8">
        <v>0.91071000000000002</v>
      </c>
      <c r="W8">
        <v>0.91071000000000002</v>
      </c>
      <c r="X8">
        <v>0.75739999999999996</v>
      </c>
      <c r="Y8">
        <v>0.77641000000000004</v>
      </c>
      <c r="Z8">
        <v>0.77641000000000004</v>
      </c>
      <c r="AA8">
        <v>0.91071000000000002</v>
      </c>
      <c r="AB8">
        <v>0.82935000000000003</v>
      </c>
      <c r="AC8">
        <v>0.91071000000000002</v>
      </c>
      <c r="AD8">
        <v>0.91071000000000002</v>
      </c>
      <c r="AE8">
        <v>0.77349999999999997</v>
      </c>
      <c r="AF8">
        <v>0.77641000000000004</v>
      </c>
      <c r="AG8">
        <v>0.55784999999999996</v>
      </c>
      <c r="AH8">
        <v>0.91071000000000002</v>
      </c>
      <c r="AI8">
        <v>0.77641000000000004</v>
      </c>
      <c r="AJ8">
        <v>0.64131000000000005</v>
      </c>
      <c r="AK8">
        <v>0.77641000000000004</v>
      </c>
      <c r="AL8">
        <v>0.91071000000000002</v>
      </c>
      <c r="AM8">
        <v>0.77641000000000004</v>
      </c>
      <c r="AN8">
        <v>0.87317999999999996</v>
      </c>
      <c r="AO8">
        <v>0.91071000000000002</v>
      </c>
      <c r="AP8">
        <v>0.75739999999999996</v>
      </c>
      <c r="AQ8">
        <v>0.75739999999999996</v>
      </c>
      <c r="AR8">
        <v>0.82865</v>
      </c>
      <c r="AS8">
        <v>0.78754000000000002</v>
      </c>
      <c r="AT8">
        <v>0.56957999999999998</v>
      </c>
      <c r="AU8">
        <v>0.91071000000000002</v>
      </c>
      <c r="AV8">
        <v>0.91071000000000002</v>
      </c>
      <c r="AW8">
        <v>0.91071000000000002</v>
      </c>
    </row>
    <row r="9" spans="1:49" x14ac:dyDescent="0.25">
      <c r="A9" s="7" t="s">
        <v>8</v>
      </c>
      <c r="B9" s="7">
        <v>0.13902</v>
      </c>
      <c r="C9" s="7">
        <v>6.1370000000000001E-2</v>
      </c>
      <c r="D9">
        <v>0.34594999999999998</v>
      </c>
      <c r="E9">
        <v>0.27071000000000001</v>
      </c>
      <c r="H9" t="s">
        <v>7</v>
      </c>
      <c r="I9">
        <v>0.62139</v>
      </c>
      <c r="J9">
        <v>0</v>
      </c>
      <c r="K9">
        <v>4.5990000000000003E-2</v>
      </c>
      <c r="L9">
        <v>0.84672000000000003</v>
      </c>
      <c r="M9" s="1">
        <v>2.0621000000000001E-5</v>
      </c>
      <c r="N9">
        <v>0.67118999999999995</v>
      </c>
      <c r="O9">
        <v>0.67118999999999995</v>
      </c>
      <c r="Q9">
        <v>0.70277999999999996</v>
      </c>
      <c r="R9">
        <v>0.67118999999999995</v>
      </c>
      <c r="S9">
        <v>4.5990000000000003E-2</v>
      </c>
      <c r="T9" s="1">
        <v>6.8004999999999998E-16</v>
      </c>
      <c r="U9" s="1">
        <v>1.0931000000000001E-9</v>
      </c>
      <c r="V9">
        <v>0.67118999999999995</v>
      </c>
      <c r="W9">
        <v>0.67118999999999995</v>
      </c>
      <c r="X9" s="1">
        <v>1.0931000000000001E-9</v>
      </c>
      <c r="Y9" s="1">
        <v>4.1205999999999999E-8</v>
      </c>
      <c r="Z9" s="1">
        <v>4.1205999999999999E-8</v>
      </c>
      <c r="AA9">
        <v>4.5990000000000003E-2</v>
      </c>
      <c r="AB9">
        <v>0.41387000000000002</v>
      </c>
      <c r="AC9">
        <v>4.5990000000000003E-2</v>
      </c>
      <c r="AD9">
        <v>4.5990000000000003E-2</v>
      </c>
      <c r="AE9" s="1">
        <v>2.5275000000000001E-5</v>
      </c>
      <c r="AF9" s="1">
        <v>3.1106000000000001E-12</v>
      </c>
      <c r="AG9">
        <v>0.48237999999999998</v>
      </c>
      <c r="AH9">
        <v>0.67118999999999995</v>
      </c>
      <c r="AI9" s="1">
        <v>4.1205999999999999E-8</v>
      </c>
      <c r="AJ9">
        <v>0.40466000000000002</v>
      </c>
      <c r="AK9" s="1">
        <v>3.1106000000000001E-12</v>
      </c>
      <c r="AL9">
        <v>4.5990000000000003E-2</v>
      </c>
      <c r="AM9" s="1">
        <v>3.1106000000000001E-12</v>
      </c>
      <c r="AN9">
        <v>0.54544999999999999</v>
      </c>
      <c r="AO9">
        <v>0.67118999999999995</v>
      </c>
      <c r="AP9" s="1">
        <v>1.0931000000000001E-9</v>
      </c>
      <c r="AQ9" s="1">
        <v>1.0931000000000001E-9</v>
      </c>
      <c r="AR9" s="1">
        <v>3.8421999999999999E-5</v>
      </c>
      <c r="AS9" s="1">
        <v>2.5861E-14</v>
      </c>
      <c r="AT9">
        <v>0.43553999999999998</v>
      </c>
      <c r="AU9">
        <v>0.67118999999999995</v>
      </c>
      <c r="AV9">
        <v>0.67118999999999995</v>
      </c>
      <c r="AW9">
        <v>0.67118999999999995</v>
      </c>
    </row>
    <row r="10" spans="1:49" x14ac:dyDescent="0.25">
      <c r="A10" s="7" t="s">
        <v>9</v>
      </c>
      <c r="B10" s="7">
        <v>3.3098000000000002E-2</v>
      </c>
      <c r="C10" s="7">
        <v>4.3274999999999997E-3</v>
      </c>
      <c r="D10">
        <v>0.10582999999999999</v>
      </c>
      <c r="E10">
        <v>8.7105000000000002E-2</v>
      </c>
      <c r="H10" t="s">
        <v>8</v>
      </c>
      <c r="I10">
        <v>0.27071000000000001</v>
      </c>
      <c r="J10">
        <v>0.70277999999999996</v>
      </c>
      <c r="K10">
        <v>0.80608000000000002</v>
      </c>
      <c r="L10">
        <v>0.26699000000000001</v>
      </c>
      <c r="M10">
        <v>4.5837999999999997E-2</v>
      </c>
      <c r="N10">
        <v>0.80608000000000002</v>
      </c>
      <c r="O10" s="1">
        <v>6.3601999999999995E-7</v>
      </c>
      <c r="P10">
        <v>0.70277999999999996</v>
      </c>
      <c r="R10">
        <v>2.6879E-2</v>
      </c>
      <c r="S10" s="1">
        <v>6.3601999999999995E-7</v>
      </c>
      <c r="T10">
        <v>0.42007</v>
      </c>
      <c r="U10">
        <v>0.21598999999999999</v>
      </c>
      <c r="V10">
        <v>0.80608000000000002</v>
      </c>
      <c r="W10">
        <v>0.80608000000000002</v>
      </c>
      <c r="X10">
        <v>0.21598999999999999</v>
      </c>
      <c r="Y10">
        <v>0.15165000000000001</v>
      </c>
      <c r="Z10">
        <v>0.15165000000000001</v>
      </c>
      <c r="AA10">
        <v>0.80608000000000002</v>
      </c>
      <c r="AB10">
        <v>0.63690999999999998</v>
      </c>
      <c r="AC10" s="1">
        <v>6.3601999999999995E-7</v>
      </c>
      <c r="AD10">
        <v>0.80608000000000002</v>
      </c>
      <c r="AE10">
        <v>0.52832000000000001</v>
      </c>
      <c r="AF10">
        <v>0.53378999999999999</v>
      </c>
      <c r="AG10">
        <v>0.66135999999999995</v>
      </c>
      <c r="AH10">
        <v>0.80608000000000002</v>
      </c>
      <c r="AI10">
        <v>0.15165000000000001</v>
      </c>
      <c r="AJ10">
        <v>0.88551000000000002</v>
      </c>
      <c r="AK10">
        <v>0.53378999999999999</v>
      </c>
      <c r="AL10">
        <v>0.80608000000000002</v>
      </c>
      <c r="AM10">
        <v>0.53378999999999999</v>
      </c>
      <c r="AN10">
        <v>0.72672000000000003</v>
      </c>
      <c r="AO10" s="1">
        <v>6.3601999999999995E-7</v>
      </c>
      <c r="AP10">
        <v>0.21598999999999999</v>
      </c>
      <c r="AQ10">
        <v>0.21598999999999999</v>
      </c>
      <c r="AR10">
        <v>0.38673999999999997</v>
      </c>
      <c r="AS10">
        <v>0.55491000000000001</v>
      </c>
      <c r="AT10">
        <v>0.69150999999999996</v>
      </c>
      <c r="AU10">
        <v>0.80608000000000002</v>
      </c>
      <c r="AV10">
        <v>0.80608000000000002</v>
      </c>
      <c r="AW10" s="1">
        <v>6.3601999999999995E-7</v>
      </c>
    </row>
    <row r="11" spans="1:49" x14ac:dyDescent="0.25">
      <c r="A11" s="7" t="s">
        <v>10</v>
      </c>
      <c r="B11" s="7">
        <v>5.4620000000000002E-2</v>
      </c>
      <c r="C11" s="7">
        <v>0.14072000000000001</v>
      </c>
      <c r="D11">
        <v>0.11859</v>
      </c>
      <c r="E11">
        <v>0.16683999999999999</v>
      </c>
      <c r="H11" t="s">
        <v>9</v>
      </c>
      <c r="I11">
        <v>8.7105000000000002E-2</v>
      </c>
      <c r="J11">
        <v>0.67118999999999995</v>
      </c>
      <c r="K11">
        <v>0.91071000000000002</v>
      </c>
      <c r="L11">
        <v>2.0861000000000001E-2</v>
      </c>
      <c r="M11">
        <v>0.81906000000000001</v>
      </c>
      <c r="N11">
        <v>0.91071000000000002</v>
      </c>
      <c r="O11">
        <v>0.91071000000000002</v>
      </c>
      <c r="P11">
        <v>0.67118999999999995</v>
      </c>
      <c r="Q11">
        <v>2.6879E-2</v>
      </c>
      <c r="S11">
        <v>0.91071000000000002</v>
      </c>
      <c r="T11">
        <v>0.70603000000000005</v>
      </c>
      <c r="U11">
        <v>0.75739999999999996</v>
      </c>
      <c r="V11">
        <v>0.91071000000000002</v>
      </c>
      <c r="W11">
        <v>0.91071000000000002</v>
      </c>
      <c r="X11">
        <v>0.75739999999999996</v>
      </c>
      <c r="Y11">
        <v>0.77641000000000004</v>
      </c>
      <c r="Z11">
        <v>0.77641000000000004</v>
      </c>
      <c r="AA11">
        <v>0.91071000000000002</v>
      </c>
      <c r="AB11">
        <v>0.82935000000000003</v>
      </c>
      <c r="AC11">
        <v>0.91071000000000002</v>
      </c>
      <c r="AD11">
        <v>0.91071000000000002</v>
      </c>
      <c r="AE11">
        <v>0.29227999999999998</v>
      </c>
      <c r="AF11">
        <v>0.77641000000000004</v>
      </c>
      <c r="AG11">
        <v>0.33756000000000003</v>
      </c>
      <c r="AH11">
        <v>0.91071000000000002</v>
      </c>
      <c r="AI11">
        <v>0.77641000000000004</v>
      </c>
      <c r="AJ11">
        <v>0.255</v>
      </c>
      <c r="AK11">
        <v>0.77641000000000004</v>
      </c>
      <c r="AL11">
        <v>0.91071000000000002</v>
      </c>
      <c r="AM11">
        <v>0.77641000000000004</v>
      </c>
      <c r="AN11">
        <v>0.87317999999999996</v>
      </c>
      <c r="AO11">
        <v>0.91071000000000002</v>
      </c>
      <c r="AP11">
        <v>0.75739999999999996</v>
      </c>
      <c r="AQ11">
        <v>0.75739999999999996</v>
      </c>
      <c r="AR11">
        <v>0.82865</v>
      </c>
      <c r="AS11">
        <v>0.78754000000000002</v>
      </c>
      <c r="AT11">
        <v>0.32584000000000002</v>
      </c>
      <c r="AU11">
        <v>0.91071000000000002</v>
      </c>
      <c r="AV11">
        <v>0.91071000000000002</v>
      </c>
      <c r="AW11">
        <v>0.91071000000000002</v>
      </c>
    </row>
    <row r="12" spans="1:49" x14ac:dyDescent="0.25">
      <c r="A12" s="7" t="s">
        <v>11</v>
      </c>
      <c r="B12" s="7">
        <v>0.26361000000000001</v>
      </c>
      <c r="C12" s="7">
        <v>0.21004999999999999</v>
      </c>
      <c r="D12">
        <v>0.39094000000000001</v>
      </c>
      <c r="E12">
        <v>0.25536999999999999</v>
      </c>
      <c r="H12" t="s">
        <v>10</v>
      </c>
      <c r="I12">
        <v>0.16683999999999999</v>
      </c>
      <c r="J12">
        <v>4.5990000000000003E-2</v>
      </c>
      <c r="K12">
        <v>0.91071000000000002</v>
      </c>
      <c r="L12">
        <v>0.38962000000000002</v>
      </c>
      <c r="M12" s="1">
        <v>4.5055999999999997E-6</v>
      </c>
      <c r="N12">
        <v>0.91071000000000002</v>
      </c>
      <c r="O12">
        <v>0.91071000000000002</v>
      </c>
      <c r="P12">
        <v>4.5990000000000003E-2</v>
      </c>
      <c r="Q12" s="1">
        <v>6.3601999999999995E-7</v>
      </c>
      <c r="R12">
        <v>0.91071000000000002</v>
      </c>
      <c r="T12">
        <v>7.7685999999999996E-3</v>
      </c>
      <c r="U12">
        <v>1.0046E-3</v>
      </c>
      <c r="V12">
        <v>0.91071000000000002</v>
      </c>
      <c r="W12">
        <v>0.91071000000000002</v>
      </c>
      <c r="X12">
        <v>1.0046E-3</v>
      </c>
      <c r="Y12">
        <v>3.1576E-4</v>
      </c>
      <c r="Z12">
        <v>3.1576E-4</v>
      </c>
      <c r="AA12">
        <v>0.91071000000000002</v>
      </c>
      <c r="AB12">
        <v>0.82935000000000003</v>
      </c>
      <c r="AC12">
        <v>0</v>
      </c>
      <c r="AD12">
        <v>0.91071000000000002</v>
      </c>
      <c r="AE12">
        <v>0.1012</v>
      </c>
      <c r="AF12">
        <v>0.77641000000000004</v>
      </c>
      <c r="AG12">
        <v>0.55784999999999996</v>
      </c>
      <c r="AH12">
        <v>0.91071000000000002</v>
      </c>
      <c r="AI12">
        <v>3.1576E-4</v>
      </c>
      <c r="AJ12">
        <v>0.64131000000000005</v>
      </c>
      <c r="AK12">
        <v>0.77641000000000004</v>
      </c>
      <c r="AL12">
        <v>0.91071000000000002</v>
      </c>
      <c r="AM12">
        <v>0.77641000000000004</v>
      </c>
      <c r="AN12">
        <v>0.87317999999999996</v>
      </c>
      <c r="AO12">
        <v>0.91071000000000002</v>
      </c>
      <c r="AP12">
        <v>1.0046E-3</v>
      </c>
      <c r="AQ12">
        <v>1.0046E-3</v>
      </c>
      <c r="AR12">
        <v>9.7770999999999997E-2</v>
      </c>
      <c r="AS12">
        <v>0.78754000000000002</v>
      </c>
      <c r="AT12">
        <v>0.56957999999999998</v>
      </c>
      <c r="AU12">
        <v>0.91071000000000002</v>
      </c>
      <c r="AV12">
        <v>0.91071000000000002</v>
      </c>
      <c r="AW12">
        <v>0.91071000000000002</v>
      </c>
    </row>
    <row r="13" spans="1:49" x14ac:dyDescent="0.25">
      <c r="A13" s="7" t="s">
        <v>12</v>
      </c>
      <c r="B13" s="7">
        <v>8.2197999999999993E-2</v>
      </c>
      <c r="C13" s="7">
        <v>5.7209999999999997E-2</v>
      </c>
      <c r="D13">
        <v>0.10929</v>
      </c>
      <c r="E13">
        <v>7.8112000000000001E-2</v>
      </c>
      <c r="H13" t="s">
        <v>11</v>
      </c>
      <c r="I13">
        <v>0.25536999999999999</v>
      </c>
      <c r="J13" s="1">
        <v>6.8004999999999998E-16</v>
      </c>
      <c r="K13">
        <v>7.7685999999999996E-3</v>
      </c>
      <c r="L13">
        <v>0.32263999999999998</v>
      </c>
      <c r="M13" s="1">
        <v>3.1115999999999999E-9</v>
      </c>
      <c r="N13">
        <v>0.70603000000000005</v>
      </c>
      <c r="O13">
        <v>0.70603000000000005</v>
      </c>
      <c r="P13" s="1">
        <v>6.8004999999999998E-16</v>
      </c>
      <c r="Q13">
        <v>0.42007</v>
      </c>
      <c r="R13">
        <v>0.70603000000000005</v>
      </c>
      <c r="S13">
        <v>7.7685999999999996E-3</v>
      </c>
      <c r="U13" s="1">
        <v>2.8962000000000002E-20</v>
      </c>
      <c r="V13">
        <v>0.70603000000000005</v>
      </c>
      <c r="W13">
        <v>0.70603000000000005</v>
      </c>
      <c r="X13" s="1">
        <v>2.8962000000000002E-20</v>
      </c>
      <c r="Y13" s="1">
        <v>1.1921999999999999E-15</v>
      </c>
      <c r="Z13" s="1">
        <v>1.1921999999999999E-15</v>
      </c>
      <c r="AA13">
        <v>7.7685999999999996E-3</v>
      </c>
      <c r="AB13">
        <v>0.46797</v>
      </c>
      <c r="AC13">
        <v>7.7685999999999996E-3</v>
      </c>
      <c r="AD13">
        <v>7.7685999999999996E-3</v>
      </c>
      <c r="AE13">
        <v>8.6047000000000001E-4</v>
      </c>
      <c r="AF13">
        <v>3.8089E-3</v>
      </c>
      <c r="AG13">
        <v>0.91639999999999999</v>
      </c>
      <c r="AH13">
        <v>0.70603000000000005</v>
      </c>
      <c r="AI13" s="1">
        <v>1.1921999999999999E-15</v>
      </c>
      <c r="AJ13">
        <v>0.96201000000000003</v>
      </c>
      <c r="AK13">
        <v>3.8089E-3</v>
      </c>
      <c r="AL13">
        <v>7.7685999999999996E-3</v>
      </c>
      <c r="AM13">
        <v>3.8089E-3</v>
      </c>
      <c r="AN13">
        <v>0.59116999999999997</v>
      </c>
      <c r="AO13">
        <v>0.70603000000000005</v>
      </c>
      <c r="AP13" s="1">
        <v>2.8962000000000002E-20</v>
      </c>
      <c r="AQ13" s="1">
        <v>2.8962000000000002E-20</v>
      </c>
      <c r="AR13">
        <v>1.2394999999999999E-3</v>
      </c>
      <c r="AS13">
        <v>2.8136000000000001E-2</v>
      </c>
      <c r="AT13">
        <v>0.48853999999999997</v>
      </c>
      <c r="AU13">
        <v>0.70603000000000005</v>
      </c>
      <c r="AV13">
        <v>0.70603000000000005</v>
      </c>
      <c r="AW13">
        <v>0.70603000000000005</v>
      </c>
    </row>
    <row r="14" spans="1:49" x14ac:dyDescent="0.25">
      <c r="A14" s="7" t="s">
        <v>13</v>
      </c>
      <c r="B14" s="7">
        <v>0.49919999999999998</v>
      </c>
      <c r="C14" s="7">
        <v>0.69193000000000005</v>
      </c>
      <c r="D14">
        <v>0.36982999999999999</v>
      </c>
      <c r="E14">
        <v>0.96645000000000003</v>
      </c>
      <c r="H14" t="s">
        <v>12</v>
      </c>
      <c r="I14">
        <v>7.8112000000000001E-2</v>
      </c>
      <c r="J14" s="1">
        <v>1.0931000000000001E-9</v>
      </c>
      <c r="K14">
        <v>0.75739999999999996</v>
      </c>
      <c r="L14">
        <v>0.88812000000000002</v>
      </c>
      <c r="M14">
        <v>2.601E-3</v>
      </c>
      <c r="N14">
        <v>0.75739999999999996</v>
      </c>
      <c r="O14">
        <v>0.75739999999999996</v>
      </c>
      <c r="P14" s="1">
        <v>1.0931000000000001E-9</v>
      </c>
      <c r="Q14">
        <v>0.21598999999999999</v>
      </c>
      <c r="R14">
        <v>0.75739999999999996</v>
      </c>
      <c r="S14">
        <v>1.0046E-3</v>
      </c>
      <c r="T14" s="1">
        <v>2.8962000000000002E-20</v>
      </c>
      <c r="V14">
        <v>0.75739999999999996</v>
      </c>
      <c r="W14">
        <v>0.75739999999999996</v>
      </c>
      <c r="X14">
        <v>0</v>
      </c>
      <c r="Y14" s="1">
        <v>1.7041E-8</v>
      </c>
      <c r="Z14" s="1">
        <v>1.7041E-8</v>
      </c>
      <c r="AA14">
        <v>1.0046E-3</v>
      </c>
      <c r="AB14">
        <v>0.55242999999999998</v>
      </c>
      <c r="AC14">
        <v>1.0046E-3</v>
      </c>
      <c r="AD14">
        <v>1.0046E-3</v>
      </c>
      <c r="AE14">
        <v>1.5705E-2</v>
      </c>
      <c r="AF14">
        <v>0.43336999999999998</v>
      </c>
      <c r="AG14">
        <v>0.83579000000000003</v>
      </c>
      <c r="AH14">
        <v>0.75739999999999996</v>
      </c>
      <c r="AI14" s="1">
        <v>5.9868000000000003E-33</v>
      </c>
      <c r="AJ14">
        <v>0.98094000000000003</v>
      </c>
      <c r="AK14">
        <v>0.43336999999999998</v>
      </c>
      <c r="AL14">
        <v>1.0046E-3</v>
      </c>
      <c r="AM14">
        <v>0.43336999999999998</v>
      </c>
      <c r="AN14">
        <v>0.66008</v>
      </c>
      <c r="AO14">
        <v>0.75739999999999996</v>
      </c>
      <c r="AP14">
        <v>0</v>
      </c>
      <c r="AQ14">
        <v>0</v>
      </c>
      <c r="AR14">
        <v>2.0483999999999999E-2</v>
      </c>
      <c r="AS14">
        <v>0.45728999999999997</v>
      </c>
      <c r="AT14">
        <v>0.38268000000000002</v>
      </c>
      <c r="AU14">
        <v>0.75739999999999996</v>
      </c>
      <c r="AV14">
        <v>0.75739999999999996</v>
      </c>
      <c r="AW14">
        <v>0.75739999999999996</v>
      </c>
    </row>
    <row r="15" spans="1:49" x14ac:dyDescent="0.25">
      <c r="A15" s="7" t="s">
        <v>14</v>
      </c>
      <c r="B15" s="7">
        <v>0.49919999999999998</v>
      </c>
      <c r="C15" s="7">
        <v>0.69193000000000005</v>
      </c>
      <c r="D15">
        <v>0.36982999999999999</v>
      </c>
      <c r="E15">
        <v>0.96645000000000003</v>
      </c>
      <c r="H15" t="s">
        <v>13</v>
      </c>
      <c r="I15">
        <v>0.96645000000000003</v>
      </c>
      <c r="J15">
        <v>0.67118999999999995</v>
      </c>
      <c r="K15">
        <v>0.91071000000000002</v>
      </c>
      <c r="L15">
        <v>2.0861000000000001E-2</v>
      </c>
      <c r="M15">
        <v>0.81906000000000001</v>
      </c>
      <c r="N15">
        <v>0.91071000000000002</v>
      </c>
      <c r="O15">
        <v>0.91071000000000002</v>
      </c>
      <c r="P15">
        <v>0.67118999999999995</v>
      </c>
      <c r="Q15">
        <v>0.80608000000000002</v>
      </c>
      <c r="R15">
        <v>0.91071000000000002</v>
      </c>
      <c r="S15">
        <v>0.91071000000000002</v>
      </c>
      <c r="T15">
        <v>0.70603000000000005</v>
      </c>
      <c r="U15">
        <v>0.75739999999999996</v>
      </c>
      <c r="W15">
        <v>0</v>
      </c>
      <c r="X15">
        <v>0.75739999999999996</v>
      </c>
      <c r="Y15">
        <v>0.77641000000000004</v>
      </c>
      <c r="Z15">
        <v>0.77641000000000004</v>
      </c>
      <c r="AA15">
        <v>0.91071000000000002</v>
      </c>
      <c r="AB15">
        <v>0.82935000000000003</v>
      </c>
      <c r="AC15">
        <v>0.91071000000000002</v>
      </c>
      <c r="AD15">
        <v>0.91071000000000002</v>
      </c>
      <c r="AE15">
        <v>0.29227999999999998</v>
      </c>
      <c r="AF15">
        <v>0.77641000000000004</v>
      </c>
      <c r="AG15">
        <v>0.33756000000000003</v>
      </c>
      <c r="AH15">
        <v>0.91071000000000002</v>
      </c>
      <c r="AI15">
        <v>0.77641000000000004</v>
      </c>
      <c r="AJ15">
        <v>0.255</v>
      </c>
      <c r="AK15">
        <v>0.77641000000000004</v>
      </c>
      <c r="AL15">
        <v>0.91071000000000002</v>
      </c>
      <c r="AM15">
        <v>0.77641000000000004</v>
      </c>
      <c r="AN15">
        <v>0.87317999999999996</v>
      </c>
      <c r="AO15">
        <v>0.91071000000000002</v>
      </c>
      <c r="AP15">
        <v>0.75739999999999996</v>
      </c>
      <c r="AQ15">
        <v>0.75739999999999996</v>
      </c>
      <c r="AR15">
        <v>0.22473000000000001</v>
      </c>
      <c r="AS15">
        <v>0.78754000000000002</v>
      </c>
      <c r="AT15">
        <v>0.32584000000000002</v>
      </c>
      <c r="AU15">
        <v>0.91071000000000002</v>
      </c>
      <c r="AV15">
        <v>0.91071000000000002</v>
      </c>
      <c r="AW15">
        <v>0.91071000000000002</v>
      </c>
    </row>
    <row r="16" spans="1:49" x14ac:dyDescent="0.25">
      <c r="A16" s="7" t="s">
        <v>15</v>
      </c>
      <c r="B16" s="7">
        <v>8.2197999999999993E-2</v>
      </c>
      <c r="C16" s="7">
        <v>5.7209999999999997E-2</v>
      </c>
      <c r="D16">
        <v>0.10929</v>
      </c>
      <c r="E16">
        <v>7.8112000000000001E-2</v>
      </c>
      <c r="H16" t="s">
        <v>14</v>
      </c>
      <c r="I16">
        <v>0.96645000000000003</v>
      </c>
      <c r="J16">
        <v>0.67118999999999995</v>
      </c>
      <c r="K16">
        <v>0.91071000000000002</v>
      </c>
      <c r="L16">
        <v>2.0861000000000001E-2</v>
      </c>
      <c r="M16">
        <v>0.81906000000000001</v>
      </c>
      <c r="N16">
        <v>0.91071000000000002</v>
      </c>
      <c r="O16">
        <v>0.91071000000000002</v>
      </c>
      <c r="P16">
        <v>0.67118999999999995</v>
      </c>
      <c r="Q16">
        <v>0.80608000000000002</v>
      </c>
      <c r="R16">
        <v>0.91071000000000002</v>
      </c>
      <c r="S16">
        <v>0.91071000000000002</v>
      </c>
      <c r="T16">
        <v>0.70603000000000005</v>
      </c>
      <c r="U16">
        <v>0.75739999999999996</v>
      </c>
      <c r="V16">
        <v>0</v>
      </c>
      <c r="X16">
        <v>0.75739999999999996</v>
      </c>
      <c r="Y16">
        <v>0.77641000000000004</v>
      </c>
      <c r="Z16">
        <v>0.77641000000000004</v>
      </c>
      <c r="AA16">
        <v>0.91071000000000002</v>
      </c>
      <c r="AB16">
        <v>0.82935000000000003</v>
      </c>
      <c r="AC16">
        <v>0.91071000000000002</v>
      </c>
      <c r="AD16">
        <v>0.91071000000000002</v>
      </c>
      <c r="AE16">
        <v>0.29227999999999998</v>
      </c>
      <c r="AF16">
        <v>0.77641000000000004</v>
      </c>
      <c r="AG16">
        <v>0.33756000000000003</v>
      </c>
      <c r="AH16">
        <v>0.91071000000000002</v>
      </c>
      <c r="AI16">
        <v>0.77641000000000004</v>
      </c>
      <c r="AJ16">
        <v>0.255</v>
      </c>
      <c r="AK16">
        <v>0.77641000000000004</v>
      </c>
      <c r="AL16">
        <v>0.91071000000000002</v>
      </c>
      <c r="AM16">
        <v>0.77641000000000004</v>
      </c>
      <c r="AN16">
        <v>0.87317999999999996</v>
      </c>
      <c r="AO16">
        <v>0.91071000000000002</v>
      </c>
      <c r="AP16">
        <v>0.75739999999999996</v>
      </c>
      <c r="AQ16">
        <v>0.75739999999999996</v>
      </c>
      <c r="AR16">
        <v>0.22473000000000001</v>
      </c>
      <c r="AS16">
        <v>0.78754000000000002</v>
      </c>
      <c r="AT16">
        <v>0.32584000000000002</v>
      </c>
      <c r="AU16">
        <v>0.91071000000000002</v>
      </c>
      <c r="AV16">
        <v>0.91071000000000002</v>
      </c>
      <c r="AW16">
        <v>0.91071000000000002</v>
      </c>
    </row>
    <row r="17" spans="1:49" x14ac:dyDescent="0.25">
      <c r="A17" s="7" t="s">
        <v>16</v>
      </c>
      <c r="B17" s="7">
        <v>0.44708999999999999</v>
      </c>
      <c r="C17" s="7">
        <v>0.52302999999999999</v>
      </c>
      <c r="D17">
        <v>0.74883</v>
      </c>
      <c r="E17">
        <v>0.91505999999999998</v>
      </c>
      <c r="H17" t="s">
        <v>15</v>
      </c>
      <c r="I17">
        <v>7.8112000000000001E-2</v>
      </c>
      <c r="J17" s="1">
        <v>1.0931000000000001E-9</v>
      </c>
      <c r="K17">
        <v>0.75739999999999996</v>
      </c>
      <c r="L17">
        <v>0.88812000000000002</v>
      </c>
      <c r="M17">
        <v>2.601E-3</v>
      </c>
      <c r="N17">
        <v>0.75739999999999996</v>
      </c>
      <c r="O17">
        <v>0.75739999999999996</v>
      </c>
      <c r="P17" s="1">
        <v>1.0931000000000001E-9</v>
      </c>
      <c r="Q17">
        <v>0.21598999999999999</v>
      </c>
      <c r="R17">
        <v>0.75739999999999996</v>
      </c>
      <c r="S17">
        <v>1.0046E-3</v>
      </c>
      <c r="T17" s="1">
        <v>2.8962000000000002E-20</v>
      </c>
      <c r="U17">
        <v>0</v>
      </c>
      <c r="V17">
        <v>0.75739999999999996</v>
      </c>
      <c r="W17">
        <v>0.75739999999999996</v>
      </c>
      <c r="Y17" s="1">
        <v>1.7041E-8</v>
      </c>
      <c r="Z17" s="1">
        <v>1.7041E-8</v>
      </c>
      <c r="AA17">
        <v>1.0046E-3</v>
      </c>
      <c r="AB17">
        <v>0.55242999999999998</v>
      </c>
      <c r="AC17">
        <v>1.0046E-3</v>
      </c>
      <c r="AD17">
        <v>1.0046E-3</v>
      </c>
      <c r="AE17">
        <v>1.5705E-2</v>
      </c>
      <c r="AF17">
        <v>0.43336999999999998</v>
      </c>
      <c r="AG17">
        <v>0.83579000000000003</v>
      </c>
      <c r="AH17">
        <v>0.75739999999999996</v>
      </c>
      <c r="AI17" s="1">
        <v>5.9868000000000003E-33</v>
      </c>
      <c r="AJ17">
        <v>0.98094000000000003</v>
      </c>
      <c r="AK17">
        <v>0.43336999999999998</v>
      </c>
      <c r="AL17">
        <v>1.0046E-3</v>
      </c>
      <c r="AM17">
        <v>0.43336999999999998</v>
      </c>
      <c r="AN17">
        <v>0.66008</v>
      </c>
      <c r="AO17">
        <v>0.75739999999999996</v>
      </c>
      <c r="AP17">
        <v>0</v>
      </c>
      <c r="AQ17">
        <v>0</v>
      </c>
      <c r="AR17">
        <v>2.0483999999999999E-2</v>
      </c>
      <c r="AS17">
        <v>0.45728999999999997</v>
      </c>
      <c r="AT17">
        <v>0.38268000000000002</v>
      </c>
      <c r="AU17">
        <v>0.75739999999999996</v>
      </c>
      <c r="AV17">
        <v>0.75739999999999996</v>
      </c>
      <c r="AW17">
        <v>0.75739999999999996</v>
      </c>
    </row>
    <row r="18" spans="1:49" x14ac:dyDescent="0.25">
      <c r="A18" s="7" t="s">
        <v>17</v>
      </c>
      <c r="B18" s="7">
        <v>0.44708999999999999</v>
      </c>
      <c r="C18" s="7">
        <v>0.52302999999999999</v>
      </c>
      <c r="D18">
        <v>0.74883</v>
      </c>
      <c r="E18">
        <v>0.91505999999999998</v>
      </c>
      <c r="H18" t="s">
        <v>16</v>
      </c>
      <c r="I18">
        <v>0.91505999999999998</v>
      </c>
      <c r="J18" s="1">
        <v>4.1205999999999999E-8</v>
      </c>
      <c r="K18">
        <v>3.1576E-4</v>
      </c>
      <c r="L18">
        <v>0.11183</v>
      </c>
      <c r="M18" s="1">
        <v>1.2492E-8</v>
      </c>
      <c r="N18">
        <v>0.77641000000000004</v>
      </c>
      <c r="O18">
        <v>0.77641000000000004</v>
      </c>
      <c r="P18" s="1">
        <v>4.1205999999999999E-8</v>
      </c>
      <c r="Q18">
        <v>0.15165000000000001</v>
      </c>
      <c r="R18">
        <v>0.77641000000000004</v>
      </c>
      <c r="S18">
        <v>3.1576E-4</v>
      </c>
      <c r="T18" s="1">
        <v>1.1921999999999999E-15</v>
      </c>
      <c r="U18" s="1">
        <v>1.7041E-8</v>
      </c>
      <c r="V18">
        <v>0.77641000000000004</v>
      </c>
      <c r="W18">
        <v>0.77641000000000004</v>
      </c>
      <c r="X18" s="1">
        <v>1.7041E-8</v>
      </c>
      <c r="Z18">
        <v>0</v>
      </c>
      <c r="AA18">
        <v>0.77641000000000004</v>
      </c>
      <c r="AB18">
        <v>0.58494999999999997</v>
      </c>
      <c r="AC18">
        <v>3.1576E-4</v>
      </c>
      <c r="AD18">
        <v>3.1576E-4</v>
      </c>
      <c r="AE18">
        <v>2.0807999999999998E-3</v>
      </c>
      <c r="AF18">
        <v>1.2932000000000001E-2</v>
      </c>
      <c r="AG18">
        <v>0.85623000000000005</v>
      </c>
      <c r="AH18">
        <v>0.77641000000000004</v>
      </c>
      <c r="AI18" s="1">
        <v>2.2884999999999999E-10</v>
      </c>
      <c r="AJ18">
        <v>0.61399999999999999</v>
      </c>
      <c r="AK18">
        <v>1.2932000000000001E-2</v>
      </c>
      <c r="AL18">
        <v>0.77641000000000004</v>
      </c>
      <c r="AM18">
        <v>1.2932000000000001E-2</v>
      </c>
      <c r="AN18">
        <v>0.68596000000000001</v>
      </c>
      <c r="AO18">
        <v>0.77641000000000004</v>
      </c>
      <c r="AP18" s="1">
        <v>1.7041E-8</v>
      </c>
      <c r="AQ18" s="1">
        <v>1.7041E-8</v>
      </c>
      <c r="AR18">
        <v>2.3460999999999998E-3</v>
      </c>
      <c r="AS18">
        <v>5.6564999999999997E-2</v>
      </c>
      <c r="AT18">
        <v>0.89476999999999995</v>
      </c>
      <c r="AU18">
        <v>0.77641000000000004</v>
      </c>
      <c r="AV18">
        <v>0.77641000000000004</v>
      </c>
      <c r="AW18">
        <v>0.77641000000000004</v>
      </c>
    </row>
    <row r="19" spans="1:49" x14ac:dyDescent="0.25">
      <c r="A19" s="7" t="s">
        <v>18</v>
      </c>
      <c r="B19" s="7">
        <v>0.31786999999999999</v>
      </c>
      <c r="C19" s="7">
        <v>0.35088000000000003</v>
      </c>
      <c r="D19">
        <v>0.2175</v>
      </c>
      <c r="E19">
        <v>0.23710000000000001</v>
      </c>
      <c r="H19" t="s">
        <v>17</v>
      </c>
      <c r="I19">
        <v>0.91505999999999998</v>
      </c>
      <c r="J19" s="1">
        <v>4.1205999999999999E-8</v>
      </c>
      <c r="K19">
        <v>3.1576E-4</v>
      </c>
      <c r="L19">
        <v>0.11183</v>
      </c>
      <c r="M19" s="1">
        <v>1.2492E-8</v>
      </c>
      <c r="N19">
        <v>0.77641000000000004</v>
      </c>
      <c r="O19">
        <v>0.77641000000000004</v>
      </c>
      <c r="P19" s="1">
        <v>4.1205999999999999E-8</v>
      </c>
      <c r="Q19">
        <v>0.15165000000000001</v>
      </c>
      <c r="R19">
        <v>0.77641000000000004</v>
      </c>
      <c r="S19">
        <v>3.1576E-4</v>
      </c>
      <c r="T19" s="1">
        <v>1.1921999999999999E-15</v>
      </c>
      <c r="U19" s="1">
        <v>1.7041E-8</v>
      </c>
      <c r="V19">
        <v>0.77641000000000004</v>
      </c>
      <c r="W19">
        <v>0.77641000000000004</v>
      </c>
      <c r="X19" s="1">
        <v>1.7041E-8</v>
      </c>
      <c r="Y19">
        <v>0</v>
      </c>
      <c r="AA19">
        <v>0.77641000000000004</v>
      </c>
      <c r="AB19">
        <v>0.58494999999999997</v>
      </c>
      <c r="AC19">
        <v>3.1576E-4</v>
      </c>
      <c r="AD19">
        <v>3.1576E-4</v>
      </c>
      <c r="AE19">
        <v>2.0807999999999998E-3</v>
      </c>
      <c r="AF19">
        <v>1.2932000000000001E-2</v>
      </c>
      <c r="AG19">
        <v>0.85623000000000005</v>
      </c>
      <c r="AH19">
        <v>0.77641000000000004</v>
      </c>
      <c r="AI19" s="1">
        <v>2.2884999999999999E-10</v>
      </c>
      <c r="AJ19">
        <v>0.61399999999999999</v>
      </c>
      <c r="AK19">
        <v>1.2932000000000001E-2</v>
      </c>
      <c r="AL19">
        <v>0.77641000000000004</v>
      </c>
      <c r="AM19">
        <v>1.2932000000000001E-2</v>
      </c>
      <c r="AN19">
        <v>0.68596000000000001</v>
      </c>
      <c r="AO19">
        <v>0.77641000000000004</v>
      </c>
      <c r="AP19" s="1">
        <v>1.7041E-8</v>
      </c>
      <c r="AQ19" s="1">
        <v>1.7041E-8</v>
      </c>
      <c r="AR19">
        <v>2.3460999999999998E-3</v>
      </c>
      <c r="AS19">
        <v>5.6564999999999997E-2</v>
      </c>
      <c r="AT19">
        <v>0.89476999999999995</v>
      </c>
      <c r="AU19">
        <v>0.77641000000000004</v>
      </c>
      <c r="AV19">
        <v>0.77641000000000004</v>
      </c>
      <c r="AW19">
        <v>0.77641000000000004</v>
      </c>
    </row>
    <row r="20" spans="1:49" x14ac:dyDescent="0.25">
      <c r="A20" s="7" t="s">
        <v>19</v>
      </c>
      <c r="B20" s="7">
        <v>0.64327000000000001</v>
      </c>
      <c r="C20" s="7">
        <v>0.73365999999999998</v>
      </c>
      <c r="D20">
        <v>0.67600000000000005</v>
      </c>
      <c r="E20">
        <v>0.74153999999999998</v>
      </c>
      <c r="H20" t="s">
        <v>18</v>
      </c>
      <c r="I20">
        <v>0.23710000000000001</v>
      </c>
      <c r="J20">
        <v>4.5990000000000003E-2</v>
      </c>
      <c r="K20">
        <v>0.91071000000000002</v>
      </c>
      <c r="L20">
        <v>0.57901000000000002</v>
      </c>
      <c r="M20">
        <v>0.81906000000000001</v>
      </c>
      <c r="N20">
        <v>0.91071000000000002</v>
      </c>
      <c r="O20">
        <v>0.91071000000000002</v>
      </c>
      <c r="P20">
        <v>4.5990000000000003E-2</v>
      </c>
      <c r="Q20">
        <v>0.80608000000000002</v>
      </c>
      <c r="R20">
        <v>0.91071000000000002</v>
      </c>
      <c r="S20">
        <v>0.91071000000000002</v>
      </c>
      <c r="T20">
        <v>7.7685999999999996E-3</v>
      </c>
      <c r="U20">
        <v>1.0046E-3</v>
      </c>
      <c r="V20">
        <v>0.91071000000000002</v>
      </c>
      <c r="W20">
        <v>0.91071000000000002</v>
      </c>
      <c r="X20">
        <v>1.0046E-3</v>
      </c>
      <c r="Y20">
        <v>0.77641000000000004</v>
      </c>
      <c r="Z20">
        <v>0.77641000000000004</v>
      </c>
      <c r="AB20">
        <v>0.82935000000000003</v>
      </c>
      <c r="AC20">
        <v>0.91071000000000002</v>
      </c>
      <c r="AD20">
        <v>0.91071000000000002</v>
      </c>
      <c r="AE20">
        <v>0.77349999999999997</v>
      </c>
      <c r="AF20">
        <v>0.77641000000000004</v>
      </c>
      <c r="AG20">
        <v>0.33756000000000003</v>
      </c>
      <c r="AH20">
        <v>0.91071000000000002</v>
      </c>
      <c r="AI20">
        <v>0.77641000000000004</v>
      </c>
      <c r="AJ20">
        <v>0.255</v>
      </c>
      <c r="AK20">
        <v>0.77641000000000004</v>
      </c>
      <c r="AL20">
        <v>0.91071000000000002</v>
      </c>
      <c r="AM20">
        <v>0.77641000000000004</v>
      </c>
      <c r="AN20">
        <v>0.87317999999999996</v>
      </c>
      <c r="AO20">
        <v>0.91071000000000002</v>
      </c>
      <c r="AP20">
        <v>1.0046E-3</v>
      </c>
      <c r="AQ20">
        <v>1.0046E-3</v>
      </c>
      <c r="AR20">
        <v>0.82865</v>
      </c>
      <c r="AS20">
        <v>0.78754000000000002</v>
      </c>
      <c r="AT20">
        <v>0.32584000000000002</v>
      </c>
      <c r="AU20">
        <v>0.91071000000000002</v>
      </c>
      <c r="AV20">
        <v>0.91071000000000002</v>
      </c>
      <c r="AW20">
        <v>0.91071000000000002</v>
      </c>
    </row>
    <row r="21" spans="1:49" x14ac:dyDescent="0.25">
      <c r="A21" s="7" t="s">
        <v>20</v>
      </c>
      <c r="B21" s="7">
        <v>5.4620000000000002E-2</v>
      </c>
      <c r="C21" s="7">
        <v>0.14072000000000001</v>
      </c>
      <c r="D21">
        <v>0.11859</v>
      </c>
      <c r="E21">
        <v>0.16683999999999999</v>
      </c>
      <c r="H21" t="s">
        <v>19</v>
      </c>
      <c r="I21">
        <v>0.74153999999999998</v>
      </c>
      <c r="J21">
        <v>0.41387000000000002</v>
      </c>
      <c r="K21">
        <v>0.82935000000000003</v>
      </c>
      <c r="L21">
        <v>0.57269000000000003</v>
      </c>
      <c r="M21">
        <v>0.66008</v>
      </c>
      <c r="N21">
        <v>0.82935000000000003</v>
      </c>
      <c r="O21">
        <v>0.82935000000000003</v>
      </c>
      <c r="P21">
        <v>0.41387000000000002</v>
      </c>
      <c r="Q21">
        <v>0.63690999999999998</v>
      </c>
      <c r="R21">
        <v>0.82935000000000003</v>
      </c>
      <c r="S21">
        <v>0.82935000000000003</v>
      </c>
      <c r="T21">
        <v>0.46797</v>
      </c>
      <c r="U21">
        <v>0.55242999999999998</v>
      </c>
      <c r="V21">
        <v>0.82935000000000003</v>
      </c>
      <c r="W21">
        <v>0.82935000000000003</v>
      </c>
      <c r="X21">
        <v>0.55242999999999998</v>
      </c>
      <c r="Y21">
        <v>0.58494999999999997</v>
      </c>
      <c r="Z21">
        <v>0.58494999999999997</v>
      </c>
      <c r="AA21">
        <v>0.82935000000000003</v>
      </c>
      <c r="AC21">
        <v>0.82935000000000003</v>
      </c>
      <c r="AD21">
        <v>0.82935000000000003</v>
      </c>
      <c r="AE21">
        <v>0.32122000000000001</v>
      </c>
      <c r="AF21">
        <v>0.58494999999999997</v>
      </c>
      <c r="AG21">
        <v>0.51351000000000002</v>
      </c>
      <c r="AH21">
        <v>0.82935000000000003</v>
      </c>
      <c r="AI21">
        <v>0.58494999999999997</v>
      </c>
      <c r="AJ21">
        <v>0.34114</v>
      </c>
      <c r="AK21">
        <v>0.58494999999999997</v>
      </c>
      <c r="AL21">
        <v>0.82935000000000003</v>
      </c>
      <c r="AM21">
        <v>0.58494999999999997</v>
      </c>
      <c r="AN21">
        <v>0.75897999999999999</v>
      </c>
      <c r="AO21">
        <v>0.82935000000000003</v>
      </c>
      <c r="AP21">
        <v>0.55242999999999998</v>
      </c>
      <c r="AQ21">
        <v>0.55242999999999998</v>
      </c>
      <c r="AR21">
        <v>0.49632999999999999</v>
      </c>
      <c r="AS21">
        <v>0.60428000000000004</v>
      </c>
      <c r="AT21">
        <v>0.48782999999999999</v>
      </c>
      <c r="AU21">
        <v>0.82935000000000003</v>
      </c>
      <c r="AV21">
        <v>0.82935000000000003</v>
      </c>
      <c r="AW21">
        <v>0.82935000000000003</v>
      </c>
    </row>
    <row r="22" spans="1:49" x14ac:dyDescent="0.25">
      <c r="A22" s="7" t="s">
        <v>21</v>
      </c>
      <c r="B22" s="7">
        <v>0.48848999999999998</v>
      </c>
      <c r="C22" s="7">
        <v>0.50749999999999995</v>
      </c>
      <c r="D22">
        <v>0.32352999999999998</v>
      </c>
      <c r="E22">
        <v>0.47149000000000002</v>
      </c>
      <c r="H22" t="s">
        <v>20</v>
      </c>
      <c r="I22">
        <v>0.16683999999999999</v>
      </c>
      <c r="J22">
        <v>4.5990000000000003E-2</v>
      </c>
      <c r="K22">
        <v>0.91071000000000002</v>
      </c>
      <c r="L22">
        <v>0.38962000000000002</v>
      </c>
      <c r="M22" s="1">
        <v>4.5055999999999997E-6</v>
      </c>
      <c r="N22">
        <v>0.91071000000000002</v>
      </c>
      <c r="O22">
        <v>0.91071000000000002</v>
      </c>
      <c r="P22">
        <v>4.5990000000000003E-2</v>
      </c>
      <c r="Q22" s="1">
        <v>6.3601999999999995E-7</v>
      </c>
      <c r="R22">
        <v>0.91071000000000002</v>
      </c>
      <c r="S22">
        <v>0</v>
      </c>
      <c r="T22">
        <v>7.7685999999999996E-3</v>
      </c>
      <c r="U22">
        <v>1.0046E-3</v>
      </c>
      <c r="V22">
        <v>0.91071000000000002</v>
      </c>
      <c r="W22">
        <v>0.91071000000000002</v>
      </c>
      <c r="X22">
        <v>1.0046E-3</v>
      </c>
      <c r="Y22">
        <v>3.1576E-4</v>
      </c>
      <c r="Z22">
        <v>3.1576E-4</v>
      </c>
      <c r="AA22">
        <v>0.91071000000000002</v>
      </c>
      <c r="AB22">
        <v>0.82935000000000003</v>
      </c>
      <c r="AD22">
        <v>0.91071000000000002</v>
      </c>
      <c r="AE22">
        <v>0.1012</v>
      </c>
      <c r="AF22">
        <v>0.77641000000000004</v>
      </c>
      <c r="AG22">
        <v>0.55784999999999996</v>
      </c>
      <c r="AH22">
        <v>0.91071000000000002</v>
      </c>
      <c r="AI22">
        <v>3.1576E-4</v>
      </c>
      <c r="AJ22">
        <v>0.64131000000000005</v>
      </c>
      <c r="AK22">
        <v>0.77641000000000004</v>
      </c>
      <c r="AL22">
        <v>0.91071000000000002</v>
      </c>
      <c r="AM22">
        <v>0.77641000000000004</v>
      </c>
      <c r="AN22">
        <v>0.87317999999999996</v>
      </c>
      <c r="AO22">
        <v>0.91071000000000002</v>
      </c>
      <c r="AP22">
        <v>1.0046E-3</v>
      </c>
      <c r="AQ22">
        <v>1.0046E-3</v>
      </c>
      <c r="AR22">
        <v>9.7770999999999997E-2</v>
      </c>
      <c r="AS22">
        <v>0.78754000000000002</v>
      </c>
      <c r="AT22">
        <v>0.56957999999999998</v>
      </c>
      <c r="AU22">
        <v>0.91071000000000002</v>
      </c>
      <c r="AV22">
        <v>0.91071000000000002</v>
      </c>
      <c r="AW22">
        <v>0.91071000000000002</v>
      </c>
    </row>
    <row r="23" spans="1:49" x14ac:dyDescent="0.25">
      <c r="A23" s="7" t="s">
        <v>22</v>
      </c>
      <c r="B23" s="7">
        <v>0.58930000000000005</v>
      </c>
      <c r="C23" s="7">
        <v>0.73440000000000005</v>
      </c>
      <c r="D23">
        <v>0.52653000000000005</v>
      </c>
      <c r="E23">
        <v>0.62790000000000001</v>
      </c>
      <c r="H23" t="s">
        <v>21</v>
      </c>
      <c r="I23">
        <v>0.47149000000000002</v>
      </c>
      <c r="J23">
        <v>4.5990000000000003E-2</v>
      </c>
      <c r="K23">
        <v>0.91071000000000002</v>
      </c>
      <c r="L23">
        <v>0.57901000000000002</v>
      </c>
      <c r="M23">
        <v>0.81906000000000001</v>
      </c>
      <c r="N23">
        <v>0.91071000000000002</v>
      </c>
      <c r="O23">
        <v>0.91071000000000002</v>
      </c>
      <c r="P23">
        <v>4.5990000000000003E-2</v>
      </c>
      <c r="Q23">
        <v>0.80608000000000002</v>
      </c>
      <c r="R23">
        <v>0.91071000000000002</v>
      </c>
      <c r="S23">
        <v>0.91071000000000002</v>
      </c>
      <c r="T23">
        <v>7.7685999999999996E-3</v>
      </c>
      <c r="U23">
        <v>1.0046E-3</v>
      </c>
      <c r="V23">
        <v>0.91071000000000002</v>
      </c>
      <c r="W23">
        <v>0.91071000000000002</v>
      </c>
      <c r="X23">
        <v>1.0046E-3</v>
      </c>
      <c r="Y23">
        <v>3.1576E-4</v>
      </c>
      <c r="Z23">
        <v>3.1576E-4</v>
      </c>
      <c r="AA23">
        <v>0.91071000000000002</v>
      </c>
      <c r="AB23">
        <v>0.82935000000000003</v>
      </c>
      <c r="AC23">
        <v>0.91071000000000002</v>
      </c>
      <c r="AE23">
        <v>0.1012</v>
      </c>
      <c r="AF23">
        <v>0.77641000000000004</v>
      </c>
      <c r="AG23">
        <v>0.55784999999999996</v>
      </c>
      <c r="AH23">
        <v>0.91071000000000002</v>
      </c>
      <c r="AI23">
        <v>3.1576E-4</v>
      </c>
      <c r="AJ23">
        <v>0.64131000000000005</v>
      </c>
      <c r="AK23">
        <v>0.77641000000000004</v>
      </c>
      <c r="AL23">
        <v>0.91071000000000002</v>
      </c>
      <c r="AM23">
        <v>0.77641000000000004</v>
      </c>
      <c r="AN23">
        <v>0.87317999999999996</v>
      </c>
      <c r="AO23">
        <v>0.91071000000000002</v>
      </c>
      <c r="AP23">
        <v>1.0046E-3</v>
      </c>
      <c r="AQ23">
        <v>1.0046E-3</v>
      </c>
      <c r="AR23">
        <v>9.7770999999999997E-2</v>
      </c>
      <c r="AS23">
        <v>0.78754000000000002</v>
      </c>
      <c r="AT23">
        <v>0.56957999999999998</v>
      </c>
      <c r="AU23">
        <v>0.91071000000000002</v>
      </c>
      <c r="AV23">
        <v>0.91071000000000002</v>
      </c>
      <c r="AW23">
        <v>0.91071000000000002</v>
      </c>
    </row>
    <row r="24" spans="1:49" x14ac:dyDescent="0.25">
      <c r="A24" s="7" t="s">
        <v>23</v>
      </c>
      <c r="B24" s="7">
        <v>0.65291999999999994</v>
      </c>
      <c r="C24" s="7">
        <v>0.65229999999999999</v>
      </c>
      <c r="D24">
        <v>0.55344000000000004</v>
      </c>
      <c r="E24">
        <v>0.42453999999999997</v>
      </c>
      <c r="H24" t="s">
        <v>22</v>
      </c>
      <c r="I24">
        <v>0.62790000000000001</v>
      </c>
      <c r="J24" s="1">
        <v>2.5275000000000001E-5</v>
      </c>
      <c r="K24">
        <v>0.1012</v>
      </c>
      <c r="L24">
        <v>0.25389</v>
      </c>
      <c r="M24">
        <v>4.8231999999999997E-2</v>
      </c>
      <c r="N24">
        <v>0.29227999999999998</v>
      </c>
      <c r="O24">
        <v>0.77349999999999997</v>
      </c>
      <c r="P24" s="1">
        <v>2.5275000000000001E-5</v>
      </c>
      <c r="Q24">
        <v>0.52832000000000001</v>
      </c>
      <c r="R24">
        <v>0.29227999999999998</v>
      </c>
      <c r="S24">
        <v>0.1012</v>
      </c>
      <c r="T24">
        <v>8.6047000000000001E-4</v>
      </c>
      <c r="U24">
        <v>1.5705E-2</v>
      </c>
      <c r="V24">
        <v>0.29227999999999998</v>
      </c>
      <c r="W24">
        <v>0.29227999999999998</v>
      </c>
      <c r="X24">
        <v>1.5705E-2</v>
      </c>
      <c r="Y24">
        <v>2.0807999999999998E-3</v>
      </c>
      <c r="Z24">
        <v>2.0807999999999998E-3</v>
      </c>
      <c r="AA24">
        <v>0.77349999999999997</v>
      </c>
      <c r="AB24">
        <v>0.32122000000000001</v>
      </c>
      <c r="AC24">
        <v>0.1012</v>
      </c>
      <c r="AD24">
        <v>0.1012</v>
      </c>
      <c r="AF24">
        <v>2.0807999999999998E-3</v>
      </c>
      <c r="AG24" s="1">
        <v>9.6516000000000003E-18</v>
      </c>
      <c r="AH24">
        <v>0.1012</v>
      </c>
      <c r="AI24">
        <v>1.3524E-2</v>
      </c>
      <c r="AJ24" s="1">
        <v>1.7742000000000001E-12</v>
      </c>
      <c r="AK24">
        <v>2.0807999999999998E-3</v>
      </c>
      <c r="AL24">
        <v>0.77349999999999997</v>
      </c>
      <c r="AM24">
        <v>2.0807999999999998E-3</v>
      </c>
      <c r="AN24">
        <v>0.58743999999999996</v>
      </c>
      <c r="AO24">
        <v>0.29227999999999998</v>
      </c>
      <c r="AP24">
        <v>1.5705E-2</v>
      </c>
      <c r="AQ24">
        <v>1.5705E-2</v>
      </c>
      <c r="AR24" s="1">
        <v>9.2476000000000004E-29</v>
      </c>
      <c r="AS24">
        <v>2.0758E-3</v>
      </c>
      <c r="AT24" s="1">
        <v>1.4707999999999999E-16</v>
      </c>
      <c r="AU24">
        <v>0.77349999999999997</v>
      </c>
      <c r="AV24">
        <v>0.77349999999999997</v>
      </c>
      <c r="AW24">
        <v>0.29227999999999998</v>
      </c>
    </row>
    <row r="25" spans="1:49" x14ac:dyDescent="0.25">
      <c r="A25" s="7" t="s">
        <v>24</v>
      </c>
      <c r="B25" s="7">
        <v>0.22802</v>
      </c>
      <c r="C25" s="7">
        <v>0.3523</v>
      </c>
      <c r="D25">
        <v>0.19164</v>
      </c>
      <c r="E25">
        <v>0.30275999999999997</v>
      </c>
      <c r="H25" t="s">
        <v>23</v>
      </c>
      <c r="I25">
        <v>0.42453999999999997</v>
      </c>
      <c r="J25" s="1">
        <v>3.1106000000000001E-12</v>
      </c>
      <c r="K25">
        <v>3.1576E-4</v>
      </c>
      <c r="L25">
        <v>0.70023999999999997</v>
      </c>
      <c r="M25">
        <v>7.9975000000000001E-4</v>
      </c>
      <c r="N25">
        <v>0.77641000000000004</v>
      </c>
      <c r="O25">
        <v>0.77641000000000004</v>
      </c>
      <c r="P25" s="1">
        <v>3.1106000000000001E-12</v>
      </c>
      <c r="Q25">
        <v>0.53378999999999999</v>
      </c>
      <c r="R25">
        <v>0.77641000000000004</v>
      </c>
      <c r="S25">
        <v>0.77641000000000004</v>
      </c>
      <c r="T25">
        <v>3.8089E-3</v>
      </c>
      <c r="U25">
        <v>0.43336999999999998</v>
      </c>
      <c r="V25">
        <v>0.77641000000000004</v>
      </c>
      <c r="W25">
        <v>0.77641000000000004</v>
      </c>
      <c r="X25">
        <v>0.43336999999999998</v>
      </c>
      <c r="Y25">
        <v>1.2932000000000001E-2</v>
      </c>
      <c r="Z25">
        <v>1.2932000000000001E-2</v>
      </c>
      <c r="AA25">
        <v>0.77641000000000004</v>
      </c>
      <c r="AB25">
        <v>0.58494999999999997</v>
      </c>
      <c r="AC25">
        <v>0.77641000000000004</v>
      </c>
      <c r="AD25">
        <v>0.77641000000000004</v>
      </c>
      <c r="AE25">
        <v>2.0807999999999998E-3</v>
      </c>
      <c r="AG25">
        <v>0.63856999999999997</v>
      </c>
      <c r="AH25">
        <v>0.77641000000000004</v>
      </c>
      <c r="AI25">
        <v>0.47145999999999999</v>
      </c>
      <c r="AJ25">
        <v>0.39666000000000001</v>
      </c>
      <c r="AK25">
        <v>0</v>
      </c>
      <c r="AL25">
        <v>0.77641000000000004</v>
      </c>
      <c r="AM25">
        <v>0</v>
      </c>
      <c r="AN25">
        <v>0.68596000000000001</v>
      </c>
      <c r="AO25">
        <v>0.77641000000000004</v>
      </c>
      <c r="AP25">
        <v>0.43336999999999998</v>
      </c>
      <c r="AQ25">
        <v>0.43336999999999998</v>
      </c>
      <c r="AR25">
        <v>2.3460999999999998E-3</v>
      </c>
      <c r="AS25" s="1">
        <v>2.4353000000000002E-40</v>
      </c>
      <c r="AT25">
        <v>0.89476999999999995</v>
      </c>
      <c r="AU25">
        <v>0.77641000000000004</v>
      </c>
      <c r="AV25">
        <v>0.77641000000000004</v>
      </c>
      <c r="AW25">
        <v>0.77641000000000004</v>
      </c>
    </row>
    <row r="26" spans="1:49" x14ac:dyDescent="0.25">
      <c r="A26" s="7" t="s">
        <v>25</v>
      </c>
      <c r="B26" s="7">
        <v>0.61553000000000002</v>
      </c>
      <c r="C26" s="7">
        <v>0.65749000000000002</v>
      </c>
      <c r="D26">
        <v>0.79161999999999999</v>
      </c>
      <c r="E26">
        <v>0.95720000000000005</v>
      </c>
      <c r="H26" t="s">
        <v>24</v>
      </c>
      <c r="I26">
        <v>0.30275999999999997</v>
      </c>
      <c r="J26">
        <v>0.48237999999999998</v>
      </c>
      <c r="K26">
        <v>0.55784999999999996</v>
      </c>
      <c r="L26">
        <v>4.0347000000000001E-2</v>
      </c>
      <c r="M26">
        <v>0.70523999999999998</v>
      </c>
      <c r="N26">
        <v>0.33756000000000003</v>
      </c>
      <c r="O26">
        <v>0.55784999999999996</v>
      </c>
      <c r="P26">
        <v>0.48237999999999998</v>
      </c>
      <c r="Q26">
        <v>0.66135999999999995</v>
      </c>
      <c r="R26">
        <v>0.33756000000000003</v>
      </c>
      <c r="S26">
        <v>0.55784999999999996</v>
      </c>
      <c r="T26">
        <v>0.91639999999999999</v>
      </c>
      <c r="U26">
        <v>0.83579000000000003</v>
      </c>
      <c r="V26">
        <v>0.33756000000000003</v>
      </c>
      <c r="W26">
        <v>0.33756000000000003</v>
      </c>
      <c r="X26">
        <v>0.83579000000000003</v>
      </c>
      <c r="Y26">
        <v>0.85623000000000005</v>
      </c>
      <c r="Z26">
        <v>0.85623000000000005</v>
      </c>
      <c r="AA26">
        <v>0.33756000000000003</v>
      </c>
      <c r="AB26">
        <v>0.51351000000000002</v>
      </c>
      <c r="AC26">
        <v>0.55784999999999996</v>
      </c>
      <c r="AD26">
        <v>0.55784999999999996</v>
      </c>
      <c r="AE26" s="1">
        <v>9.6516000000000003E-18</v>
      </c>
      <c r="AF26">
        <v>0.63856999999999997</v>
      </c>
      <c r="AH26">
        <v>3.0818999999999999E-2</v>
      </c>
      <c r="AI26">
        <v>0.85623000000000005</v>
      </c>
      <c r="AJ26" s="1">
        <v>4.7850999999999996E-25</v>
      </c>
      <c r="AK26">
        <v>0.63856999999999997</v>
      </c>
      <c r="AL26">
        <v>0.55784999999999996</v>
      </c>
      <c r="AM26">
        <v>0.63856999999999997</v>
      </c>
      <c r="AN26">
        <v>0.79185000000000005</v>
      </c>
      <c r="AO26">
        <v>0.33756000000000003</v>
      </c>
      <c r="AP26">
        <v>0.83579000000000003</v>
      </c>
      <c r="AQ26">
        <v>0.83579000000000003</v>
      </c>
      <c r="AR26" s="1">
        <v>6.6320000000000002E-14</v>
      </c>
      <c r="AS26">
        <v>0.47699999999999998</v>
      </c>
      <c r="AT26" s="1">
        <v>4.8574000000000001E-42</v>
      </c>
      <c r="AU26">
        <v>0.55784999999999996</v>
      </c>
      <c r="AV26">
        <v>0.55784999999999996</v>
      </c>
      <c r="AW26">
        <v>0.33756000000000003</v>
      </c>
    </row>
    <row r="27" spans="1:49" x14ac:dyDescent="0.25">
      <c r="A27" s="7" t="s">
        <v>26</v>
      </c>
      <c r="B27" s="7">
        <v>0.15110000000000001</v>
      </c>
      <c r="C27" s="7">
        <v>0.10147</v>
      </c>
      <c r="D27">
        <v>0.23358000000000001</v>
      </c>
      <c r="E27">
        <v>0.16674</v>
      </c>
      <c r="H27" t="s">
        <v>25</v>
      </c>
      <c r="I27">
        <v>0.95720000000000005</v>
      </c>
      <c r="J27">
        <v>0.67118999999999995</v>
      </c>
      <c r="K27">
        <v>0.91071000000000002</v>
      </c>
      <c r="L27">
        <v>0.57901000000000002</v>
      </c>
      <c r="M27">
        <v>0.81906000000000001</v>
      </c>
      <c r="N27">
        <v>0.91071000000000002</v>
      </c>
      <c r="O27">
        <v>0.91071000000000002</v>
      </c>
      <c r="P27">
        <v>0.67118999999999995</v>
      </c>
      <c r="Q27">
        <v>0.80608000000000002</v>
      </c>
      <c r="R27">
        <v>0.91071000000000002</v>
      </c>
      <c r="S27">
        <v>0.91071000000000002</v>
      </c>
      <c r="T27">
        <v>0.70603000000000005</v>
      </c>
      <c r="U27">
        <v>0.75739999999999996</v>
      </c>
      <c r="V27">
        <v>0.91071000000000002</v>
      </c>
      <c r="W27">
        <v>0.91071000000000002</v>
      </c>
      <c r="X27">
        <v>0.75739999999999996</v>
      </c>
      <c r="Y27">
        <v>0.77641000000000004</v>
      </c>
      <c r="Z27">
        <v>0.77641000000000004</v>
      </c>
      <c r="AA27">
        <v>0.91071000000000002</v>
      </c>
      <c r="AB27">
        <v>0.82935000000000003</v>
      </c>
      <c r="AC27">
        <v>0.91071000000000002</v>
      </c>
      <c r="AD27">
        <v>0.91071000000000002</v>
      </c>
      <c r="AE27">
        <v>0.1012</v>
      </c>
      <c r="AF27">
        <v>0.77641000000000004</v>
      </c>
      <c r="AG27">
        <v>3.0818999999999999E-2</v>
      </c>
      <c r="AI27">
        <v>0.77641000000000004</v>
      </c>
      <c r="AJ27">
        <v>3.6237999999999999E-2</v>
      </c>
      <c r="AK27">
        <v>0.77641000000000004</v>
      </c>
      <c r="AL27">
        <v>0.91071000000000002</v>
      </c>
      <c r="AM27">
        <v>0.77641000000000004</v>
      </c>
      <c r="AN27">
        <v>0.87317999999999996</v>
      </c>
      <c r="AO27">
        <v>0.91071000000000002</v>
      </c>
      <c r="AP27">
        <v>0.75739999999999996</v>
      </c>
      <c r="AQ27">
        <v>0.75739999999999996</v>
      </c>
      <c r="AR27">
        <v>9.7770999999999997E-2</v>
      </c>
      <c r="AS27">
        <v>0.78754000000000002</v>
      </c>
      <c r="AT27">
        <v>3.1746000000000003E-2</v>
      </c>
      <c r="AU27">
        <v>0.91071000000000002</v>
      </c>
      <c r="AV27">
        <v>0.91071000000000002</v>
      </c>
      <c r="AW27">
        <v>0.91071000000000002</v>
      </c>
    </row>
    <row r="28" spans="1:49" x14ac:dyDescent="0.25">
      <c r="A28" s="7" t="s">
        <v>27</v>
      </c>
      <c r="B28" s="7">
        <v>0.55654000000000003</v>
      </c>
      <c r="C28" s="7">
        <v>0.53115000000000001</v>
      </c>
      <c r="D28">
        <v>0.50968999999999998</v>
      </c>
      <c r="E28">
        <v>0.64393</v>
      </c>
      <c r="H28" t="s">
        <v>26</v>
      </c>
      <c r="I28">
        <v>0.16674</v>
      </c>
      <c r="J28" s="1">
        <v>4.1205999999999999E-8</v>
      </c>
      <c r="K28">
        <v>0.77641000000000004</v>
      </c>
      <c r="L28">
        <v>0.70023999999999997</v>
      </c>
      <c r="M28">
        <v>7.9975000000000001E-4</v>
      </c>
      <c r="N28">
        <v>0.77641000000000004</v>
      </c>
      <c r="O28">
        <v>0.77641000000000004</v>
      </c>
      <c r="P28" s="1">
        <v>4.1205999999999999E-8</v>
      </c>
      <c r="Q28">
        <v>0.15165000000000001</v>
      </c>
      <c r="R28">
        <v>0.77641000000000004</v>
      </c>
      <c r="S28">
        <v>3.1576E-4</v>
      </c>
      <c r="T28" s="1">
        <v>1.1921999999999999E-15</v>
      </c>
      <c r="U28" s="1">
        <v>5.9868000000000003E-33</v>
      </c>
      <c r="V28">
        <v>0.77641000000000004</v>
      </c>
      <c r="W28">
        <v>0.77641000000000004</v>
      </c>
      <c r="X28" s="1">
        <v>5.9868000000000003E-33</v>
      </c>
      <c r="Y28" s="1">
        <v>2.2884999999999999E-10</v>
      </c>
      <c r="Z28" s="1">
        <v>2.2884999999999999E-10</v>
      </c>
      <c r="AA28">
        <v>0.77641000000000004</v>
      </c>
      <c r="AB28">
        <v>0.58494999999999997</v>
      </c>
      <c r="AC28">
        <v>3.1576E-4</v>
      </c>
      <c r="AD28">
        <v>3.1576E-4</v>
      </c>
      <c r="AE28">
        <v>1.3524E-2</v>
      </c>
      <c r="AF28">
        <v>0.47145999999999999</v>
      </c>
      <c r="AG28">
        <v>0.85623000000000005</v>
      </c>
      <c r="AH28">
        <v>0.77641000000000004</v>
      </c>
      <c r="AJ28">
        <v>0.61399999999999999</v>
      </c>
      <c r="AK28">
        <v>0.47145999999999999</v>
      </c>
      <c r="AL28">
        <v>3.1576E-4</v>
      </c>
      <c r="AM28">
        <v>0.47145999999999999</v>
      </c>
      <c r="AN28">
        <v>0.68596000000000001</v>
      </c>
      <c r="AO28">
        <v>0.77641000000000004</v>
      </c>
      <c r="AP28" s="1">
        <v>5.9868000000000003E-33</v>
      </c>
      <c r="AQ28" s="1">
        <v>5.9868000000000003E-33</v>
      </c>
      <c r="AR28">
        <v>1.6586E-2</v>
      </c>
      <c r="AS28">
        <v>0.49445</v>
      </c>
      <c r="AT28">
        <v>0.60219</v>
      </c>
      <c r="AU28">
        <v>0.77641000000000004</v>
      </c>
      <c r="AV28">
        <v>0.77641000000000004</v>
      </c>
      <c r="AW28">
        <v>0.77641000000000004</v>
      </c>
    </row>
    <row r="29" spans="1:49" x14ac:dyDescent="0.25">
      <c r="A29" s="7" t="s">
        <v>28</v>
      </c>
      <c r="B29" s="7">
        <v>0.65291999999999994</v>
      </c>
      <c r="C29" s="7">
        <v>0.65229999999999999</v>
      </c>
      <c r="D29">
        <v>0.55344000000000004</v>
      </c>
      <c r="E29">
        <v>0.42453999999999997</v>
      </c>
      <c r="H29" t="s">
        <v>27</v>
      </c>
      <c r="I29">
        <v>0.64393</v>
      </c>
      <c r="J29">
        <v>0.40466000000000002</v>
      </c>
      <c r="K29">
        <v>0.64131000000000005</v>
      </c>
      <c r="L29">
        <v>0.20227000000000001</v>
      </c>
      <c r="M29">
        <v>0.89326000000000005</v>
      </c>
      <c r="N29">
        <v>0.255</v>
      </c>
      <c r="O29">
        <v>0.64131000000000005</v>
      </c>
      <c r="P29">
        <v>0.40466000000000002</v>
      </c>
      <c r="Q29">
        <v>0.88551000000000002</v>
      </c>
      <c r="R29">
        <v>0.255</v>
      </c>
      <c r="S29">
        <v>0.64131000000000005</v>
      </c>
      <c r="T29">
        <v>0.96201000000000003</v>
      </c>
      <c r="U29">
        <v>0.98094000000000003</v>
      </c>
      <c r="V29">
        <v>0.255</v>
      </c>
      <c r="W29">
        <v>0.255</v>
      </c>
      <c r="X29">
        <v>0.98094000000000003</v>
      </c>
      <c r="Y29">
        <v>0.61399999999999999</v>
      </c>
      <c r="Z29">
        <v>0.61399999999999999</v>
      </c>
      <c r="AA29">
        <v>0.255</v>
      </c>
      <c r="AB29">
        <v>0.34114</v>
      </c>
      <c r="AC29">
        <v>0.64131000000000005</v>
      </c>
      <c r="AD29">
        <v>0.64131000000000005</v>
      </c>
      <c r="AE29" s="1">
        <v>1.7742000000000001E-12</v>
      </c>
      <c r="AF29">
        <v>0.39666000000000001</v>
      </c>
      <c r="AG29" s="1">
        <v>4.7850999999999996E-25</v>
      </c>
      <c r="AH29">
        <v>3.6237999999999999E-2</v>
      </c>
      <c r="AI29">
        <v>0.61399999999999999</v>
      </c>
      <c r="AK29">
        <v>0.39666000000000001</v>
      </c>
      <c r="AL29">
        <v>0.64131000000000005</v>
      </c>
      <c r="AM29">
        <v>0.39666000000000001</v>
      </c>
      <c r="AN29">
        <v>0.63427999999999995</v>
      </c>
      <c r="AO29">
        <v>0.255</v>
      </c>
      <c r="AP29">
        <v>0.98094000000000003</v>
      </c>
      <c r="AQ29">
        <v>0.98094000000000003</v>
      </c>
      <c r="AR29" s="1">
        <v>4.1188999999999999E-9</v>
      </c>
      <c r="AS29">
        <v>0.27968999999999999</v>
      </c>
      <c r="AT29" s="1">
        <v>4.9924000000000003E-20</v>
      </c>
      <c r="AU29">
        <v>0.64131000000000005</v>
      </c>
      <c r="AV29">
        <v>0.64131000000000005</v>
      </c>
      <c r="AW29">
        <v>0.255</v>
      </c>
    </row>
    <row r="30" spans="1:49" x14ac:dyDescent="0.25">
      <c r="A30" s="7" t="s">
        <v>29</v>
      </c>
      <c r="B30" s="7">
        <v>0.59465000000000001</v>
      </c>
      <c r="C30" s="7">
        <v>0.23347000000000001</v>
      </c>
      <c r="D30">
        <v>0.32382</v>
      </c>
      <c r="E30">
        <v>0.19852</v>
      </c>
      <c r="H30" t="s">
        <v>28</v>
      </c>
      <c r="I30">
        <v>0.42453999999999997</v>
      </c>
      <c r="J30" s="1">
        <v>3.1106000000000001E-12</v>
      </c>
      <c r="K30">
        <v>3.1576E-4</v>
      </c>
      <c r="L30">
        <v>0.70023999999999997</v>
      </c>
      <c r="M30">
        <v>7.9975000000000001E-4</v>
      </c>
      <c r="N30">
        <v>0.77641000000000004</v>
      </c>
      <c r="O30">
        <v>0.77641000000000004</v>
      </c>
      <c r="P30" s="1">
        <v>3.1106000000000001E-12</v>
      </c>
      <c r="Q30">
        <v>0.53378999999999999</v>
      </c>
      <c r="R30">
        <v>0.77641000000000004</v>
      </c>
      <c r="S30">
        <v>0.77641000000000004</v>
      </c>
      <c r="T30">
        <v>3.8089E-3</v>
      </c>
      <c r="U30">
        <v>0.43336999999999998</v>
      </c>
      <c r="V30">
        <v>0.77641000000000004</v>
      </c>
      <c r="W30">
        <v>0.77641000000000004</v>
      </c>
      <c r="X30">
        <v>0.43336999999999998</v>
      </c>
      <c r="Y30">
        <v>1.2932000000000001E-2</v>
      </c>
      <c r="Z30">
        <v>1.2932000000000001E-2</v>
      </c>
      <c r="AA30">
        <v>0.77641000000000004</v>
      </c>
      <c r="AB30">
        <v>0.58494999999999997</v>
      </c>
      <c r="AC30">
        <v>0.77641000000000004</v>
      </c>
      <c r="AD30">
        <v>0.77641000000000004</v>
      </c>
      <c r="AE30">
        <v>2.0807999999999998E-3</v>
      </c>
      <c r="AF30">
        <v>0</v>
      </c>
      <c r="AG30">
        <v>0.63856999999999997</v>
      </c>
      <c r="AH30">
        <v>0.77641000000000004</v>
      </c>
      <c r="AI30">
        <v>0.47145999999999999</v>
      </c>
      <c r="AJ30">
        <v>0.39666000000000001</v>
      </c>
      <c r="AL30">
        <v>0.77641000000000004</v>
      </c>
      <c r="AM30">
        <v>0</v>
      </c>
      <c r="AN30">
        <v>0.68596000000000001</v>
      </c>
      <c r="AO30">
        <v>0.77641000000000004</v>
      </c>
      <c r="AP30">
        <v>0.43336999999999998</v>
      </c>
      <c r="AQ30">
        <v>0.43336999999999998</v>
      </c>
      <c r="AR30">
        <v>2.3460999999999998E-3</v>
      </c>
      <c r="AS30" s="1">
        <v>2.4353000000000002E-40</v>
      </c>
      <c r="AT30">
        <v>0.89476999999999995</v>
      </c>
      <c r="AU30">
        <v>0.77641000000000004</v>
      </c>
      <c r="AV30">
        <v>0.77641000000000004</v>
      </c>
      <c r="AW30">
        <v>0.77641000000000004</v>
      </c>
    </row>
    <row r="31" spans="1:49" x14ac:dyDescent="0.25">
      <c r="A31" s="7" t="s">
        <v>30</v>
      </c>
      <c r="B31" s="7">
        <v>0.65291999999999994</v>
      </c>
      <c r="C31" s="7">
        <v>0.65229999999999999</v>
      </c>
      <c r="D31">
        <v>0.55344000000000004</v>
      </c>
      <c r="E31">
        <v>0.42453999999999997</v>
      </c>
      <c r="H31" t="s">
        <v>29</v>
      </c>
      <c r="I31">
        <v>0.19852</v>
      </c>
      <c r="J31">
        <v>4.5990000000000003E-2</v>
      </c>
      <c r="K31">
        <v>0.91071000000000002</v>
      </c>
      <c r="L31">
        <v>0.57901000000000002</v>
      </c>
      <c r="M31">
        <v>0.81906000000000001</v>
      </c>
      <c r="N31">
        <v>0.91071000000000002</v>
      </c>
      <c r="O31">
        <v>0.91071000000000002</v>
      </c>
      <c r="P31">
        <v>4.5990000000000003E-2</v>
      </c>
      <c r="Q31">
        <v>0.80608000000000002</v>
      </c>
      <c r="R31">
        <v>0.91071000000000002</v>
      </c>
      <c r="S31">
        <v>0.91071000000000002</v>
      </c>
      <c r="T31">
        <v>7.7685999999999996E-3</v>
      </c>
      <c r="U31">
        <v>1.0046E-3</v>
      </c>
      <c r="V31">
        <v>0.91071000000000002</v>
      </c>
      <c r="W31">
        <v>0.91071000000000002</v>
      </c>
      <c r="X31">
        <v>1.0046E-3</v>
      </c>
      <c r="Y31">
        <v>0.77641000000000004</v>
      </c>
      <c r="Z31">
        <v>0.77641000000000004</v>
      </c>
      <c r="AA31">
        <v>0.91071000000000002</v>
      </c>
      <c r="AB31">
        <v>0.82935000000000003</v>
      </c>
      <c r="AC31">
        <v>0.91071000000000002</v>
      </c>
      <c r="AD31">
        <v>0.91071000000000002</v>
      </c>
      <c r="AE31">
        <v>0.77349999999999997</v>
      </c>
      <c r="AF31">
        <v>0.77641000000000004</v>
      </c>
      <c r="AG31">
        <v>0.55784999999999996</v>
      </c>
      <c r="AH31">
        <v>0.91071000000000002</v>
      </c>
      <c r="AI31">
        <v>3.1576E-4</v>
      </c>
      <c r="AJ31">
        <v>0.64131000000000005</v>
      </c>
      <c r="AK31">
        <v>0.77641000000000004</v>
      </c>
      <c r="AM31">
        <v>0.77641000000000004</v>
      </c>
      <c r="AN31">
        <v>0.87317999999999996</v>
      </c>
      <c r="AO31">
        <v>0.91071000000000002</v>
      </c>
      <c r="AP31">
        <v>1.0046E-3</v>
      </c>
      <c r="AQ31">
        <v>1.0046E-3</v>
      </c>
      <c r="AR31">
        <v>0.82865</v>
      </c>
      <c r="AS31">
        <v>0.78754000000000002</v>
      </c>
      <c r="AT31">
        <v>0.32584000000000002</v>
      </c>
      <c r="AU31">
        <v>0.91071000000000002</v>
      </c>
      <c r="AV31">
        <v>0.91071000000000002</v>
      </c>
      <c r="AW31">
        <v>0.91071000000000002</v>
      </c>
    </row>
    <row r="32" spans="1:49" x14ac:dyDescent="0.25">
      <c r="A32" s="7" t="s">
        <v>31</v>
      </c>
      <c r="B32" s="7">
        <v>0.44805</v>
      </c>
      <c r="C32" s="7">
        <v>5.9559000000000001E-2</v>
      </c>
      <c r="D32">
        <v>0.19492000000000001</v>
      </c>
      <c r="E32">
        <v>5.9547999999999997E-2</v>
      </c>
      <c r="H32" t="s">
        <v>30</v>
      </c>
      <c r="I32">
        <v>0.42453999999999997</v>
      </c>
      <c r="J32" s="1">
        <v>3.1106000000000001E-12</v>
      </c>
      <c r="K32">
        <v>3.1576E-4</v>
      </c>
      <c r="L32">
        <v>0.70023999999999997</v>
      </c>
      <c r="M32">
        <v>7.9975000000000001E-4</v>
      </c>
      <c r="N32">
        <v>0.77641000000000004</v>
      </c>
      <c r="O32">
        <v>0.77641000000000004</v>
      </c>
      <c r="P32" s="1">
        <v>3.1106000000000001E-12</v>
      </c>
      <c r="Q32">
        <v>0.53378999999999999</v>
      </c>
      <c r="R32">
        <v>0.77641000000000004</v>
      </c>
      <c r="S32">
        <v>0.77641000000000004</v>
      </c>
      <c r="T32">
        <v>3.8089E-3</v>
      </c>
      <c r="U32">
        <v>0.43336999999999998</v>
      </c>
      <c r="V32">
        <v>0.77641000000000004</v>
      </c>
      <c r="W32">
        <v>0.77641000000000004</v>
      </c>
      <c r="X32">
        <v>0.43336999999999998</v>
      </c>
      <c r="Y32">
        <v>1.2932000000000001E-2</v>
      </c>
      <c r="Z32">
        <v>1.2932000000000001E-2</v>
      </c>
      <c r="AA32">
        <v>0.77641000000000004</v>
      </c>
      <c r="AB32">
        <v>0.58494999999999997</v>
      </c>
      <c r="AC32">
        <v>0.77641000000000004</v>
      </c>
      <c r="AD32">
        <v>0.77641000000000004</v>
      </c>
      <c r="AE32">
        <v>2.0807999999999998E-3</v>
      </c>
      <c r="AF32">
        <v>0</v>
      </c>
      <c r="AG32">
        <v>0.63856999999999997</v>
      </c>
      <c r="AH32">
        <v>0.77641000000000004</v>
      </c>
      <c r="AI32">
        <v>0.47145999999999999</v>
      </c>
      <c r="AJ32">
        <v>0.39666000000000001</v>
      </c>
      <c r="AK32">
        <v>0</v>
      </c>
      <c r="AL32">
        <v>0.77641000000000004</v>
      </c>
      <c r="AN32">
        <v>0.68596000000000001</v>
      </c>
      <c r="AO32">
        <v>0.77641000000000004</v>
      </c>
      <c r="AP32">
        <v>0.43336999999999998</v>
      </c>
      <c r="AQ32">
        <v>0.43336999999999998</v>
      </c>
      <c r="AR32">
        <v>2.3460999999999998E-3</v>
      </c>
      <c r="AS32" s="1">
        <v>2.4353000000000002E-40</v>
      </c>
      <c r="AT32">
        <v>0.89476999999999995</v>
      </c>
      <c r="AU32">
        <v>0.77641000000000004</v>
      </c>
      <c r="AV32">
        <v>0.77641000000000004</v>
      </c>
      <c r="AW32">
        <v>0.77641000000000004</v>
      </c>
    </row>
    <row r="33" spans="1:49" x14ac:dyDescent="0.25">
      <c r="A33" s="7" t="s">
        <v>32</v>
      </c>
      <c r="B33" s="7">
        <v>0.41221999999999998</v>
      </c>
      <c r="C33" s="7">
        <v>0.10528</v>
      </c>
      <c r="D33">
        <v>0.25098999999999999</v>
      </c>
      <c r="E33">
        <v>0.15345</v>
      </c>
      <c r="H33" t="s">
        <v>31</v>
      </c>
      <c r="I33">
        <v>5.9547999999999997E-2</v>
      </c>
      <c r="J33">
        <v>0.54544999999999999</v>
      </c>
      <c r="K33">
        <v>0.87317999999999996</v>
      </c>
      <c r="L33">
        <v>0.42920999999999998</v>
      </c>
      <c r="M33">
        <v>0.74468999999999996</v>
      </c>
      <c r="N33">
        <v>0.87317999999999996</v>
      </c>
      <c r="O33">
        <v>0.87317999999999996</v>
      </c>
      <c r="P33">
        <v>0.54544999999999999</v>
      </c>
      <c r="Q33">
        <v>0.72672000000000003</v>
      </c>
      <c r="R33">
        <v>0.87317999999999996</v>
      </c>
      <c r="S33">
        <v>0.87317999999999996</v>
      </c>
      <c r="T33">
        <v>0.59116999999999997</v>
      </c>
      <c r="U33">
        <v>0.66008</v>
      </c>
      <c r="V33">
        <v>0.87317999999999996</v>
      </c>
      <c r="W33">
        <v>0.87317999999999996</v>
      </c>
      <c r="X33">
        <v>0.66008</v>
      </c>
      <c r="Y33">
        <v>0.68596000000000001</v>
      </c>
      <c r="Z33">
        <v>0.68596000000000001</v>
      </c>
      <c r="AA33">
        <v>0.87317999999999996</v>
      </c>
      <c r="AB33">
        <v>0.75897999999999999</v>
      </c>
      <c r="AC33">
        <v>0.87317999999999996</v>
      </c>
      <c r="AD33">
        <v>0.87317999999999996</v>
      </c>
      <c r="AE33">
        <v>0.58743999999999996</v>
      </c>
      <c r="AF33">
        <v>0.68596000000000001</v>
      </c>
      <c r="AG33">
        <v>0.79185000000000005</v>
      </c>
      <c r="AH33">
        <v>0.87317999999999996</v>
      </c>
      <c r="AI33">
        <v>0.68596000000000001</v>
      </c>
      <c r="AJ33">
        <v>0.63427999999999995</v>
      </c>
      <c r="AK33">
        <v>0.68596000000000001</v>
      </c>
      <c r="AL33">
        <v>0.87317999999999996</v>
      </c>
      <c r="AM33">
        <v>0.68596000000000001</v>
      </c>
      <c r="AO33">
        <v>0.87317999999999996</v>
      </c>
      <c r="AP33">
        <v>0.66008</v>
      </c>
      <c r="AQ33">
        <v>0.66008</v>
      </c>
      <c r="AR33">
        <v>0.47954999999999998</v>
      </c>
      <c r="AS33">
        <v>0.70121</v>
      </c>
      <c r="AT33">
        <v>0.76963999999999999</v>
      </c>
      <c r="AU33">
        <v>0.87317999999999996</v>
      </c>
      <c r="AV33">
        <v>0.87317999999999996</v>
      </c>
      <c r="AW33">
        <v>0.87317999999999996</v>
      </c>
    </row>
    <row r="34" spans="1:49" x14ac:dyDescent="0.25">
      <c r="A34" s="7" t="s">
        <v>34</v>
      </c>
      <c r="B34" s="7">
        <v>8.2197999999999993E-2</v>
      </c>
      <c r="C34" s="7">
        <v>5.7209999999999997E-2</v>
      </c>
      <c r="D34">
        <v>0.10929</v>
      </c>
      <c r="E34">
        <v>7.8112000000000001E-2</v>
      </c>
      <c r="H34" t="s">
        <v>32</v>
      </c>
      <c r="I34">
        <v>0.15345</v>
      </c>
      <c r="J34">
        <v>0.67118999999999995</v>
      </c>
      <c r="K34">
        <v>0.91071000000000002</v>
      </c>
      <c r="L34">
        <v>0.57901000000000002</v>
      </c>
      <c r="M34">
        <v>0.81906000000000001</v>
      </c>
      <c r="N34">
        <v>0.91071000000000002</v>
      </c>
      <c r="O34">
        <v>0.91071000000000002</v>
      </c>
      <c r="P34">
        <v>0.67118999999999995</v>
      </c>
      <c r="Q34" s="1">
        <v>6.3601999999999995E-7</v>
      </c>
      <c r="R34">
        <v>0.91071000000000002</v>
      </c>
      <c r="S34">
        <v>0.91071000000000002</v>
      </c>
      <c r="T34">
        <v>0.70603000000000005</v>
      </c>
      <c r="U34">
        <v>0.75739999999999996</v>
      </c>
      <c r="V34">
        <v>0.91071000000000002</v>
      </c>
      <c r="W34">
        <v>0.91071000000000002</v>
      </c>
      <c r="X34">
        <v>0.75739999999999996</v>
      </c>
      <c r="Y34">
        <v>0.77641000000000004</v>
      </c>
      <c r="Z34">
        <v>0.77641000000000004</v>
      </c>
      <c r="AA34">
        <v>0.91071000000000002</v>
      </c>
      <c r="AB34">
        <v>0.82935000000000003</v>
      </c>
      <c r="AC34">
        <v>0.91071000000000002</v>
      </c>
      <c r="AD34">
        <v>0.91071000000000002</v>
      </c>
      <c r="AE34">
        <v>0.29227999999999998</v>
      </c>
      <c r="AF34">
        <v>0.77641000000000004</v>
      </c>
      <c r="AG34">
        <v>0.33756000000000003</v>
      </c>
      <c r="AH34">
        <v>0.91071000000000002</v>
      </c>
      <c r="AI34">
        <v>0.77641000000000004</v>
      </c>
      <c r="AJ34">
        <v>0.255</v>
      </c>
      <c r="AK34">
        <v>0.77641000000000004</v>
      </c>
      <c r="AL34">
        <v>0.91071000000000002</v>
      </c>
      <c r="AM34">
        <v>0.77641000000000004</v>
      </c>
      <c r="AN34">
        <v>0.87317999999999996</v>
      </c>
      <c r="AP34">
        <v>0.75739999999999996</v>
      </c>
      <c r="AQ34">
        <v>0.75739999999999996</v>
      </c>
      <c r="AR34">
        <v>0.22473000000000001</v>
      </c>
      <c r="AS34">
        <v>0.78754000000000002</v>
      </c>
      <c r="AT34">
        <v>0.32584000000000002</v>
      </c>
      <c r="AU34">
        <v>0.91071000000000002</v>
      </c>
      <c r="AV34">
        <v>0.91071000000000002</v>
      </c>
      <c r="AW34">
        <v>0</v>
      </c>
    </row>
    <row r="35" spans="1:49" x14ac:dyDescent="0.25">
      <c r="A35" s="7" t="s">
        <v>35</v>
      </c>
      <c r="B35" s="7">
        <v>8.2197999999999993E-2</v>
      </c>
      <c r="C35" s="7">
        <v>5.7209999999999997E-2</v>
      </c>
      <c r="D35">
        <v>0.10929</v>
      </c>
      <c r="E35">
        <v>7.8112000000000001E-2</v>
      </c>
      <c r="H35" t="s">
        <v>34</v>
      </c>
      <c r="I35">
        <v>7.8112000000000001E-2</v>
      </c>
      <c r="J35" s="1">
        <v>1.0931000000000001E-9</v>
      </c>
      <c r="K35">
        <v>0.75739999999999996</v>
      </c>
      <c r="L35">
        <v>0.88812000000000002</v>
      </c>
      <c r="M35">
        <v>2.601E-3</v>
      </c>
      <c r="N35">
        <v>0.75739999999999996</v>
      </c>
      <c r="O35">
        <v>0.75739999999999996</v>
      </c>
      <c r="P35" s="1">
        <v>1.0931000000000001E-9</v>
      </c>
      <c r="Q35">
        <v>0.21598999999999999</v>
      </c>
      <c r="R35">
        <v>0.75739999999999996</v>
      </c>
      <c r="S35">
        <v>1.0046E-3</v>
      </c>
      <c r="T35" s="1">
        <v>2.8962000000000002E-20</v>
      </c>
      <c r="U35">
        <v>0</v>
      </c>
      <c r="V35">
        <v>0.75739999999999996</v>
      </c>
      <c r="W35">
        <v>0.75739999999999996</v>
      </c>
      <c r="X35">
        <v>0</v>
      </c>
      <c r="Y35" s="1">
        <v>1.7041E-8</v>
      </c>
      <c r="Z35" s="1">
        <v>1.7041E-8</v>
      </c>
      <c r="AA35">
        <v>1.0046E-3</v>
      </c>
      <c r="AB35">
        <v>0.55242999999999998</v>
      </c>
      <c r="AC35">
        <v>1.0046E-3</v>
      </c>
      <c r="AD35">
        <v>1.0046E-3</v>
      </c>
      <c r="AE35">
        <v>1.5705E-2</v>
      </c>
      <c r="AF35">
        <v>0.43336999999999998</v>
      </c>
      <c r="AG35">
        <v>0.83579000000000003</v>
      </c>
      <c r="AH35">
        <v>0.75739999999999996</v>
      </c>
      <c r="AI35" s="1">
        <v>5.9868000000000003E-33</v>
      </c>
      <c r="AJ35">
        <v>0.98094000000000003</v>
      </c>
      <c r="AK35">
        <v>0.43336999999999998</v>
      </c>
      <c r="AL35">
        <v>1.0046E-3</v>
      </c>
      <c r="AM35">
        <v>0.43336999999999998</v>
      </c>
      <c r="AN35">
        <v>0.66008</v>
      </c>
      <c r="AO35">
        <v>0.75739999999999996</v>
      </c>
      <c r="AQ35">
        <v>0</v>
      </c>
      <c r="AR35">
        <v>2.0483999999999999E-2</v>
      </c>
      <c r="AS35">
        <v>0.45728999999999997</v>
      </c>
      <c r="AT35">
        <v>0.38268000000000002</v>
      </c>
      <c r="AU35">
        <v>0.75739999999999996</v>
      </c>
      <c r="AV35">
        <v>0.75739999999999996</v>
      </c>
      <c r="AW35">
        <v>0.75739999999999996</v>
      </c>
    </row>
    <row r="36" spans="1:49" x14ac:dyDescent="0.25">
      <c r="A36" s="7" t="s">
        <v>36</v>
      </c>
      <c r="B36" s="7">
        <v>0.68096000000000001</v>
      </c>
      <c r="C36" s="7">
        <v>0.44400000000000001</v>
      </c>
      <c r="D36">
        <v>0.93020000000000003</v>
      </c>
      <c r="E36">
        <v>0.83862000000000003</v>
      </c>
      <c r="H36" t="s">
        <v>35</v>
      </c>
      <c r="I36">
        <v>7.8112000000000001E-2</v>
      </c>
      <c r="J36" s="1">
        <v>1.0931000000000001E-9</v>
      </c>
      <c r="K36">
        <v>0.75739999999999996</v>
      </c>
      <c r="L36">
        <v>0.88812000000000002</v>
      </c>
      <c r="M36">
        <v>2.601E-3</v>
      </c>
      <c r="N36">
        <v>0.75739999999999996</v>
      </c>
      <c r="O36">
        <v>0.75739999999999996</v>
      </c>
      <c r="P36" s="1">
        <v>1.0931000000000001E-9</v>
      </c>
      <c r="Q36">
        <v>0.21598999999999999</v>
      </c>
      <c r="R36">
        <v>0.75739999999999996</v>
      </c>
      <c r="S36">
        <v>1.0046E-3</v>
      </c>
      <c r="T36" s="1">
        <v>2.8962000000000002E-20</v>
      </c>
      <c r="U36">
        <v>0</v>
      </c>
      <c r="V36">
        <v>0.75739999999999996</v>
      </c>
      <c r="W36">
        <v>0.75739999999999996</v>
      </c>
      <c r="X36">
        <v>0</v>
      </c>
      <c r="Y36" s="1">
        <v>1.7041E-8</v>
      </c>
      <c r="Z36" s="1">
        <v>1.7041E-8</v>
      </c>
      <c r="AA36">
        <v>1.0046E-3</v>
      </c>
      <c r="AB36">
        <v>0.55242999999999998</v>
      </c>
      <c r="AC36">
        <v>1.0046E-3</v>
      </c>
      <c r="AD36">
        <v>1.0046E-3</v>
      </c>
      <c r="AE36">
        <v>1.5705E-2</v>
      </c>
      <c r="AF36">
        <v>0.43336999999999998</v>
      </c>
      <c r="AG36">
        <v>0.83579000000000003</v>
      </c>
      <c r="AH36">
        <v>0.75739999999999996</v>
      </c>
      <c r="AI36" s="1">
        <v>5.9868000000000003E-33</v>
      </c>
      <c r="AJ36">
        <v>0.98094000000000003</v>
      </c>
      <c r="AK36">
        <v>0.43336999999999998</v>
      </c>
      <c r="AL36">
        <v>1.0046E-3</v>
      </c>
      <c r="AM36">
        <v>0.43336999999999998</v>
      </c>
      <c r="AN36">
        <v>0.66008</v>
      </c>
      <c r="AO36">
        <v>0.75739999999999996</v>
      </c>
      <c r="AP36">
        <v>0</v>
      </c>
      <c r="AR36">
        <v>2.0483999999999999E-2</v>
      </c>
      <c r="AS36">
        <v>0.45728999999999997</v>
      </c>
      <c r="AT36">
        <v>0.38268000000000002</v>
      </c>
      <c r="AU36">
        <v>0.75739999999999996</v>
      </c>
      <c r="AV36">
        <v>0.75739999999999996</v>
      </c>
      <c r="AW36">
        <v>0.75739999999999996</v>
      </c>
    </row>
    <row r="37" spans="1:49" x14ac:dyDescent="0.25">
      <c r="A37" s="7" t="s">
        <v>37</v>
      </c>
      <c r="B37" s="7">
        <v>0.59713000000000005</v>
      </c>
      <c r="C37" s="7">
        <v>0.55245</v>
      </c>
      <c r="D37">
        <v>0.58396000000000003</v>
      </c>
      <c r="E37">
        <v>0.36957000000000001</v>
      </c>
      <c r="H37" t="s">
        <v>36</v>
      </c>
      <c r="I37">
        <v>0.83862000000000003</v>
      </c>
      <c r="J37" s="1">
        <v>3.8421999999999999E-5</v>
      </c>
      <c r="K37">
        <v>9.7770999999999997E-2</v>
      </c>
      <c r="L37">
        <v>0.76924000000000003</v>
      </c>
      <c r="M37">
        <v>5.5234999999999999E-2</v>
      </c>
      <c r="N37">
        <v>0.82865</v>
      </c>
      <c r="O37">
        <v>0.82865</v>
      </c>
      <c r="P37" s="1">
        <v>3.8421999999999999E-5</v>
      </c>
      <c r="Q37">
        <v>0.38673999999999997</v>
      </c>
      <c r="R37">
        <v>0.82865</v>
      </c>
      <c r="S37">
        <v>9.7770999999999997E-2</v>
      </c>
      <c r="T37">
        <v>1.2394999999999999E-3</v>
      </c>
      <c r="U37">
        <v>2.0483999999999999E-2</v>
      </c>
      <c r="V37">
        <v>0.22473000000000001</v>
      </c>
      <c r="W37">
        <v>0.22473000000000001</v>
      </c>
      <c r="X37">
        <v>2.0483999999999999E-2</v>
      </c>
      <c r="Y37">
        <v>2.3460999999999998E-3</v>
      </c>
      <c r="Z37">
        <v>2.3460999999999998E-3</v>
      </c>
      <c r="AA37">
        <v>0.82865</v>
      </c>
      <c r="AB37">
        <v>0.49632999999999999</v>
      </c>
      <c r="AC37">
        <v>9.7770999999999997E-2</v>
      </c>
      <c r="AD37">
        <v>9.7770999999999997E-2</v>
      </c>
      <c r="AE37" s="1">
        <v>9.2476000000000004E-29</v>
      </c>
      <c r="AF37">
        <v>2.3460999999999998E-3</v>
      </c>
      <c r="AG37" s="1">
        <v>6.6320000000000002E-14</v>
      </c>
      <c r="AH37">
        <v>9.7770999999999997E-2</v>
      </c>
      <c r="AI37">
        <v>1.6586E-2</v>
      </c>
      <c r="AJ37" s="1">
        <v>4.1188999999999999E-9</v>
      </c>
      <c r="AK37">
        <v>2.3460999999999998E-3</v>
      </c>
      <c r="AL37">
        <v>0.82865</v>
      </c>
      <c r="AM37">
        <v>2.3460999999999998E-3</v>
      </c>
      <c r="AN37">
        <v>0.47954999999999998</v>
      </c>
      <c r="AO37">
        <v>0.22473000000000001</v>
      </c>
      <c r="AP37">
        <v>2.0483999999999999E-2</v>
      </c>
      <c r="AQ37">
        <v>2.0483999999999999E-2</v>
      </c>
      <c r="AS37">
        <v>2.2428000000000001E-3</v>
      </c>
      <c r="AT37" s="1">
        <v>7.1974000000000002E-13</v>
      </c>
      <c r="AU37">
        <v>0.82865</v>
      </c>
      <c r="AV37">
        <v>0.82865</v>
      </c>
      <c r="AW37">
        <v>0.22473000000000001</v>
      </c>
    </row>
    <row r="38" spans="1:49" x14ac:dyDescent="0.25">
      <c r="A38" s="7" t="s">
        <v>38</v>
      </c>
      <c r="B38" s="7">
        <v>0.12157</v>
      </c>
      <c r="C38" s="7">
        <v>0.15442</v>
      </c>
      <c r="D38">
        <v>6.8043999999999993E-2</v>
      </c>
      <c r="E38">
        <v>6.8672999999999998E-2</v>
      </c>
      <c r="H38" t="s">
        <v>37</v>
      </c>
      <c r="I38">
        <v>0.36957000000000001</v>
      </c>
      <c r="J38" s="1">
        <v>2.5861E-14</v>
      </c>
      <c r="K38">
        <v>4.4405E-3</v>
      </c>
      <c r="L38">
        <v>0.90229999999999999</v>
      </c>
      <c r="M38">
        <v>9.0951000000000001E-3</v>
      </c>
      <c r="N38">
        <v>0.78754000000000002</v>
      </c>
      <c r="O38">
        <v>0.78754000000000002</v>
      </c>
      <c r="P38" s="1">
        <v>2.5861E-14</v>
      </c>
      <c r="Q38">
        <v>0.55491000000000001</v>
      </c>
      <c r="R38">
        <v>0.78754000000000002</v>
      </c>
      <c r="S38">
        <v>0.78754000000000002</v>
      </c>
      <c r="T38">
        <v>2.8136000000000001E-2</v>
      </c>
      <c r="U38">
        <v>0.45728999999999997</v>
      </c>
      <c r="V38">
        <v>0.78754000000000002</v>
      </c>
      <c r="W38">
        <v>0.78754000000000002</v>
      </c>
      <c r="X38">
        <v>0.45728999999999997</v>
      </c>
      <c r="Y38">
        <v>5.6564999999999997E-2</v>
      </c>
      <c r="Z38">
        <v>5.6564999999999997E-2</v>
      </c>
      <c r="AA38">
        <v>0.78754000000000002</v>
      </c>
      <c r="AB38">
        <v>0.60428000000000004</v>
      </c>
      <c r="AC38">
        <v>0.78754000000000002</v>
      </c>
      <c r="AD38">
        <v>0.78754000000000002</v>
      </c>
      <c r="AE38">
        <v>2.0758E-3</v>
      </c>
      <c r="AF38" s="1">
        <v>2.4353000000000002E-40</v>
      </c>
      <c r="AG38">
        <v>0.47699999999999998</v>
      </c>
      <c r="AH38">
        <v>0.78754000000000002</v>
      </c>
      <c r="AI38">
        <v>0.49445</v>
      </c>
      <c r="AJ38">
        <v>0.27968999999999999</v>
      </c>
      <c r="AK38" s="1">
        <v>2.4353000000000002E-40</v>
      </c>
      <c r="AL38">
        <v>0.78754000000000002</v>
      </c>
      <c r="AM38" s="1">
        <v>2.4353000000000002E-40</v>
      </c>
      <c r="AN38">
        <v>0.70121</v>
      </c>
      <c r="AO38">
        <v>0.78754000000000002</v>
      </c>
      <c r="AP38">
        <v>0.45728999999999997</v>
      </c>
      <c r="AQ38">
        <v>0.45728999999999997</v>
      </c>
      <c r="AR38">
        <v>2.2428000000000001E-3</v>
      </c>
      <c r="AT38">
        <v>0.81913999999999998</v>
      </c>
      <c r="AU38">
        <v>0.78754000000000002</v>
      </c>
      <c r="AV38">
        <v>0.78754000000000002</v>
      </c>
      <c r="AW38">
        <v>0.78754000000000002</v>
      </c>
    </row>
    <row r="39" spans="1:49" x14ac:dyDescent="0.25">
      <c r="A39" s="7" t="s">
        <v>39</v>
      </c>
      <c r="B39" s="7">
        <v>0.96445999999999998</v>
      </c>
      <c r="C39" s="7">
        <v>0.86919999999999997</v>
      </c>
      <c r="D39">
        <v>0.61038999999999999</v>
      </c>
      <c r="E39">
        <v>0.68986999999999998</v>
      </c>
      <c r="H39" t="s">
        <v>38</v>
      </c>
      <c r="I39">
        <v>6.8672999999999998E-2</v>
      </c>
      <c r="J39">
        <v>0.43553999999999998</v>
      </c>
      <c r="K39">
        <v>0.56957999999999998</v>
      </c>
      <c r="L39">
        <v>3.0806E-2</v>
      </c>
      <c r="M39">
        <v>0.67466999999999999</v>
      </c>
      <c r="N39">
        <v>0.32584000000000002</v>
      </c>
      <c r="O39">
        <v>0.56957999999999998</v>
      </c>
      <c r="P39">
        <v>0.43553999999999998</v>
      </c>
      <c r="Q39">
        <v>0.69150999999999996</v>
      </c>
      <c r="R39">
        <v>0.32584000000000002</v>
      </c>
      <c r="S39">
        <v>0.56957999999999998</v>
      </c>
      <c r="T39">
        <v>0.48853999999999997</v>
      </c>
      <c r="U39">
        <v>0.38268000000000002</v>
      </c>
      <c r="V39">
        <v>0.32584000000000002</v>
      </c>
      <c r="W39">
        <v>0.32584000000000002</v>
      </c>
      <c r="X39">
        <v>0.38268000000000002</v>
      </c>
      <c r="Y39">
        <v>0.89476999999999995</v>
      </c>
      <c r="Z39">
        <v>0.89476999999999995</v>
      </c>
      <c r="AA39">
        <v>0.32584000000000002</v>
      </c>
      <c r="AB39">
        <v>0.48782999999999999</v>
      </c>
      <c r="AC39">
        <v>0.56957999999999998</v>
      </c>
      <c r="AD39">
        <v>0.56957999999999998</v>
      </c>
      <c r="AE39" s="1">
        <v>1.4707999999999999E-16</v>
      </c>
      <c r="AF39">
        <v>0.89476999999999995</v>
      </c>
      <c r="AG39" s="1">
        <v>4.8574000000000001E-42</v>
      </c>
      <c r="AH39">
        <v>3.1746000000000003E-2</v>
      </c>
      <c r="AI39">
        <v>0.60219</v>
      </c>
      <c r="AJ39" s="1">
        <v>4.9924000000000003E-20</v>
      </c>
      <c r="AK39">
        <v>0.89476999999999995</v>
      </c>
      <c r="AL39">
        <v>0.32584000000000002</v>
      </c>
      <c r="AM39">
        <v>0.89476999999999995</v>
      </c>
      <c r="AN39">
        <v>0.76963999999999999</v>
      </c>
      <c r="AO39">
        <v>0.32584000000000002</v>
      </c>
      <c r="AP39">
        <v>0.38268000000000002</v>
      </c>
      <c r="AQ39">
        <v>0.38268000000000002</v>
      </c>
      <c r="AR39" s="1">
        <v>7.1974000000000002E-13</v>
      </c>
      <c r="AS39">
        <v>0.81913999999999998</v>
      </c>
      <c r="AU39">
        <v>0.56957999999999998</v>
      </c>
      <c r="AV39">
        <v>0.56957999999999998</v>
      </c>
      <c r="AW39">
        <v>0.32584000000000002</v>
      </c>
    </row>
    <row r="40" spans="1:49" x14ac:dyDescent="0.25">
      <c r="A40" s="7" t="s">
        <v>40</v>
      </c>
      <c r="B40" s="7">
        <v>0.78081999999999996</v>
      </c>
      <c r="C40" s="7">
        <v>0.40477000000000002</v>
      </c>
      <c r="D40">
        <v>0.41793000000000002</v>
      </c>
      <c r="E40">
        <v>0.25529000000000002</v>
      </c>
      <c r="H40" t="s">
        <v>39</v>
      </c>
      <c r="I40">
        <v>0.68986999999999998</v>
      </c>
      <c r="J40">
        <v>0.67118999999999995</v>
      </c>
      <c r="K40">
        <v>0.91071000000000002</v>
      </c>
      <c r="L40">
        <v>0.57901000000000002</v>
      </c>
      <c r="M40">
        <v>0.81906000000000001</v>
      </c>
      <c r="N40">
        <v>0.91071000000000002</v>
      </c>
      <c r="O40">
        <v>0.91071000000000002</v>
      </c>
      <c r="P40">
        <v>0.67118999999999995</v>
      </c>
      <c r="Q40">
        <v>0.80608000000000002</v>
      </c>
      <c r="R40">
        <v>0.91071000000000002</v>
      </c>
      <c r="S40">
        <v>0.91071000000000002</v>
      </c>
      <c r="T40">
        <v>0.70603000000000005</v>
      </c>
      <c r="U40">
        <v>0.75739999999999996</v>
      </c>
      <c r="V40">
        <v>0.91071000000000002</v>
      </c>
      <c r="W40">
        <v>0.91071000000000002</v>
      </c>
      <c r="X40">
        <v>0.75739999999999996</v>
      </c>
      <c r="Y40">
        <v>0.77641000000000004</v>
      </c>
      <c r="Z40">
        <v>0.77641000000000004</v>
      </c>
      <c r="AA40">
        <v>0.91071000000000002</v>
      </c>
      <c r="AB40">
        <v>0.82935000000000003</v>
      </c>
      <c r="AC40">
        <v>0.91071000000000002</v>
      </c>
      <c r="AD40">
        <v>0.91071000000000002</v>
      </c>
      <c r="AE40">
        <v>0.77349999999999997</v>
      </c>
      <c r="AF40">
        <v>0.77641000000000004</v>
      </c>
      <c r="AG40">
        <v>0.55784999999999996</v>
      </c>
      <c r="AH40">
        <v>0.91071000000000002</v>
      </c>
      <c r="AI40">
        <v>0.77641000000000004</v>
      </c>
      <c r="AJ40">
        <v>0.64131000000000005</v>
      </c>
      <c r="AK40">
        <v>0.77641000000000004</v>
      </c>
      <c r="AL40">
        <v>0.91071000000000002</v>
      </c>
      <c r="AM40">
        <v>0.77641000000000004</v>
      </c>
      <c r="AN40">
        <v>0.87317999999999996</v>
      </c>
      <c r="AO40">
        <v>0.91071000000000002</v>
      </c>
      <c r="AP40">
        <v>0.75739999999999996</v>
      </c>
      <c r="AQ40">
        <v>0.75739999999999996</v>
      </c>
      <c r="AR40">
        <v>0.82865</v>
      </c>
      <c r="AS40">
        <v>0.78754000000000002</v>
      </c>
      <c r="AT40">
        <v>0.56957999999999998</v>
      </c>
      <c r="AV40">
        <v>0.91071000000000002</v>
      </c>
      <c r="AW40">
        <v>0.91071000000000002</v>
      </c>
    </row>
    <row r="41" spans="1:49" x14ac:dyDescent="0.25">
      <c r="A41" s="7" t="s">
        <v>41</v>
      </c>
      <c r="B41" s="7">
        <v>0.41221999999999998</v>
      </c>
      <c r="C41" s="7">
        <v>0.10528</v>
      </c>
      <c r="D41">
        <v>0.25098999999999999</v>
      </c>
      <c r="E41">
        <v>0.15345</v>
      </c>
      <c r="H41" t="s">
        <v>40</v>
      </c>
      <c r="I41">
        <v>0.25529000000000002</v>
      </c>
      <c r="J41">
        <v>0.67118999999999995</v>
      </c>
      <c r="K41">
        <v>0.91071000000000002</v>
      </c>
      <c r="L41">
        <v>0.57901000000000002</v>
      </c>
      <c r="M41">
        <v>0.81906000000000001</v>
      </c>
      <c r="N41">
        <v>0.91071000000000002</v>
      </c>
      <c r="O41">
        <v>0.91071000000000002</v>
      </c>
      <c r="P41">
        <v>0.67118999999999995</v>
      </c>
      <c r="Q41">
        <v>0.80608000000000002</v>
      </c>
      <c r="R41">
        <v>0.91071000000000002</v>
      </c>
      <c r="S41">
        <v>0.91071000000000002</v>
      </c>
      <c r="T41">
        <v>0.70603000000000005</v>
      </c>
      <c r="U41">
        <v>0.75739999999999996</v>
      </c>
      <c r="V41">
        <v>0.91071000000000002</v>
      </c>
      <c r="W41">
        <v>0.91071000000000002</v>
      </c>
      <c r="X41">
        <v>0.75739999999999996</v>
      </c>
      <c r="Y41">
        <v>0.77641000000000004</v>
      </c>
      <c r="Z41">
        <v>0.77641000000000004</v>
      </c>
      <c r="AA41">
        <v>0.91071000000000002</v>
      </c>
      <c r="AB41">
        <v>0.82935000000000003</v>
      </c>
      <c r="AC41">
        <v>0.91071000000000002</v>
      </c>
      <c r="AD41">
        <v>0.91071000000000002</v>
      </c>
      <c r="AE41">
        <v>0.77349999999999997</v>
      </c>
      <c r="AF41">
        <v>0.77641000000000004</v>
      </c>
      <c r="AG41">
        <v>0.55784999999999996</v>
      </c>
      <c r="AH41">
        <v>0.91071000000000002</v>
      </c>
      <c r="AI41">
        <v>0.77641000000000004</v>
      </c>
      <c r="AJ41">
        <v>0.64131000000000005</v>
      </c>
      <c r="AK41">
        <v>0.77641000000000004</v>
      </c>
      <c r="AL41">
        <v>0.91071000000000002</v>
      </c>
      <c r="AM41">
        <v>0.77641000000000004</v>
      </c>
      <c r="AN41">
        <v>0.87317999999999996</v>
      </c>
      <c r="AO41">
        <v>0.91071000000000002</v>
      </c>
      <c r="AP41">
        <v>0.75739999999999996</v>
      </c>
      <c r="AQ41">
        <v>0.75739999999999996</v>
      </c>
      <c r="AR41">
        <v>0.82865</v>
      </c>
      <c r="AS41">
        <v>0.78754000000000002</v>
      </c>
      <c r="AT41">
        <v>0.56957999999999998</v>
      </c>
      <c r="AU41">
        <v>0.91071000000000002</v>
      </c>
      <c r="AW41">
        <v>0.91071000000000002</v>
      </c>
    </row>
    <row r="42" spans="1:49" x14ac:dyDescent="0.25">
      <c r="H42" t="s">
        <v>41</v>
      </c>
      <c r="I42">
        <v>0.15345</v>
      </c>
      <c r="J42">
        <v>0.67118999999999995</v>
      </c>
      <c r="K42">
        <v>0.91071000000000002</v>
      </c>
      <c r="L42">
        <v>0.57901000000000002</v>
      </c>
      <c r="M42">
        <v>0.81906000000000001</v>
      </c>
      <c r="N42">
        <v>0.91071000000000002</v>
      </c>
      <c r="O42">
        <v>0.91071000000000002</v>
      </c>
      <c r="P42">
        <v>0.67118999999999995</v>
      </c>
      <c r="Q42" s="1">
        <v>6.3601999999999995E-7</v>
      </c>
      <c r="R42">
        <v>0.91071000000000002</v>
      </c>
      <c r="S42">
        <v>0.91071000000000002</v>
      </c>
      <c r="T42">
        <v>0.70603000000000005</v>
      </c>
      <c r="U42">
        <v>0.75739999999999996</v>
      </c>
      <c r="V42">
        <v>0.91071000000000002</v>
      </c>
      <c r="W42">
        <v>0.91071000000000002</v>
      </c>
      <c r="X42">
        <v>0.75739999999999996</v>
      </c>
      <c r="Y42">
        <v>0.77641000000000004</v>
      </c>
      <c r="Z42">
        <v>0.77641000000000004</v>
      </c>
      <c r="AA42">
        <v>0.91071000000000002</v>
      </c>
      <c r="AB42">
        <v>0.82935000000000003</v>
      </c>
      <c r="AC42">
        <v>0.91071000000000002</v>
      </c>
      <c r="AD42">
        <v>0.91071000000000002</v>
      </c>
      <c r="AE42">
        <v>0.29227999999999998</v>
      </c>
      <c r="AF42">
        <v>0.77641000000000004</v>
      </c>
      <c r="AG42">
        <v>0.33756000000000003</v>
      </c>
      <c r="AH42">
        <v>0.91071000000000002</v>
      </c>
      <c r="AI42">
        <v>0.77641000000000004</v>
      </c>
      <c r="AJ42">
        <v>0.255</v>
      </c>
      <c r="AK42">
        <v>0.77641000000000004</v>
      </c>
      <c r="AL42">
        <v>0.91071000000000002</v>
      </c>
      <c r="AM42">
        <v>0.77641000000000004</v>
      </c>
      <c r="AN42">
        <v>0.87317999999999996</v>
      </c>
      <c r="AO42">
        <v>0</v>
      </c>
      <c r="AP42">
        <v>0.75739999999999996</v>
      </c>
      <c r="AQ42">
        <v>0.75739999999999996</v>
      </c>
      <c r="AR42">
        <v>0.22473000000000001</v>
      </c>
      <c r="AS42">
        <v>0.78754000000000002</v>
      </c>
      <c r="AT42">
        <v>0.32584000000000002</v>
      </c>
      <c r="AU42">
        <v>0.91071000000000002</v>
      </c>
      <c r="AV42">
        <v>0.91071000000000002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Marshfield Clinic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Schrodi, Steven J PHD</dc:creator>
  <cp:lastModifiedBy>Schrodi, Steven J PHD</cp:lastModifiedBy>
  <dcterms:created xsi:type="dcterms:W3CDTF">2016-12-09T00:35:18Z</dcterms:created>
  <dcterms:modified xsi:type="dcterms:W3CDTF">2016-12-09T19:20:03Z</dcterms:modified>
</cp:coreProperties>
</file>