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0-编辑修稿\P834\P834_一审加实验后结果整合\data\"/>
    </mc:Choice>
  </mc:AlternateContent>
  <xr:revisionPtr revIDLastSave="0" documentId="13_ncr:1_{DBDB7490-8247-4346-BA52-3D91D88568B5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4" l="1"/>
  <c r="H39" i="4"/>
  <c r="J38" i="4"/>
  <c r="H43" i="4" s="1"/>
  <c r="I43" i="4" s="1"/>
  <c r="H38" i="4"/>
  <c r="C38" i="4"/>
  <c r="C43" i="4" s="1"/>
  <c r="D43" i="4" s="1"/>
  <c r="E25" i="3"/>
  <c r="D46" i="1"/>
  <c r="F46" i="1" s="1"/>
  <c r="D45" i="1"/>
  <c r="F45" i="1" s="1"/>
  <c r="D44" i="1"/>
  <c r="F44" i="1" s="1"/>
  <c r="D37" i="1"/>
  <c r="F37" i="1" s="1"/>
  <c r="D36" i="1"/>
  <c r="F36" i="1" s="1"/>
  <c r="D35" i="1"/>
  <c r="F35" i="1" s="1"/>
  <c r="D28" i="1"/>
  <c r="F28" i="1" s="1"/>
  <c r="D27" i="1"/>
  <c r="F27" i="1" s="1"/>
  <c r="D26" i="1"/>
  <c r="F26" i="1" s="1"/>
  <c r="D19" i="1"/>
  <c r="F19" i="1" s="1"/>
  <c r="D18" i="1"/>
  <c r="F18" i="1" s="1"/>
  <c r="D17" i="1"/>
  <c r="F17" i="1" s="1"/>
  <c r="D10" i="1"/>
  <c r="F10" i="1" s="1"/>
  <c r="D9" i="1"/>
  <c r="F9" i="1" s="1"/>
  <c r="D8" i="1"/>
  <c r="F8" i="1" s="1"/>
  <c r="C42" i="4" l="1"/>
  <c r="D42" i="4" s="1"/>
  <c r="H42" i="4"/>
  <c r="I42" i="4" s="1"/>
  <c r="C41" i="4"/>
  <c r="D41" i="4" s="1"/>
  <c r="H41" i="4"/>
  <c r="I41" i="4" s="1"/>
  <c r="H31" i="4"/>
  <c r="H30" i="4"/>
  <c r="J29" i="4"/>
  <c r="H34" i="4" s="1"/>
  <c r="I34" i="4" s="1"/>
  <c r="H29" i="4"/>
  <c r="C29" i="4"/>
  <c r="C32" i="4" s="1"/>
  <c r="D32" i="4" s="1"/>
  <c r="H22" i="4"/>
  <c r="H21" i="4"/>
  <c r="J20" i="4"/>
  <c r="H25" i="4" s="1"/>
  <c r="I25" i="4" s="1"/>
  <c r="H20" i="4"/>
  <c r="C20" i="4"/>
  <c r="C25" i="4" s="1"/>
  <c r="D25" i="4" s="1"/>
  <c r="H13" i="4"/>
  <c r="H12" i="4"/>
  <c r="J11" i="4"/>
  <c r="H16" i="4" s="1"/>
  <c r="I16" i="4" s="1"/>
  <c r="H11" i="4"/>
  <c r="C11" i="4"/>
  <c r="C14" i="4" s="1"/>
  <c r="D14" i="4" s="1"/>
  <c r="E20" i="3"/>
  <c r="E14" i="3"/>
  <c r="E8" i="3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K41" i="4" l="1"/>
  <c r="C33" i="4"/>
  <c r="D33" i="4" s="1"/>
  <c r="H33" i="4"/>
  <c r="I33" i="4" s="1"/>
  <c r="H32" i="4"/>
  <c r="I32" i="4" s="1"/>
  <c r="C34" i="4"/>
  <c r="D34" i="4" s="1"/>
  <c r="H23" i="4"/>
  <c r="I23" i="4" s="1"/>
  <c r="C24" i="4"/>
  <c r="D24" i="4" s="1"/>
  <c r="H24" i="4"/>
  <c r="I24" i="4" s="1"/>
  <c r="C23" i="4"/>
  <c r="D23" i="4" s="1"/>
  <c r="C15" i="4"/>
  <c r="D15" i="4" s="1"/>
  <c r="H15" i="4"/>
  <c r="I15" i="4" s="1"/>
  <c r="C16" i="4"/>
  <c r="D16" i="4" s="1"/>
  <c r="H14" i="4"/>
  <c r="I14" i="4" s="1"/>
  <c r="G38" i="1"/>
  <c r="G39" i="1" s="1"/>
  <c r="G40" i="1" s="1"/>
  <c r="G41" i="1" s="1"/>
  <c r="G42" i="1" s="1"/>
  <c r="G43" i="1" s="1"/>
  <c r="K32" i="4" l="1"/>
  <c r="K23" i="4"/>
  <c r="K14" i="4"/>
  <c r="H43" i="1"/>
  <c r="I43" i="1" s="1"/>
  <c r="G44" i="1"/>
  <c r="H41" i="1"/>
  <c r="I41" i="1" s="1"/>
  <c r="H40" i="1"/>
  <c r="I40" i="1" s="1"/>
  <c r="H42" i="1"/>
  <c r="I42" i="1" s="1"/>
  <c r="H38" i="1"/>
  <c r="I38" i="1" s="1"/>
  <c r="H39" i="1"/>
  <c r="I39" i="1" s="1"/>
  <c r="G45" i="1" l="1"/>
  <c r="H44" i="1"/>
  <c r="I44" i="1" s="1"/>
  <c r="K38" i="1"/>
  <c r="J38" i="1"/>
  <c r="L41" i="1"/>
  <c r="J41" i="1"/>
  <c r="K41" i="1"/>
  <c r="G46" i="1" l="1"/>
  <c r="H46" i="1" s="1"/>
  <c r="I46" i="1" s="1"/>
  <c r="H45" i="1"/>
  <c r="I45" i="1" s="1"/>
  <c r="L44" i="1" s="1"/>
  <c r="H4" i="4"/>
  <c r="H3" i="4"/>
  <c r="J2" i="4"/>
  <c r="H6" i="4" s="1"/>
  <c r="I6" i="4" s="1"/>
  <c r="H2" i="4"/>
  <c r="C2" i="4"/>
  <c r="C5" i="4" s="1"/>
  <c r="D5" i="4" s="1"/>
  <c r="E2" i="3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J44" i="1" l="1"/>
  <c r="K44" i="1"/>
  <c r="H7" i="4"/>
  <c r="I7" i="4" s="1"/>
  <c r="C6" i="4"/>
  <c r="D6" i="4" s="1"/>
  <c r="H5" i="4"/>
  <c r="I5" i="4" s="1"/>
  <c r="C7" i="4"/>
  <c r="D7" i="4" s="1"/>
  <c r="G29" i="1"/>
  <c r="G30" i="1" s="1"/>
  <c r="G31" i="1" s="1"/>
  <c r="G32" i="1" s="1"/>
  <c r="G33" i="1" s="1"/>
  <c r="G34" i="1" s="1"/>
  <c r="G20" i="1"/>
  <c r="G21" i="1" s="1"/>
  <c r="G22" i="1" s="1"/>
  <c r="G23" i="1" s="1"/>
  <c r="G24" i="1" s="1"/>
  <c r="G25" i="1" s="1"/>
  <c r="G11" i="1"/>
  <c r="G12" i="1" s="1"/>
  <c r="G13" i="1" s="1"/>
  <c r="G14" i="1" s="1"/>
  <c r="G2" i="1"/>
  <c r="G3" i="1" s="1"/>
  <c r="G4" i="1" s="1"/>
  <c r="G5" i="1" s="1"/>
  <c r="G6" i="1" s="1"/>
  <c r="G7" i="1" s="1"/>
  <c r="H34" i="1" l="1"/>
  <c r="I34" i="1" s="1"/>
  <c r="G35" i="1"/>
  <c r="H25" i="1"/>
  <c r="I25" i="1" s="1"/>
  <c r="G26" i="1"/>
  <c r="H7" i="1"/>
  <c r="I7" i="1" s="1"/>
  <c r="G8" i="1"/>
  <c r="H21" i="1"/>
  <c r="I21" i="1" s="1"/>
  <c r="K5" i="4"/>
  <c r="H29" i="1"/>
  <c r="I29" i="1" s="1"/>
  <c r="H33" i="1"/>
  <c r="I33" i="1" s="1"/>
  <c r="H32" i="1"/>
  <c r="I32" i="1" s="1"/>
  <c r="H30" i="1"/>
  <c r="I30" i="1" s="1"/>
  <c r="H31" i="1"/>
  <c r="I31" i="1" s="1"/>
  <c r="H24" i="1"/>
  <c r="I24" i="1" s="1"/>
  <c r="H23" i="1"/>
  <c r="I23" i="1" s="1"/>
  <c r="H22" i="1"/>
  <c r="I22" i="1" s="1"/>
  <c r="H20" i="1"/>
  <c r="I20" i="1" s="1"/>
  <c r="H11" i="1"/>
  <c r="I11" i="1" s="1"/>
  <c r="H14" i="1"/>
  <c r="I14" i="1" s="1"/>
  <c r="G15" i="1"/>
  <c r="H12" i="1"/>
  <c r="I12" i="1" s="1"/>
  <c r="H13" i="1"/>
  <c r="I13" i="1" s="1"/>
  <c r="H6" i="1"/>
  <c r="I6" i="1" s="1"/>
  <c r="H3" i="1"/>
  <c r="I3" i="1" s="1"/>
  <c r="H5" i="1"/>
  <c r="I5" i="1" s="1"/>
  <c r="H2" i="1"/>
  <c r="I2" i="1" s="1"/>
  <c r="H4" i="1"/>
  <c r="I4" i="1" s="1"/>
  <c r="G36" i="1" l="1"/>
  <c r="H35" i="1"/>
  <c r="I35" i="1" s="1"/>
  <c r="G27" i="1"/>
  <c r="H26" i="1"/>
  <c r="I26" i="1" s="1"/>
  <c r="L5" i="1"/>
  <c r="G9" i="1"/>
  <c r="H8" i="1"/>
  <c r="I8" i="1" s="1"/>
  <c r="L23" i="1"/>
  <c r="L32" i="1"/>
  <c r="K23" i="1"/>
  <c r="J23" i="1"/>
  <c r="K20" i="1"/>
  <c r="J32" i="1"/>
  <c r="K32" i="1"/>
  <c r="K29" i="1"/>
  <c r="J29" i="1"/>
  <c r="J20" i="1"/>
  <c r="G16" i="1"/>
  <c r="H15" i="1"/>
  <c r="I15" i="1" s="1"/>
  <c r="K11" i="1"/>
  <c r="J11" i="1"/>
  <c r="K2" i="1"/>
  <c r="J2" i="1"/>
  <c r="J5" i="1"/>
  <c r="K5" i="1"/>
  <c r="G37" i="1" l="1"/>
  <c r="H37" i="1" s="1"/>
  <c r="I37" i="1" s="1"/>
  <c r="H36" i="1"/>
  <c r="I36" i="1" s="1"/>
  <c r="G28" i="1"/>
  <c r="H28" i="1" s="1"/>
  <c r="I28" i="1" s="1"/>
  <c r="H27" i="1"/>
  <c r="I27" i="1" s="1"/>
  <c r="H16" i="1"/>
  <c r="I16" i="1" s="1"/>
  <c r="L14" i="1" s="1"/>
  <c r="G17" i="1"/>
  <c r="G10" i="1"/>
  <c r="H10" i="1" s="1"/>
  <c r="I10" i="1" s="1"/>
  <c r="H9" i="1"/>
  <c r="I9" i="1" s="1"/>
  <c r="J8" i="1" s="1"/>
  <c r="K35" i="1" l="1"/>
  <c r="K26" i="1"/>
  <c r="L26" i="1"/>
  <c r="K14" i="1"/>
  <c r="L35" i="1"/>
  <c r="J35" i="1"/>
  <c r="J26" i="1"/>
  <c r="J14" i="1"/>
  <c r="G18" i="1"/>
  <c r="H17" i="1"/>
  <c r="I17" i="1" s="1"/>
  <c r="K8" i="1"/>
  <c r="L8" i="1"/>
  <c r="G19" i="1" l="1"/>
  <c r="H19" i="1" s="1"/>
  <c r="I19" i="1" s="1"/>
  <c r="H18" i="1"/>
  <c r="I18" i="1" s="1"/>
  <c r="K17" i="1" l="1"/>
  <c r="L17" i="1"/>
  <c r="J17" i="1"/>
</calcChain>
</file>

<file path=xl/sharedStrings.xml><?xml version="1.0" encoding="utf-8"?>
<sst xmlns="http://schemas.openxmlformats.org/spreadsheetml/2006/main" count="383" uniqueCount="97">
  <si>
    <t xml:space="preserve">Cq   </t>
  </si>
  <si>
    <t>Cq Mean</t>
  </si>
  <si>
    <t>target gene</t>
  </si>
  <si>
    <t>expression</t>
  </si>
  <si>
    <t>average</t>
  </si>
  <si>
    <t>p value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</si>
  <si>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</si>
  <si>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</si>
  <si>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</si>
  <si>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</si>
  <si>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</si>
  <si>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</si>
  <si>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</si>
  <si>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</si>
  <si>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</si>
  <si>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</si>
  <si>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</si>
  <si>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B02</t>
  </si>
  <si>
    <t>B03</t>
  </si>
  <si>
    <t>B04</t>
  </si>
  <si>
    <t>B05</t>
  </si>
  <si>
    <t>B06</t>
  </si>
  <si>
    <t>B07</t>
  </si>
  <si>
    <t>B08</t>
  </si>
  <si>
    <t>B09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</si>
  <si>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</si>
  <si>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</si>
  <si>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</si>
  <si>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</si>
  <si>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</si>
  <si>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</si>
  <si>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</si>
  <si>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</si>
  <si>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</si>
  <si>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</si>
  <si>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</si>
  <si>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</si>
  <si>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</si>
  <si>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</si>
  <si>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</si>
  <si>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</si>
  <si>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</si>
  <si>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C07</t>
  </si>
  <si>
    <t>C08</t>
  </si>
  <si>
    <t>C09</t>
  </si>
  <si>
    <t>D02</t>
  </si>
  <si>
    <t>D03</t>
  </si>
  <si>
    <t>D04</t>
  </si>
  <si>
    <t>D05</t>
  </si>
  <si>
    <t>D06</t>
  </si>
  <si>
    <t>A549</t>
    <phoneticPr fontId="1" type="noConversion"/>
  </si>
  <si>
    <t>si-ANGPTL4</t>
    <phoneticPr fontId="1" type="noConversion"/>
  </si>
  <si>
    <t>si-FAM83A</t>
    <phoneticPr fontId="1" type="noConversion"/>
  </si>
  <si>
    <t>si-GJB3</t>
    <phoneticPr fontId="1" type="noConversion"/>
  </si>
  <si>
    <t>si-SLC34A2</t>
    <phoneticPr fontId="1" type="noConversion"/>
  </si>
  <si>
    <t>ANGPTL4</t>
  </si>
  <si>
    <t>ANGPTL4</t>
    <phoneticPr fontId="1" type="noConversion"/>
  </si>
  <si>
    <t>FAM83A</t>
  </si>
  <si>
    <t>FAM83A</t>
    <phoneticPr fontId="1" type="noConversion"/>
  </si>
  <si>
    <t>GJ83</t>
  </si>
  <si>
    <t>GJ83</t>
    <phoneticPr fontId="1" type="noConversion"/>
  </si>
  <si>
    <t>ANLN</t>
  </si>
  <si>
    <t>ANLN</t>
    <phoneticPr fontId="1" type="noConversion"/>
  </si>
  <si>
    <t>SLC34A2</t>
  </si>
  <si>
    <t>SLC34A2</t>
    <phoneticPr fontId="1" type="noConversion"/>
  </si>
  <si>
    <t>B01</t>
    <phoneticPr fontId="1" type="noConversion"/>
  </si>
  <si>
    <t>C01</t>
    <phoneticPr fontId="1" type="noConversion"/>
  </si>
  <si>
    <t>D01</t>
    <phoneticPr fontId="1" type="noConversion"/>
  </si>
  <si>
    <t>D07</t>
  </si>
  <si>
    <t>D08</t>
  </si>
  <si>
    <t>D09</t>
  </si>
  <si>
    <t>E01</t>
    <phoneticPr fontId="1" type="noConversion"/>
  </si>
  <si>
    <t>E02</t>
  </si>
  <si>
    <t>E03</t>
  </si>
  <si>
    <t>E04</t>
  </si>
  <si>
    <t>E05</t>
  </si>
  <si>
    <t>E06</t>
  </si>
  <si>
    <t>E07</t>
  </si>
  <si>
    <t>E08</t>
  </si>
  <si>
    <t>E09</t>
  </si>
  <si>
    <t>F01</t>
    <phoneticPr fontId="1" type="noConversion"/>
  </si>
  <si>
    <t>F02</t>
  </si>
  <si>
    <t>F03</t>
  </si>
  <si>
    <t>F04</t>
  </si>
  <si>
    <t>F05</t>
  </si>
  <si>
    <t>F06</t>
  </si>
  <si>
    <t>F07</t>
  </si>
  <si>
    <t>F08</t>
  </si>
  <si>
    <t>F09</t>
  </si>
  <si>
    <t>GAPDH</t>
    <phoneticPr fontId="1" type="noConversion"/>
  </si>
  <si>
    <t>BEAS-2B</t>
  </si>
  <si>
    <t>BEAS-2B</t>
    <phoneticPr fontId="1" type="noConversion"/>
  </si>
  <si>
    <t>A549</t>
  </si>
  <si>
    <t>A549</t>
    <phoneticPr fontId="1" type="noConversion"/>
  </si>
  <si>
    <t>H1299</t>
  </si>
  <si>
    <t>H1299</t>
    <phoneticPr fontId="1" type="noConversion"/>
  </si>
  <si>
    <t>si-ANLN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</si>
</sst>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9" fontId="0" fillId="0" borderId="0" xfId="2" applyFont="1" applyAlignment="1"/>
    <xf numFmtId="177" fontId="8" fillId="0" borderId="0" xfId="1" applyNumberFormat="1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workbookViewId="0">
      <selection activeCell="O35" sqref="O35"/>
    </sheetView>
  </sheetViews>
  <sheetFormatPr defaultRowHeight="14" x14ac:dyDescent="0.3"/>
  <cols>
    <col min="12" max="12" width="13" bestFit="1" customWidth="1"/>
  </cols>
  <sheetData>
    <row r="1" spans="1:19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</row>
    <row r="2" spans="1:19" s="2" customFormat="1" x14ac:dyDescent="0.3">
      <c r="A2" s="2" t="s">
        <v>90</v>
      </c>
      <c r="B2" t="s">
        <v>6</v>
      </c>
      <c r="C2" s="2">
        <v>17.25</v>
      </c>
      <c r="D2" s="1">
        <f>AVERAGE(C2:C4)</f>
        <v>17.093333333333334</v>
      </c>
      <c r="E2" s="2">
        <v>29.7</v>
      </c>
      <c r="F2" s="1">
        <f>E2-D2</f>
        <v>12.606666666666666</v>
      </c>
      <c r="G2" s="1">
        <f>AVERAGE(F2:F4)</f>
        <v>11.803333333333333</v>
      </c>
      <c r="H2" s="1">
        <f>F2-G2</f>
        <v>0.80333333333333279</v>
      </c>
      <c r="I2">
        <f>POWER(2,-H2)</f>
        <v>0.57302368098500178</v>
      </c>
      <c r="J2">
        <f>AVERAGE(I2:I4)</f>
        <v>1.3227557221721249</v>
      </c>
      <c r="K2">
        <f>STDEV(I2:I4)</f>
        <v>1.2483447466209472</v>
      </c>
      <c r="L2"/>
      <c r="M2" s="10" t="s">
        <v>56</v>
      </c>
      <c r="Q2" s="4"/>
      <c r="R2" s="4"/>
      <c r="S2" s="4"/>
    </row>
    <row r="3" spans="1:19" s="2" customFormat="1" x14ac:dyDescent="0.3">
      <c r="A3" s="2" t="s">
        <v>90</v>
      </c>
      <c r="B3" t="s">
        <v>6</v>
      </c>
      <c r="C3" s="2">
        <v>16.62</v>
      </c>
      <c r="D3" s="1">
        <f>AVERAGE(C2:C4)</f>
        <v>17.093333333333334</v>
      </c>
      <c r="E3" s="2">
        <v>29.56</v>
      </c>
      <c r="F3" s="1">
        <f t="shared" ref="F3:F7" si="0">E3-D3</f>
        <v>12.466666666666665</v>
      </c>
      <c r="G3" s="1">
        <f>G2</f>
        <v>11.803333333333333</v>
      </c>
      <c r="H3" s="1">
        <f t="shared" ref="H3:H7" si="1">F3-G3</f>
        <v>0.66333333333333222</v>
      </c>
      <c r="I3">
        <f t="shared" ref="I3:I7" si="2">POWER(2,-H3)</f>
        <v>0.63141772559582066</v>
      </c>
      <c r="J3"/>
      <c r="K3"/>
      <c r="L3"/>
      <c r="M3" s="10"/>
      <c r="Q3" s="8"/>
      <c r="R3" s="4"/>
      <c r="S3" s="4"/>
    </row>
    <row r="4" spans="1:19" s="2" customFormat="1" x14ac:dyDescent="0.3">
      <c r="A4" s="2" t="s">
        <v>90</v>
      </c>
      <c r="B4" t="s">
        <v>6</v>
      </c>
      <c r="C4" s="2">
        <v>17.41</v>
      </c>
      <c r="D4" s="1">
        <f>AVERAGE(C2:C4)</f>
        <v>17.093333333333334</v>
      </c>
      <c r="E4" s="2">
        <v>27.43</v>
      </c>
      <c r="F4" s="1">
        <f t="shared" si="0"/>
        <v>10.336666666666666</v>
      </c>
      <c r="G4" s="1">
        <f t="shared" ref="G4:G10" si="3">G3</f>
        <v>11.803333333333333</v>
      </c>
      <c r="H4" s="1">
        <f t="shared" si="1"/>
        <v>-1.4666666666666668</v>
      </c>
      <c r="I4">
        <f t="shared" si="2"/>
        <v>2.763825759935552</v>
      </c>
      <c r="J4"/>
      <c r="K4"/>
      <c r="L4"/>
      <c r="M4" s="10"/>
      <c r="Q4" s="8"/>
      <c r="R4" s="4"/>
      <c r="S4" s="4"/>
    </row>
    <row r="5" spans="1:19" s="2" customFormat="1" ht="15.5" x14ac:dyDescent="0.3">
      <c r="A5" s="5" t="s">
        <v>92</v>
      </c>
      <c r="B5" t="s">
        <v>6</v>
      </c>
      <c r="C5" s="2">
        <v>15.31</v>
      </c>
      <c r="D5" s="1">
        <f>AVERAGE(C5:C7)</f>
        <v>15.666666666666666</v>
      </c>
      <c r="E5" s="2">
        <v>24.6</v>
      </c>
      <c r="F5" s="1">
        <f t="shared" si="0"/>
        <v>8.9333333333333353</v>
      </c>
      <c r="G5" s="1">
        <f t="shared" si="3"/>
        <v>11.803333333333333</v>
      </c>
      <c r="H5" s="1">
        <f t="shared" si="1"/>
        <v>-2.8699999999999974</v>
      </c>
      <c r="I5">
        <f t="shared" si="2"/>
        <v>7.3106516018351906</v>
      </c>
      <c r="J5">
        <f>AVERAGE(I5:I7)</f>
        <v>6.5829612707835139</v>
      </c>
      <c r="K5">
        <f>STDEV(I5:I7)</f>
        <v>1.1326031424819705</v>
      </c>
      <c r="L5" s="6">
        <f>IF(_xlfn.F.TEST(I2:I4,I5:I7)&gt;0.05,_xlfn.T.TEST(I2:I4,I5:I7,2,2),_xlfn.T.TEST(I2:I4,I5:I7,2,3))</f>
        <v>5.6723437575931139E-3</v>
      </c>
      <c r="M5" s="10"/>
      <c r="O5" s="4"/>
      <c r="P5" s="4"/>
      <c r="Q5" s="8"/>
      <c r="R5" s="4"/>
      <c r="S5" s="4"/>
    </row>
    <row r="6" spans="1:19" s="2" customFormat="1" ht="15.5" x14ac:dyDescent="0.3">
      <c r="A6" s="5" t="s">
        <v>92</v>
      </c>
      <c r="B6" t="s">
        <v>6</v>
      </c>
      <c r="C6" s="2">
        <v>16.22</v>
      </c>
      <c r="D6" s="1">
        <f>AVERAGE(C5:C7)</f>
        <v>15.666666666666666</v>
      </c>
      <c r="E6" s="2">
        <v>24.63</v>
      </c>
      <c r="F6" s="1">
        <f t="shared" si="0"/>
        <v>8.9633333333333329</v>
      </c>
      <c r="G6" s="1">
        <f t="shared" si="3"/>
        <v>11.803333333333333</v>
      </c>
      <c r="H6" s="1">
        <f t="shared" si="1"/>
        <v>-2.84</v>
      </c>
      <c r="I6">
        <f t="shared" si="2"/>
        <v>7.1602005674237779</v>
      </c>
      <c r="J6"/>
      <c r="K6"/>
      <c r="L6"/>
      <c r="M6" s="10"/>
      <c r="O6" s="4"/>
      <c r="P6" s="4"/>
      <c r="Q6" s="8"/>
      <c r="R6" s="4"/>
      <c r="S6" s="4"/>
    </row>
    <row r="7" spans="1:19" s="2" customFormat="1" ht="15.5" x14ac:dyDescent="0.3">
      <c r="A7" s="5" t="s">
        <v>92</v>
      </c>
      <c r="B7" t="s">
        <v>6</v>
      </c>
      <c r="C7" s="2">
        <v>15.47</v>
      </c>
      <c r="D7" s="1">
        <f>AVERAGE(C5:C7)</f>
        <v>15.666666666666666</v>
      </c>
      <c r="E7" s="2">
        <v>25.07</v>
      </c>
      <c r="F7" s="1">
        <f t="shared" si="0"/>
        <v>9.4033333333333342</v>
      </c>
      <c r="G7" s="1">
        <f t="shared" si="3"/>
        <v>11.803333333333333</v>
      </c>
      <c r="H7" s="1">
        <f t="shared" si="1"/>
        <v>-2.3999999999999986</v>
      </c>
      <c r="I7">
        <f t="shared" si="2"/>
        <v>5.2780316430915715</v>
      </c>
      <c r="J7"/>
      <c r="K7"/>
      <c r="L7"/>
      <c r="M7" s="10"/>
      <c r="O7" s="4"/>
      <c r="P7" s="4"/>
      <c r="Q7" s="8"/>
      <c r="R7" s="4"/>
    </row>
    <row r="8" spans="1:19" s="2" customFormat="1" ht="15.5" x14ac:dyDescent="0.3">
      <c r="A8" s="5" t="s">
        <v>94</v>
      </c>
      <c r="B8" t="s">
        <v>6</v>
      </c>
      <c r="C8" s="2">
        <v>16.739999999999998</v>
      </c>
      <c r="D8" s="1">
        <f>AVERAGE(C8:C10)</f>
        <v>16.623333333333335</v>
      </c>
      <c r="E8" s="2">
        <v>26.22</v>
      </c>
      <c r="F8" s="1">
        <f t="shared" ref="F8:F10" si="4">E8-D8</f>
        <v>9.596666666666664</v>
      </c>
      <c r="G8" s="1">
        <f t="shared" si="3"/>
        <v>11.803333333333333</v>
      </c>
      <c r="H8" s="1">
        <f t="shared" ref="H8:H10" si="5">F8-G8</f>
        <v>-2.2066666666666688</v>
      </c>
      <c r="I8">
        <f t="shared" ref="I8:I10" si="6">POWER(2,-H8)</f>
        <v>4.6160750070542305</v>
      </c>
      <c r="J8">
        <f>AVERAGE(I8:I10)</f>
        <v>7.2158427299595518</v>
      </c>
      <c r="K8">
        <f>STDEV(I8:I10)</f>
        <v>2.3273148064988378</v>
      </c>
      <c r="L8" s="6">
        <f>IF(_xlfn.F.TEST(I2:I4,I8:I10)&gt;0.05,_xlfn.T.TEST(I2:I4,I8:I10,2,2),_xlfn.T.TEST(I2:I4,I8:I10,2,3))</f>
        <v>1.8071624866553466E-2</v>
      </c>
      <c r="M8" s="10"/>
      <c r="O8" s="4"/>
      <c r="P8" s="4"/>
      <c r="Q8" s="8"/>
      <c r="R8" s="4"/>
    </row>
    <row r="9" spans="1:19" s="2" customFormat="1" ht="15.5" x14ac:dyDescent="0.3">
      <c r="A9" s="5" t="s">
        <v>94</v>
      </c>
      <c r="B9" t="s">
        <v>6</v>
      </c>
      <c r="C9" s="2">
        <v>16.399999999999999</v>
      </c>
      <c r="D9" s="1">
        <f>AVERAGE(C8:C10)</f>
        <v>16.623333333333335</v>
      </c>
      <c r="E9" s="2">
        <v>25.44</v>
      </c>
      <c r="F9" s="1">
        <f t="shared" si="4"/>
        <v>8.8166666666666664</v>
      </c>
      <c r="G9" s="1">
        <f t="shared" si="3"/>
        <v>11.803333333333333</v>
      </c>
      <c r="H9" s="1">
        <f t="shared" si="5"/>
        <v>-2.9866666666666664</v>
      </c>
      <c r="I9">
        <f t="shared" si="6"/>
        <v>7.9264049061218325</v>
      </c>
      <c r="J9"/>
      <c r="K9"/>
      <c r="L9"/>
      <c r="M9" s="10"/>
      <c r="O9" s="4"/>
      <c r="P9" s="4"/>
      <c r="Q9" s="8"/>
      <c r="R9" s="4"/>
    </row>
    <row r="10" spans="1:19" s="2" customFormat="1" ht="15.5" x14ac:dyDescent="0.3">
      <c r="A10" s="5" t="s">
        <v>94</v>
      </c>
      <c r="B10" t="s">
        <v>6</v>
      </c>
      <c r="C10" s="2">
        <v>16.73</v>
      </c>
      <c r="D10" s="1">
        <f>AVERAGE(C8:C10)</f>
        <v>16.623333333333335</v>
      </c>
      <c r="E10" s="2">
        <v>25.24</v>
      </c>
      <c r="F10" s="1">
        <f t="shared" si="4"/>
        <v>8.6166666666666636</v>
      </c>
      <c r="G10" s="1">
        <f t="shared" si="3"/>
        <v>11.803333333333333</v>
      </c>
      <c r="H10" s="1">
        <f t="shared" si="5"/>
        <v>-3.1866666666666692</v>
      </c>
      <c r="I10">
        <f t="shared" si="6"/>
        <v>9.1050482767025933</v>
      </c>
      <c r="J10"/>
      <c r="K10"/>
      <c r="L10"/>
      <c r="M10" s="10"/>
      <c r="O10" s="4"/>
      <c r="P10" s="4"/>
      <c r="Q10" s="8"/>
      <c r="R10" s="4"/>
    </row>
    <row r="11" spans="1:19" s="2" customFormat="1" x14ac:dyDescent="0.3">
      <c r="A11" s="2" t="s">
        <v>90</v>
      </c>
      <c r="B11" t="s">
        <v>6</v>
      </c>
      <c r="C11" s="2">
        <v>17.25</v>
      </c>
      <c r="D11" s="1">
        <f>AVERAGE(C11:C13)</f>
        <v>17.093333333333334</v>
      </c>
      <c r="E11" s="2">
        <v>26.33</v>
      </c>
      <c r="F11" s="1">
        <f>E11-D11</f>
        <v>9.2366666666666646</v>
      </c>
      <c r="G11" s="1">
        <f>AVERAGE(F11:F13)</f>
        <v>9.3066666666666649</v>
      </c>
      <c r="H11" s="1">
        <f>F11-G11</f>
        <v>-7.0000000000000284E-2</v>
      </c>
      <c r="I11">
        <f>POWER(2,-H11)</f>
        <v>1.0497166836230676</v>
      </c>
      <c r="J11">
        <f>AVERAGE(I11:I13)</f>
        <v>1.0007848938890016</v>
      </c>
      <c r="K11">
        <f>STDEV(I11:I13)</f>
        <v>4.8544102033673077E-2</v>
      </c>
      <c r="L11"/>
      <c r="M11" s="10" t="s">
        <v>58</v>
      </c>
      <c r="P11" s="4"/>
      <c r="Q11" s="8"/>
      <c r="R11" s="4"/>
    </row>
    <row r="12" spans="1:19" s="2" customFormat="1" x14ac:dyDescent="0.3">
      <c r="A12" s="2" t="s">
        <v>90</v>
      </c>
      <c r="B12" t="s">
        <v>6</v>
      </c>
      <c r="C12" s="2">
        <v>16.62</v>
      </c>
      <c r="D12" s="1">
        <f>AVERAGE(C11:C13)</f>
        <v>17.093333333333334</v>
      </c>
      <c r="E12" s="2">
        <v>26.47</v>
      </c>
      <c r="F12" s="1">
        <f t="shared" ref="F12:F46" si="7">E12-D12</f>
        <v>9.3766666666666652</v>
      </c>
      <c r="G12" s="1">
        <f>G11</f>
        <v>9.3066666666666649</v>
      </c>
      <c r="H12" s="1">
        <f t="shared" ref="H12:H19" si="8">F12-G12</f>
        <v>7.0000000000000284E-2</v>
      </c>
      <c r="I12">
        <f t="shared" ref="I12:I19" si="9">POWER(2,-H12)</f>
        <v>0.95263799804393712</v>
      </c>
      <c r="J12"/>
      <c r="K12"/>
      <c r="L12"/>
      <c r="M12" s="10"/>
      <c r="P12" s="4"/>
      <c r="Q12" s="8"/>
      <c r="R12" s="4"/>
    </row>
    <row r="13" spans="1:19" s="2" customFormat="1" x14ac:dyDescent="0.3">
      <c r="A13" s="2" t="s">
        <v>90</v>
      </c>
      <c r="B13" t="s">
        <v>6</v>
      </c>
      <c r="C13" s="2">
        <v>17.41</v>
      </c>
      <c r="D13" s="1">
        <f>AVERAGE(C11:C13)</f>
        <v>17.093333333333334</v>
      </c>
      <c r="E13" s="2">
        <v>26.4</v>
      </c>
      <c r="F13" s="1">
        <f t="shared" si="7"/>
        <v>9.3066666666666649</v>
      </c>
      <c r="G13" s="1">
        <f t="shared" ref="G13:G19" si="10">G12</f>
        <v>9.3066666666666649</v>
      </c>
      <c r="H13" s="1">
        <f t="shared" si="8"/>
        <v>0</v>
      </c>
      <c r="I13">
        <f t="shared" si="9"/>
        <v>1</v>
      </c>
      <c r="J13"/>
      <c r="K13"/>
      <c r="L13"/>
      <c r="M13" s="10"/>
      <c r="P13" s="4"/>
      <c r="Q13" s="8"/>
      <c r="R13" s="4"/>
    </row>
    <row r="14" spans="1:19" s="2" customFormat="1" ht="15.5" x14ac:dyDescent="0.3">
      <c r="A14" s="5" t="s">
        <v>92</v>
      </c>
      <c r="B14" t="s">
        <v>6</v>
      </c>
      <c r="C14" s="2">
        <v>15.31</v>
      </c>
      <c r="D14" s="1">
        <f>AVERAGE(C14:C16)</f>
        <v>15.666666666666666</v>
      </c>
      <c r="E14" s="2">
        <v>23.03</v>
      </c>
      <c r="F14" s="1">
        <f t="shared" si="7"/>
        <v>7.3633333333333351</v>
      </c>
      <c r="G14" s="1">
        <f t="shared" si="10"/>
        <v>9.3066666666666649</v>
      </c>
      <c r="H14" s="1">
        <f t="shared" si="8"/>
        <v>-1.9433333333333298</v>
      </c>
      <c r="I14">
        <f t="shared" si="9"/>
        <v>3.8459322099306026</v>
      </c>
      <c r="J14">
        <f>AVERAGE(I14:I16)</f>
        <v>3.9901571116785832</v>
      </c>
      <c r="K14">
        <f>STDEV(I14:I16)</f>
        <v>0.81536789445662716</v>
      </c>
      <c r="L14" s="6">
        <f>IF(_xlfn.F.TEST(I11:I13,I14:I16)&gt;0.05,_xlfn.T.TEST(I11:I13,I14:I16,2,2),_xlfn.T.TEST(I11:I13,I14:I16,2,3))</f>
        <v>2.3579449607565958E-2</v>
      </c>
      <c r="M14" s="10"/>
      <c r="O14" s="4"/>
      <c r="P14" s="4"/>
      <c r="Q14" s="8"/>
      <c r="R14" s="4"/>
    </row>
    <row r="15" spans="1:19" s="2" customFormat="1" ht="15.5" x14ac:dyDescent="0.3">
      <c r="A15" s="5" t="s">
        <v>92</v>
      </c>
      <c r="B15" t="s">
        <v>6</v>
      </c>
      <c r="C15" s="2">
        <v>16.22</v>
      </c>
      <c r="D15" s="1">
        <f>AVERAGE(C14:C16)</f>
        <v>15.666666666666666</v>
      </c>
      <c r="E15" s="2">
        <v>22.69</v>
      </c>
      <c r="F15" s="1">
        <f t="shared" si="7"/>
        <v>7.0233333333333352</v>
      </c>
      <c r="G15" s="1">
        <f t="shared" si="10"/>
        <v>9.3066666666666649</v>
      </c>
      <c r="H15" s="1">
        <f t="shared" si="8"/>
        <v>-2.2833333333333297</v>
      </c>
      <c r="I15">
        <f t="shared" si="9"/>
        <v>4.8680140546823516</v>
      </c>
      <c r="J15"/>
      <c r="K15"/>
      <c r="L15"/>
      <c r="M15" s="10"/>
      <c r="P15" s="4"/>
      <c r="Q15" s="8"/>
      <c r="R15" s="4"/>
    </row>
    <row r="16" spans="1:19" s="2" customFormat="1" ht="15.5" x14ac:dyDescent="0.3">
      <c r="A16" s="5" t="s">
        <v>92</v>
      </c>
      <c r="B16" t="s">
        <v>6</v>
      </c>
      <c r="C16" s="2">
        <v>15.47</v>
      </c>
      <c r="D16" s="1">
        <f>AVERAGE(C14:C16)</f>
        <v>15.666666666666666</v>
      </c>
      <c r="E16" s="2">
        <v>23.27</v>
      </c>
      <c r="F16" s="1">
        <f t="shared" si="7"/>
        <v>7.6033333333333335</v>
      </c>
      <c r="G16" s="1">
        <f t="shared" si="10"/>
        <v>9.3066666666666649</v>
      </c>
      <c r="H16" s="1">
        <f t="shared" si="8"/>
        <v>-1.7033333333333314</v>
      </c>
      <c r="I16">
        <f t="shared" si="9"/>
        <v>3.2565250704227964</v>
      </c>
      <c r="J16"/>
      <c r="K16"/>
      <c r="L16"/>
      <c r="M16" s="10"/>
      <c r="P16" s="4"/>
      <c r="Q16" s="8"/>
      <c r="R16" s="4"/>
      <c r="S16" s="4"/>
    </row>
    <row r="17" spans="1:19" s="2" customFormat="1" ht="15.5" x14ac:dyDescent="0.3">
      <c r="A17" s="5" t="s">
        <v>94</v>
      </c>
      <c r="B17" t="s">
        <v>6</v>
      </c>
      <c r="C17" s="2">
        <v>16.739999999999998</v>
      </c>
      <c r="D17" s="1">
        <f>AVERAGE(C17:C19)</f>
        <v>16.623333333333335</v>
      </c>
      <c r="E17" s="2">
        <v>25.21</v>
      </c>
      <c r="F17" s="1">
        <f t="shared" si="7"/>
        <v>8.586666666666666</v>
      </c>
      <c r="G17" s="1">
        <f t="shared" si="10"/>
        <v>9.3066666666666649</v>
      </c>
      <c r="H17" s="1">
        <f t="shared" si="8"/>
        <v>-0.71999999999999886</v>
      </c>
      <c r="I17">
        <f t="shared" si="9"/>
        <v>1.6471820345351449</v>
      </c>
      <c r="J17">
        <f>AVERAGE(I17:I19)</f>
        <v>1.6417194474718027</v>
      </c>
      <c r="K17">
        <f>STDEV(I17:I19)</f>
        <v>0.10222249790002497</v>
      </c>
      <c r="L17" s="6">
        <f>IF(_xlfn.F.TEST(I11:I13,I17:I19)&gt;0.05,_xlfn.T.TEST(I11:I13,I17:I19,2,2),_xlfn.T.TEST(I11:I13,I17:I19,2,3))</f>
        <v>6.0530853855774271E-4</v>
      </c>
      <c r="M17" s="10"/>
      <c r="P17" s="4"/>
      <c r="Q17" s="8"/>
      <c r="R17" s="4"/>
      <c r="S17" s="4"/>
    </row>
    <row r="18" spans="1:19" s="2" customFormat="1" ht="15.5" x14ac:dyDescent="0.3">
      <c r="A18" s="5" t="s">
        <v>94</v>
      </c>
      <c r="B18" t="s">
        <v>6</v>
      </c>
      <c r="C18" s="2">
        <v>16.399999999999999</v>
      </c>
      <c r="D18" s="1">
        <f>AVERAGE(C17:C19)</f>
        <v>16.623333333333335</v>
      </c>
      <c r="E18" s="2">
        <v>25.13</v>
      </c>
      <c r="F18" s="1">
        <f t="shared" si="7"/>
        <v>8.5066666666666642</v>
      </c>
      <c r="G18" s="1">
        <f t="shared" si="10"/>
        <v>9.3066666666666649</v>
      </c>
      <c r="H18" s="1">
        <f t="shared" si="8"/>
        <v>-0.80000000000000071</v>
      </c>
      <c r="I18">
        <f t="shared" si="9"/>
        <v>1.7411011265922491</v>
      </c>
      <c r="J18"/>
      <c r="K18"/>
      <c r="L18"/>
      <c r="M18" s="10"/>
      <c r="P18" s="4"/>
      <c r="Q18" s="8"/>
      <c r="R18" s="4"/>
      <c r="S18" s="4"/>
    </row>
    <row r="19" spans="1:19" s="2" customFormat="1" ht="15.5" x14ac:dyDescent="0.3">
      <c r="A19" s="5" t="s">
        <v>94</v>
      </c>
      <c r="B19" t="s">
        <v>6</v>
      </c>
      <c r="C19" s="2">
        <v>16.73</v>
      </c>
      <c r="D19" s="1">
        <f>AVERAGE(C17:C19)</f>
        <v>16.623333333333335</v>
      </c>
      <c r="E19" s="2">
        <v>25.31</v>
      </c>
      <c r="F19" s="1">
        <f t="shared" si="7"/>
        <v>8.6866666666666639</v>
      </c>
      <c r="G19" s="1">
        <f t="shared" si="10"/>
        <v>9.3066666666666649</v>
      </c>
      <c r="H19" s="1">
        <f t="shared" si="8"/>
        <v>-0.62000000000000099</v>
      </c>
      <c r="I19">
        <f t="shared" si="9"/>
        <v>1.5368751812880135</v>
      </c>
      <c r="J19"/>
      <c r="K19"/>
      <c r="L19"/>
      <c r="M19" s="10"/>
      <c r="P19" s="4"/>
      <c r="Q19" s="8"/>
      <c r="R19" s="4"/>
      <c r="S19" s="4"/>
    </row>
    <row r="20" spans="1:19" s="2" customFormat="1" x14ac:dyDescent="0.3">
      <c r="A20" s="2" t="s">
        <v>90</v>
      </c>
      <c r="B20" t="s">
        <v>6</v>
      </c>
      <c r="C20" s="2">
        <v>17.25</v>
      </c>
      <c r="D20" s="1">
        <f>AVERAGE(C20:C22)</f>
        <v>17.093333333333334</v>
      </c>
      <c r="E20" s="2">
        <v>21.78</v>
      </c>
      <c r="F20" s="1">
        <f t="shared" si="7"/>
        <v>4.6866666666666674</v>
      </c>
      <c r="G20" s="1">
        <f>AVERAGE(F20:F22)</f>
        <v>4.6399999999999997</v>
      </c>
      <c r="H20" s="1">
        <f>F20-G20</f>
        <v>4.6666666666667744E-2</v>
      </c>
      <c r="I20">
        <f>POWER(2,-H20)</f>
        <v>0.9681706959828823</v>
      </c>
      <c r="J20">
        <f>AVERAGE(I20:I22)</f>
        <v>1.046496617037012</v>
      </c>
      <c r="K20">
        <f>STDEV(I20:I22)</f>
        <v>0.38779145895565403</v>
      </c>
      <c r="L20"/>
      <c r="M20" s="10" t="s">
        <v>60</v>
      </c>
      <c r="Q20" s="8"/>
      <c r="R20" s="4"/>
      <c r="S20" s="4"/>
    </row>
    <row r="21" spans="1:19" s="2" customFormat="1" x14ac:dyDescent="0.3">
      <c r="A21" s="2" t="s">
        <v>90</v>
      </c>
      <c r="B21" t="s">
        <v>6</v>
      </c>
      <c r="C21" s="2">
        <v>16.62</v>
      </c>
      <c r="D21" s="1">
        <f>AVERAGE(C20:C22)</f>
        <v>17.093333333333334</v>
      </c>
      <c r="E21" s="2">
        <v>21.18</v>
      </c>
      <c r="F21" s="1">
        <f t="shared" si="7"/>
        <v>4.086666666666666</v>
      </c>
      <c r="G21" s="1">
        <f>G20</f>
        <v>4.6399999999999997</v>
      </c>
      <c r="H21" s="1">
        <f t="shared" ref="H21:H28" si="11">F21-G21</f>
        <v>-0.55333333333333368</v>
      </c>
      <c r="I21">
        <f t="shared" ref="I21:I28" si="12">POWER(2,-H21)</f>
        <v>1.4674723631111581</v>
      </c>
      <c r="J21"/>
      <c r="K21"/>
      <c r="L21"/>
      <c r="M21" s="10"/>
      <c r="Q21" s="8"/>
      <c r="R21" s="4"/>
      <c r="S21" s="4"/>
    </row>
    <row r="22" spans="1:19" s="2" customFormat="1" x14ac:dyDescent="0.3">
      <c r="A22" s="2" t="s">
        <v>90</v>
      </c>
      <c r="B22" t="s">
        <v>6</v>
      </c>
      <c r="C22" s="2">
        <v>17.41</v>
      </c>
      <c r="D22" s="1">
        <f>AVERAGE(C20:C22)</f>
        <v>17.093333333333334</v>
      </c>
      <c r="E22" s="2">
        <v>22.24</v>
      </c>
      <c r="F22" s="1">
        <f t="shared" si="7"/>
        <v>5.1466666666666647</v>
      </c>
      <c r="G22" s="1">
        <f t="shared" ref="G22:G28" si="13">G21</f>
        <v>4.6399999999999997</v>
      </c>
      <c r="H22" s="1">
        <f t="shared" si="11"/>
        <v>0.50666666666666504</v>
      </c>
      <c r="I22">
        <f t="shared" si="12"/>
        <v>0.70384679201699551</v>
      </c>
      <c r="J22"/>
      <c r="K22"/>
      <c r="L22"/>
      <c r="M22" s="10"/>
      <c r="Q22" s="8"/>
      <c r="R22" s="4"/>
      <c r="S22" s="4"/>
    </row>
    <row r="23" spans="1:19" s="2" customFormat="1" ht="15.5" x14ac:dyDescent="0.3">
      <c r="A23" s="5" t="s">
        <v>92</v>
      </c>
      <c r="B23" t="s">
        <v>6</v>
      </c>
      <c r="C23" s="2">
        <v>15.31</v>
      </c>
      <c r="D23" s="1">
        <f>AVERAGE(C23:C25)</f>
        <v>15.666666666666666</v>
      </c>
      <c r="E23" s="2">
        <v>19.34</v>
      </c>
      <c r="F23" s="1">
        <f t="shared" si="7"/>
        <v>3.6733333333333338</v>
      </c>
      <c r="G23" s="1">
        <f t="shared" si="13"/>
        <v>4.6399999999999997</v>
      </c>
      <c r="H23" s="1">
        <f t="shared" si="11"/>
        <v>-0.9666666666666659</v>
      </c>
      <c r="I23">
        <f t="shared" si="12"/>
        <v>1.9543199368684909</v>
      </c>
      <c r="J23">
        <f>AVERAGE(I23:I25)</f>
        <v>2.0643335196168136</v>
      </c>
      <c r="K23">
        <f>STDEV(I23:I25)</f>
        <v>0.14558220666046742</v>
      </c>
      <c r="L23" s="6">
        <f>IF(_xlfn.F.TEST(I20:I22,I23:I25)&gt;0.05,_xlfn.T.TEST(I20:I22,I23:I25,2,2),_xlfn.T.TEST(I20:I22,I23:I25,2,3))</f>
        <v>1.3094408542696927E-2</v>
      </c>
      <c r="M23" s="10"/>
      <c r="P23" s="4"/>
      <c r="Q23" s="8"/>
      <c r="R23" s="4"/>
      <c r="S23" s="4"/>
    </row>
    <row r="24" spans="1:19" s="2" customFormat="1" ht="15.5" x14ac:dyDescent="0.3">
      <c r="A24" s="5" t="s">
        <v>92</v>
      </c>
      <c r="B24" t="s">
        <v>6</v>
      </c>
      <c r="C24" s="2">
        <v>16.22</v>
      </c>
      <c r="D24" s="1">
        <f>AVERAGE(C23:C25)</f>
        <v>15.666666666666666</v>
      </c>
      <c r="E24" s="2">
        <v>19.149999999999999</v>
      </c>
      <c r="F24" s="1">
        <f t="shared" si="7"/>
        <v>3.4833333333333325</v>
      </c>
      <c r="G24" s="1">
        <f t="shared" si="13"/>
        <v>4.6399999999999997</v>
      </c>
      <c r="H24" s="1">
        <f t="shared" si="11"/>
        <v>-1.1566666666666672</v>
      </c>
      <c r="I24">
        <f t="shared" si="12"/>
        <v>2.2294172731778445</v>
      </c>
      <c r="J24"/>
      <c r="K24"/>
      <c r="L24"/>
      <c r="M24" s="10"/>
      <c r="Q24" s="9"/>
      <c r="R24" s="4"/>
      <c r="S24" s="4"/>
    </row>
    <row r="25" spans="1:19" s="2" customFormat="1" ht="15.5" x14ac:dyDescent="0.3">
      <c r="A25" s="5" t="s">
        <v>92</v>
      </c>
      <c r="B25" t="s">
        <v>6</v>
      </c>
      <c r="C25" s="2">
        <v>15.47</v>
      </c>
      <c r="D25" s="1">
        <f>AVERAGE(C23:C25)</f>
        <v>15.666666666666666</v>
      </c>
      <c r="E25" s="2">
        <v>19.3</v>
      </c>
      <c r="F25" s="1">
        <f t="shared" si="7"/>
        <v>3.6333333333333346</v>
      </c>
      <c r="G25" s="1">
        <f t="shared" si="13"/>
        <v>4.6399999999999997</v>
      </c>
      <c r="H25" s="1">
        <f t="shared" si="11"/>
        <v>-1.006666666666665</v>
      </c>
      <c r="I25">
        <f t="shared" si="12"/>
        <v>2.0092633488041054</v>
      </c>
      <c r="J25"/>
      <c r="K25"/>
      <c r="L25"/>
      <c r="M25" s="10"/>
      <c r="P25" s="4"/>
      <c r="Q25" s="9"/>
      <c r="R25" s="4"/>
      <c r="S25" s="4"/>
    </row>
    <row r="26" spans="1:19" s="2" customFormat="1" ht="15.5" x14ac:dyDescent="0.3">
      <c r="A26" s="5" t="s">
        <v>94</v>
      </c>
      <c r="B26" t="s">
        <v>6</v>
      </c>
      <c r="C26" s="2">
        <v>16.739999999999998</v>
      </c>
      <c r="D26" s="1">
        <f>AVERAGE(C26:C28)</f>
        <v>16.623333333333335</v>
      </c>
      <c r="E26" s="2">
        <v>18.600000000000001</v>
      </c>
      <c r="F26" s="1">
        <f t="shared" si="7"/>
        <v>1.9766666666666666</v>
      </c>
      <c r="G26" s="1">
        <f t="shared" si="13"/>
        <v>4.6399999999999997</v>
      </c>
      <c r="H26" s="1">
        <f t="shared" si="11"/>
        <v>-2.6633333333333331</v>
      </c>
      <c r="I26">
        <f t="shared" si="12"/>
        <v>6.3349504422377567</v>
      </c>
      <c r="J26">
        <f>AVERAGE(I26:I28)</f>
        <v>5.2810727047086568</v>
      </c>
      <c r="K26">
        <f>STDEV(I26:I28)</f>
        <v>1.0077319118282013</v>
      </c>
      <c r="L26" s="6">
        <f>IF(_xlfn.F.TEST(I20:I22,I26:I28)&gt;0.05,_xlfn.T.TEST(I20:I22,I26:I28,2,2),_xlfn.T.TEST(I20:I22,I26:I28,2,3))</f>
        <v>2.4530896684404795E-3</v>
      </c>
      <c r="M26" s="10"/>
      <c r="P26" s="4"/>
      <c r="Q26" s="9"/>
      <c r="R26" s="4"/>
      <c r="S26" s="4"/>
    </row>
    <row r="27" spans="1:19" s="2" customFormat="1" ht="15.5" x14ac:dyDescent="0.3">
      <c r="A27" s="5" t="s">
        <v>94</v>
      </c>
      <c r="B27" t="s">
        <v>6</v>
      </c>
      <c r="C27" s="2">
        <v>16.399999999999999</v>
      </c>
      <c r="D27" s="1">
        <f>AVERAGE(C26:C28)</f>
        <v>16.623333333333335</v>
      </c>
      <c r="E27" s="2">
        <v>19.149999999999999</v>
      </c>
      <c r="F27" s="1">
        <f t="shared" si="7"/>
        <v>2.5266666666666637</v>
      </c>
      <c r="G27" s="1">
        <f t="shared" si="13"/>
        <v>4.6399999999999997</v>
      </c>
      <c r="H27" s="1">
        <f t="shared" si="11"/>
        <v>-2.113333333333336</v>
      </c>
      <c r="I27">
        <f t="shared" si="12"/>
        <v>4.326898664320427</v>
      </c>
      <c r="J27"/>
      <c r="K27"/>
      <c r="L27"/>
      <c r="M27" s="10"/>
      <c r="P27" s="4"/>
      <c r="Q27" s="9"/>
      <c r="R27" s="4"/>
      <c r="S27" s="4"/>
    </row>
    <row r="28" spans="1:19" s="2" customFormat="1" ht="15.5" x14ac:dyDescent="0.3">
      <c r="A28" s="5" t="s">
        <v>94</v>
      </c>
      <c r="B28" t="s">
        <v>6</v>
      </c>
      <c r="C28" s="2">
        <v>16.73</v>
      </c>
      <c r="D28" s="1">
        <f>AVERAGE(C26:C28)</f>
        <v>16.623333333333335</v>
      </c>
      <c r="E28" s="2">
        <v>18.89</v>
      </c>
      <c r="F28" s="1">
        <f t="shared" si="7"/>
        <v>2.2666666666666657</v>
      </c>
      <c r="G28" s="1">
        <f t="shared" si="13"/>
        <v>4.6399999999999997</v>
      </c>
      <c r="H28" s="1">
        <f t="shared" si="11"/>
        <v>-2.373333333333334</v>
      </c>
      <c r="I28">
        <f t="shared" si="12"/>
        <v>5.1813690075677892</v>
      </c>
      <c r="J28"/>
      <c r="K28"/>
      <c r="L28"/>
      <c r="M28" s="10"/>
      <c r="P28" s="4"/>
      <c r="Q28" s="9"/>
      <c r="R28" s="4"/>
      <c r="S28" s="4"/>
    </row>
    <row r="29" spans="1:19" s="2" customFormat="1" x14ac:dyDescent="0.3">
      <c r="A29" s="2" t="s">
        <v>90</v>
      </c>
      <c r="B29" t="s">
        <v>6</v>
      </c>
      <c r="C29" s="2">
        <v>17.25</v>
      </c>
      <c r="D29" s="1">
        <f>AVERAGE(C29:C31)</f>
        <v>17.093333333333334</v>
      </c>
      <c r="E29" s="2">
        <v>26.07</v>
      </c>
      <c r="F29" s="1">
        <f t="shared" si="7"/>
        <v>8.9766666666666666</v>
      </c>
      <c r="G29" s="1">
        <f>AVERAGE(F29:F31)</f>
        <v>9.35</v>
      </c>
      <c r="H29" s="1">
        <f>F29-G29</f>
        <v>-0.37333333333333307</v>
      </c>
      <c r="I29">
        <f>POWER(2,-H29)</f>
        <v>1.2953422518919466</v>
      </c>
      <c r="J29">
        <f>AVERAGE(I29:I31)</f>
        <v>1.0256602226683034</v>
      </c>
      <c r="K29">
        <f>STDEV(I29:I31)</f>
        <v>0.27587753758660172</v>
      </c>
      <c r="L29"/>
      <c r="M29" s="10" t="s">
        <v>62</v>
      </c>
      <c r="Q29" s="9"/>
      <c r="R29" s="4"/>
      <c r="S29" s="4"/>
    </row>
    <row r="30" spans="1:19" s="2" customFormat="1" x14ac:dyDescent="0.3">
      <c r="A30" s="2" t="s">
        <v>90</v>
      </c>
      <c r="B30" t="s">
        <v>6</v>
      </c>
      <c r="C30" s="2">
        <v>16.62</v>
      </c>
      <c r="D30" s="1">
        <f>AVERAGE(C29:C31)</f>
        <v>17.093333333333334</v>
      </c>
      <c r="E30" s="2">
        <v>26.39</v>
      </c>
      <c r="F30" s="1">
        <f t="shared" si="7"/>
        <v>9.2966666666666669</v>
      </c>
      <c r="G30" s="1">
        <f>G29</f>
        <v>9.35</v>
      </c>
      <c r="H30" s="1">
        <f t="shared" ref="H30:H37" si="14">F30-G30</f>
        <v>-5.3333333333332789E-2</v>
      </c>
      <c r="I30">
        <f t="shared" ref="I30:I37" si="15">POWER(2,-H30)</f>
        <v>1.0376596591597469</v>
      </c>
      <c r="J30"/>
      <c r="K30"/>
      <c r="L30"/>
      <c r="M30" s="10"/>
      <c r="R30" s="4"/>
      <c r="S30" s="4"/>
    </row>
    <row r="31" spans="1:19" s="2" customFormat="1" x14ac:dyDescent="0.3">
      <c r="A31" s="2" t="s">
        <v>90</v>
      </c>
      <c r="B31" t="s">
        <v>6</v>
      </c>
      <c r="C31" s="2">
        <v>17.41</v>
      </c>
      <c r="D31" s="1">
        <f>AVERAGE(C29:C31)</f>
        <v>17.093333333333334</v>
      </c>
      <c r="E31" s="2">
        <v>26.87</v>
      </c>
      <c r="F31" s="1">
        <f t="shared" si="7"/>
        <v>9.7766666666666673</v>
      </c>
      <c r="G31" s="1">
        <f t="shared" ref="G31:G37" si="16">G30</f>
        <v>9.35</v>
      </c>
      <c r="H31" s="1">
        <f t="shared" si="14"/>
        <v>0.42666666666666764</v>
      </c>
      <c r="I31">
        <f t="shared" si="15"/>
        <v>0.74397875695321669</v>
      </c>
      <c r="J31"/>
      <c r="K31"/>
      <c r="L31"/>
      <c r="M31" s="10"/>
      <c r="R31" s="4"/>
      <c r="S31" s="4"/>
    </row>
    <row r="32" spans="1:19" s="2" customFormat="1" ht="15.5" x14ac:dyDescent="0.3">
      <c r="A32" s="5" t="s">
        <v>92</v>
      </c>
      <c r="B32" t="s">
        <v>6</v>
      </c>
      <c r="C32" s="2">
        <v>15.31</v>
      </c>
      <c r="D32" s="1">
        <f>AVERAGE(C32:C34)</f>
        <v>15.666666666666666</v>
      </c>
      <c r="E32" s="2">
        <v>23.05</v>
      </c>
      <c r="F32" s="1">
        <f t="shared" si="7"/>
        <v>7.3833333333333346</v>
      </c>
      <c r="G32" s="1">
        <f t="shared" si="16"/>
        <v>9.35</v>
      </c>
      <c r="H32" s="1">
        <f t="shared" si="14"/>
        <v>-1.966666666666665</v>
      </c>
      <c r="I32">
        <f t="shared" si="15"/>
        <v>3.9086398737369796</v>
      </c>
      <c r="J32">
        <f>AVERAGE(I32:I34)</f>
        <v>3.7575394896519598</v>
      </c>
      <c r="K32">
        <f>STDEV(I32:I34)</f>
        <v>0.52379609007601935</v>
      </c>
      <c r="L32" s="6">
        <f>IF(_xlfn.F.TEST(I29:I31,I32:I34)&gt;0.05,_xlfn.T.TEST(I29:I31,I32:I34,2,2),_xlfn.T.TEST(I29:I31,I32:I34,2,3))</f>
        <v>1.3284698722839353E-3</v>
      </c>
      <c r="M32" s="10"/>
      <c r="P32" s="4"/>
      <c r="R32" s="4"/>
      <c r="S32" s="4"/>
    </row>
    <row r="33" spans="1:19" s="2" customFormat="1" ht="15.5" x14ac:dyDescent="0.3">
      <c r="A33" s="5" t="s">
        <v>92</v>
      </c>
      <c r="B33" t="s">
        <v>6</v>
      </c>
      <c r="C33" s="2">
        <v>16.22</v>
      </c>
      <c r="D33" s="1">
        <f>AVERAGE(C32:C34)</f>
        <v>15.666666666666666</v>
      </c>
      <c r="E33" s="2">
        <v>22.95</v>
      </c>
      <c r="F33" s="1">
        <f t="shared" si="7"/>
        <v>7.2833333333333332</v>
      </c>
      <c r="G33" s="1">
        <f t="shared" si="16"/>
        <v>9.35</v>
      </c>
      <c r="H33" s="1">
        <f t="shared" si="14"/>
        <v>-2.0666666666666664</v>
      </c>
      <c r="I33">
        <f t="shared" si="15"/>
        <v>4.189176491282506</v>
      </c>
      <c r="J33"/>
      <c r="K33"/>
      <c r="L33"/>
      <c r="M33" s="10"/>
      <c r="P33" s="4"/>
      <c r="Q33" s="4"/>
      <c r="R33" s="4"/>
      <c r="S33" s="4"/>
    </row>
    <row r="34" spans="1:19" s="2" customFormat="1" ht="15.5" x14ac:dyDescent="0.3">
      <c r="A34" s="5" t="s">
        <v>92</v>
      </c>
      <c r="B34" t="s">
        <v>6</v>
      </c>
      <c r="C34" s="2">
        <v>15.47</v>
      </c>
      <c r="D34" s="1">
        <f>AVERAGE(C32:C34)</f>
        <v>15.666666666666666</v>
      </c>
      <c r="E34" s="2">
        <v>23.35</v>
      </c>
      <c r="F34" s="1">
        <f t="shared" si="7"/>
        <v>7.6833333333333353</v>
      </c>
      <c r="G34" s="1">
        <f t="shared" si="16"/>
        <v>9.35</v>
      </c>
      <c r="H34" s="1">
        <f t="shared" si="14"/>
        <v>-1.6666666666666643</v>
      </c>
      <c r="I34">
        <f t="shared" si="15"/>
        <v>3.1748021039363934</v>
      </c>
      <c r="J34"/>
      <c r="K34"/>
      <c r="L34"/>
      <c r="M34" s="10"/>
      <c r="P34" s="4"/>
      <c r="Q34" s="4"/>
      <c r="R34" s="4"/>
      <c r="S34" s="4"/>
    </row>
    <row r="35" spans="1:19" s="2" customFormat="1" ht="15.5" x14ac:dyDescent="0.3">
      <c r="A35" s="5" t="s">
        <v>94</v>
      </c>
      <c r="B35" t="s">
        <v>6</v>
      </c>
      <c r="C35" s="2">
        <v>16.739999999999998</v>
      </c>
      <c r="D35" s="1">
        <f>AVERAGE(C35:C37)</f>
        <v>16.623333333333335</v>
      </c>
      <c r="E35" s="2">
        <v>24.37</v>
      </c>
      <c r="F35" s="1">
        <f t="shared" si="7"/>
        <v>7.7466666666666661</v>
      </c>
      <c r="G35" s="1">
        <f t="shared" si="16"/>
        <v>9.35</v>
      </c>
      <c r="H35" s="1">
        <f t="shared" si="14"/>
        <v>-1.6033333333333335</v>
      </c>
      <c r="I35">
        <f t="shared" si="15"/>
        <v>3.038445328471199</v>
      </c>
      <c r="J35">
        <f>AVERAGE(I35:I37)</f>
        <v>2.3623163612188889</v>
      </c>
      <c r="K35">
        <f>STDEV(I35:I37)</f>
        <v>0.67058910153525852</v>
      </c>
      <c r="L35" s="6">
        <f>IF(_xlfn.F.TEST(I29:I31,I35:I37)&gt;0.05,_xlfn.T.TEST(I29:I31,I35:I37,2,2),_xlfn.T.TEST(I29:I31,I35:I37,2,3))</f>
        <v>3.3127764147931851E-2</v>
      </c>
      <c r="M35" s="10"/>
      <c r="P35" s="4"/>
      <c r="Q35" s="4"/>
      <c r="R35" s="4"/>
      <c r="S35" s="4"/>
    </row>
    <row r="36" spans="1:19" s="2" customFormat="1" ht="15.5" x14ac:dyDescent="0.3">
      <c r="A36" s="5" t="s">
        <v>94</v>
      </c>
      <c r="B36" t="s">
        <v>6</v>
      </c>
      <c r="C36" s="2">
        <v>16.399999999999999</v>
      </c>
      <c r="D36" s="1">
        <f>AVERAGE(C35:C37)</f>
        <v>16.623333333333335</v>
      </c>
      <c r="E36" s="2">
        <v>25.21</v>
      </c>
      <c r="F36" s="1">
        <f t="shared" si="7"/>
        <v>8.586666666666666</v>
      </c>
      <c r="G36" s="1">
        <f t="shared" si="16"/>
        <v>9.35</v>
      </c>
      <c r="H36" s="1">
        <f t="shared" si="14"/>
        <v>-0.76333333333333364</v>
      </c>
      <c r="I36">
        <f t="shared" si="15"/>
        <v>1.6974079426182462</v>
      </c>
      <c r="J36"/>
      <c r="K36"/>
      <c r="L36"/>
      <c r="M36" s="10"/>
      <c r="P36" s="4"/>
      <c r="Q36" s="4"/>
      <c r="R36" s="4"/>
      <c r="S36" s="4"/>
    </row>
    <row r="37" spans="1:19" s="2" customFormat="1" ht="15.5" x14ac:dyDescent="0.3">
      <c r="A37" s="5" t="s">
        <v>94</v>
      </c>
      <c r="B37" t="s">
        <v>6</v>
      </c>
      <c r="C37" s="2">
        <v>16.73</v>
      </c>
      <c r="D37" s="1">
        <f>AVERAGE(C35:C37)</f>
        <v>16.623333333333335</v>
      </c>
      <c r="E37" s="2">
        <v>24.74</v>
      </c>
      <c r="F37" s="1">
        <f t="shared" si="7"/>
        <v>8.1166666666666636</v>
      </c>
      <c r="G37" s="1">
        <f t="shared" si="16"/>
        <v>9.35</v>
      </c>
      <c r="H37" s="1">
        <f t="shared" si="14"/>
        <v>-1.2333333333333361</v>
      </c>
      <c r="I37">
        <f t="shared" si="15"/>
        <v>2.3510958125672219</v>
      </c>
      <c r="J37"/>
      <c r="K37"/>
      <c r="L37"/>
      <c r="M37" s="10"/>
      <c r="P37" s="4"/>
      <c r="Q37" s="4"/>
      <c r="R37" s="4"/>
      <c r="S37" s="4"/>
    </row>
    <row r="38" spans="1:19" x14ac:dyDescent="0.3">
      <c r="A38" s="2" t="s">
        <v>90</v>
      </c>
      <c r="B38" t="s">
        <v>6</v>
      </c>
      <c r="C38" s="2">
        <v>17.25</v>
      </c>
      <c r="D38" s="1">
        <f>AVERAGE(C38:C40)</f>
        <v>17.093333333333334</v>
      </c>
      <c r="E38" s="2">
        <v>20.8</v>
      </c>
      <c r="F38" s="1">
        <f t="shared" si="7"/>
        <v>3.706666666666667</v>
      </c>
      <c r="G38" s="1">
        <f>AVERAGE(F38:F40)</f>
        <v>3.65</v>
      </c>
      <c r="H38" s="1">
        <f>F38-G38</f>
        <v>5.6666666666667087E-2</v>
      </c>
      <c r="I38">
        <f>POWER(2,-H38)</f>
        <v>0.96148305248265298</v>
      </c>
      <c r="J38">
        <f>AVERAGE(I38:I40)</f>
        <v>1.0018577708452276</v>
      </c>
      <c r="K38">
        <f>STDEV(I38:I40)</f>
        <v>7.5755543259750008E-2</v>
      </c>
      <c r="M38" s="10" t="s">
        <v>64</v>
      </c>
    </row>
    <row r="39" spans="1:19" x14ac:dyDescent="0.3">
      <c r="A39" s="2" t="s">
        <v>90</v>
      </c>
      <c r="B39" t="s">
        <v>6</v>
      </c>
      <c r="C39" s="2">
        <v>16.62</v>
      </c>
      <c r="D39" s="1">
        <f>AVERAGE(C38:C40)</f>
        <v>17.093333333333334</v>
      </c>
      <c r="E39" s="2">
        <v>20.62</v>
      </c>
      <c r="F39" s="1">
        <f t="shared" si="7"/>
        <v>3.5266666666666673</v>
      </c>
      <c r="G39" s="1">
        <f>G38</f>
        <v>3.65</v>
      </c>
      <c r="H39" s="1">
        <f t="shared" ref="H39:H46" si="17">F39-G39</f>
        <v>-0.12333333333333263</v>
      </c>
      <c r="I39">
        <f t="shared" ref="I39:I46" si="18">POWER(2,-H39)</f>
        <v>1.0892486561426118</v>
      </c>
      <c r="M39" s="10"/>
    </row>
    <row r="40" spans="1:19" x14ac:dyDescent="0.3">
      <c r="A40" s="2" t="s">
        <v>90</v>
      </c>
      <c r="B40" t="s">
        <v>6</v>
      </c>
      <c r="C40" s="2">
        <v>17.41</v>
      </c>
      <c r="D40" s="1">
        <f>AVERAGE(C38:C40)</f>
        <v>17.093333333333334</v>
      </c>
      <c r="E40" s="2">
        <v>20.81</v>
      </c>
      <c r="F40" s="1">
        <f t="shared" si="7"/>
        <v>3.716666666666665</v>
      </c>
      <c r="G40" s="1">
        <f t="shared" ref="G40:G46" si="19">G39</f>
        <v>3.65</v>
      </c>
      <c r="H40" s="1">
        <f t="shared" si="17"/>
        <v>6.6666666666665098E-2</v>
      </c>
      <c r="I40">
        <f t="shared" si="18"/>
        <v>0.9548416039104175</v>
      </c>
      <c r="M40" s="10"/>
    </row>
    <row r="41" spans="1:19" ht="15.5" x14ac:dyDescent="0.3">
      <c r="A41" s="5" t="s">
        <v>92</v>
      </c>
      <c r="B41" t="s">
        <v>6</v>
      </c>
      <c r="C41" s="2">
        <v>15.31</v>
      </c>
      <c r="D41" s="1">
        <f>AVERAGE(C41:C43)</f>
        <v>15.666666666666666</v>
      </c>
      <c r="E41" s="2">
        <v>22.01</v>
      </c>
      <c r="F41" s="1">
        <f t="shared" si="7"/>
        <v>6.3433333333333355</v>
      </c>
      <c r="G41" s="1">
        <f t="shared" si="19"/>
        <v>3.65</v>
      </c>
      <c r="H41" s="1">
        <f t="shared" si="17"/>
        <v>2.6933333333333356</v>
      </c>
      <c r="I41">
        <f t="shared" si="18"/>
        <v>0.15460583417617946</v>
      </c>
      <c r="J41">
        <f>AVERAGE(I41:I43)</f>
        <v>0.14807671131367936</v>
      </c>
      <c r="K41">
        <f>STDEV(I41:I43)</f>
        <v>1.8371950207360335E-2</v>
      </c>
      <c r="L41" s="6">
        <f>IF(_xlfn.F.TEST(I38:I40,I41:I43)&gt;0.05,_xlfn.T.TEST(I38:I40,I41:I43,2,2),_xlfn.T.TEST(I38:I40,I41:I43,2,3))</f>
        <v>4.5479671096581846E-5</v>
      </c>
      <c r="M41" s="10"/>
    </row>
    <row r="42" spans="1:19" ht="15.5" x14ac:dyDescent="0.3">
      <c r="A42" s="5" t="s">
        <v>92</v>
      </c>
      <c r="B42" t="s">
        <v>6</v>
      </c>
      <c r="C42" s="2">
        <v>16.22</v>
      </c>
      <c r="D42" s="1">
        <f>AVERAGE(C41:C43)</f>
        <v>15.666666666666666</v>
      </c>
      <c r="E42" s="2">
        <v>21.94</v>
      </c>
      <c r="F42" s="1">
        <f t="shared" si="7"/>
        <v>6.2733333333333352</v>
      </c>
      <c r="G42" s="1">
        <f t="shared" si="19"/>
        <v>3.65</v>
      </c>
      <c r="H42" s="1">
        <f t="shared" si="17"/>
        <v>2.6233333333333353</v>
      </c>
      <c r="I42">
        <f t="shared" si="18"/>
        <v>0.16229232352019701</v>
      </c>
      <c r="M42" s="10"/>
      <c r="Q42" s="2"/>
    </row>
    <row r="43" spans="1:19" ht="15.5" x14ac:dyDescent="0.3">
      <c r="A43" s="5" t="s">
        <v>92</v>
      </c>
      <c r="B43" t="s">
        <v>6</v>
      </c>
      <c r="C43" s="2">
        <v>15.47</v>
      </c>
      <c r="D43" s="1">
        <f>AVERAGE(C41:C43)</f>
        <v>15.666666666666666</v>
      </c>
      <c r="E43" s="2">
        <v>22.29</v>
      </c>
      <c r="F43" s="1">
        <f t="shared" si="7"/>
        <v>6.6233333333333331</v>
      </c>
      <c r="G43" s="1">
        <f t="shared" si="19"/>
        <v>3.65</v>
      </c>
      <c r="H43" s="1">
        <f t="shared" si="17"/>
        <v>2.9733333333333332</v>
      </c>
      <c r="I43">
        <f t="shared" si="18"/>
        <v>0.12733197624466158</v>
      </c>
      <c r="M43" s="10"/>
      <c r="Q43" s="2"/>
    </row>
    <row r="44" spans="1:19" x14ac:dyDescent="0.3">
      <c r="A44" s="2" t="s">
        <v>94</v>
      </c>
      <c r="B44" t="s">
        <v>6</v>
      </c>
      <c r="C44" s="2">
        <v>16.739999999999998</v>
      </c>
      <c r="D44" s="1">
        <f>AVERAGE(C44:C46)</f>
        <v>16.623333333333335</v>
      </c>
      <c r="E44" s="2">
        <v>21.93</v>
      </c>
      <c r="F44" s="1">
        <f t="shared" si="7"/>
        <v>5.3066666666666649</v>
      </c>
      <c r="G44" s="1">
        <f t="shared" si="19"/>
        <v>3.65</v>
      </c>
      <c r="H44" s="1">
        <f t="shared" si="17"/>
        <v>1.656666666666665</v>
      </c>
      <c r="I44">
        <f t="shared" si="18"/>
        <v>0.31717112345623305</v>
      </c>
      <c r="J44">
        <f>AVERAGE(I44:I46)</f>
        <v>0.21063111406562621</v>
      </c>
      <c r="K44">
        <f>STDEV(I44:I46)</f>
        <v>9.2971959851454108E-2</v>
      </c>
      <c r="L44" s="6">
        <f>IF(_xlfn.F.TEST(I38:I40,I44:I46)&gt;0.05,_xlfn.T.TEST(I38:I40,I44:I46,2,2),_xlfn.T.TEST(I38:I40,I44:I46,2,3))</f>
        <v>3.3460467159290592E-4</v>
      </c>
      <c r="M44" s="10"/>
      <c r="Q44" s="2"/>
    </row>
    <row r="45" spans="1:19" x14ac:dyDescent="0.3">
      <c r="A45" s="2" t="s">
        <v>94</v>
      </c>
      <c r="B45" t="s">
        <v>6</v>
      </c>
      <c r="C45" s="2">
        <v>16.399999999999999</v>
      </c>
      <c r="D45" s="1">
        <f>AVERAGE(C44:C46)</f>
        <v>16.623333333333335</v>
      </c>
      <c r="E45" s="2">
        <v>23.05</v>
      </c>
      <c r="F45" s="1">
        <f t="shared" si="7"/>
        <v>6.4266666666666659</v>
      </c>
      <c r="G45" s="1">
        <f t="shared" si="19"/>
        <v>3.65</v>
      </c>
      <c r="H45" s="1">
        <f t="shared" si="17"/>
        <v>2.776666666666666</v>
      </c>
      <c r="I45">
        <f t="shared" si="18"/>
        <v>0.14592847546962157</v>
      </c>
      <c r="M45" s="10"/>
    </row>
    <row r="46" spans="1:19" x14ac:dyDescent="0.3">
      <c r="A46" s="2" t="s">
        <v>94</v>
      </c>
      <c r="B46" t="s">
        <v>6</v>
      </c>
      <c r="C46" s="2">
        <v>16.73</v>
      </c>
      <c r="D46" s="1">
        <f>AVERAGE(C44:C46)</f>
        <v>16.623333333333335</v>
      </c>
      <c r="E46" s="2">
        <v>22.84</v>
      </c>
      <c r="F46" s="1">
        <f t="shared" si="7"/>
        <v>6.216666666666665</v>
      </c>
      <c r="G46" s="1">
        <f t="shared" si="19"/>
        <v>3.65</v>
      </c>
      <c r="H46" s="1">
        <f t="shared" si="17"/>
        <v>2.5666666666666651</v>
      </c>
      <c r="I46">
        <f t="shared" si="18"/>
        <v>0.16879374327102398</v>
      </c>
      <c r="M46" s="10"/>
      <c r="R46" s="4"/>
    </row>
    <row r="47" spans="1:19" ht="15.5" x14ac:dyDescent="0.3">
      <c r="A47" s="5"/>
      <c r="C47" s="2"/>
      <c r="D47" s="1"/>
      <c r="E47" s="2"/>
      <c r="F47" s="1"/>
      <c r="G47" s="1"/>
      <c r="H47" s="1"/>
      <c r="L47" s="6"/>
    </row>
    <row r="48" spans="1:19" ht="15.5" x14ac:dyDescent="0.3">
      <c r="A48" s="5"/>
      <c r="C48" s="2"/>
      <c r="D48" s="1"/>
      <c r="E48" s="2"/>
      <c r="F48" s="1"/>
      <c r="G48" s="1"/>
      <c r="H48" s="1"/>
    </row>
    <row r="49" spans="1:13" ht="15.5" x14ac:dyDescent="0.3">
      <c r="A49" s="5"/>
      <c r="C49" s="2"/>
      <c r="D49" s="1"/>
      <c r="E49" s="2"/>
      <c r="F49" s="1"/>
      <c r="G49" s="1"/>
      <c r="H49" s="1"/>
    </row>
    <row r="50" spans="1:13" x14ac:dyDescent="0.3">
      <c r="A50" s="2"/>
      <c r="C50" s="2"/>
      <c r="D50" s="1"/>
      <c r="E50" s="2"/>
      <c r="F50" s="1"/>
      <c r="G50" s="1"/>
      <c r="H50" s="1"/>
      <c r="M50" s="2"/>
    </row>
    <row r="51" spans="1:13" x14ac:dyDescent="0.3">
      <c r="A51" s="2"/>
      <c r="C51" s="2"/>
      <c r="D51" s="1"/>
      <c r="E51" s="2"/>
      <c r="F51" s="1"/>
      <c r="G51" s="1"/>
      <c r="H51" s="1"/>
      <c r="M51" s="2"/>
    </row>
    <row r="52" spans="1:13" x14ac:dyDescent="0.3">
      <c r="A52" s="2"/>
      <c r="C52" s="2"/>
      <c r="D52" s="1"/>
      <c r="E52" s="2"/>
      <c r="F52" s="1"/>
      <c r="G52" s="1"/>
      <c r="H52" s="1"/>
      <c r="M52" s="2"/>
    </row>
    <row r="53" spans="1:13" ht="15.5" x14ac:dyDescent="0.3">
      <c r="A53" s="5"/>
      <c r="C53" s="2"/>
      <c r="D53" s="1"/>
      <c r="E53" s="2"/>
      <c r="F53" s="1"/>
      <c r="G53" s="1"/>
      <c r="H53" s="1"/>
      <c r="L53" s="6"/>
      <c r="M53" s="2"/>
    </row>
    <row r="54" spans="1:13" ht="15.5" x14ac:dyDescent="0.3">
      <c r="A54" s="5"/>
      <c r="C54" s="2"/>
      <c r="D54" s="1"/>
      <c r="E54" s="2"/>
      <c r="F54" s="1"/>
      <c r="G54" s="1"/>
      <c r="H54" s="1"/>
      <c r="M54" s="2"/>
    </row>
    <row r="55" spans="1:13" ht="15.5" x14ac:dyDescent="0.3">
      <c r="A55" s="5"/>
      <c r="C55" s="2"/>
      <c r="D55" s="1"/>
      <c r="E55" s="2"/>
      <c r="F55" s="1"/>
      <c r="G55" s="1"/>
      <c r="H55" s="1"/>
      <c r="M55" s="2"/>
    </row>
    <row r="56" spans="1:13" x14ac:dyDescent="0.3">
      <c r="A56" s="2"/>
      <c r="C56" s="2"/>
      <c r="D56" s="1"/>
      <c r="E56" s="2"/>
      <c r="F56" s="1"/>
      <c r="G56" s="1"/>
      <c r="H56" s="1"/>
      <c r="M56" s="2"/>
    </row>
    <row r="57" spans="1:13" x14ac:dyDescent="0.3">
      <c r="A57" s="2"/>
      <c r="C57" s="2"/>
      <c r="D57" s="1"/>
      <c r="E57" s="2"/>
      <c r="F57" s="1"/>
      <c r="G57" s="1"/>
      <c r="H57" s="1"/>
      <c r="M57" s="2"/>
    </row>
    <row r="58" spans="1:13" x14ac:dyDescent="0.3">
      <c r="A58" s="2"/>
      <c r="C58" s="2"/>
      <c r="D58" s="1"/>
      <c r="E58" s="2"/>
      <c r="F58" s="1"/>
      <c r="G58" s="1"/>
      <c r="H58" s="1"/>
      <c r="M58" s="2"/>
    </row>
    <row r="59" spans="1:13" ht="15.5" x14ac:dyDescent="0.3">
      <c r="A59" s="5"/>
      <c r="C59" s="2"/>
      <c r="D59" s="1"/>
      <c r="E59" s="2"/>
      <c r="F59" s="1"/>
      <c r="G59" s="1"/>
      <c r="H59" s="1"/>
      <c r="L59" s="6"/>
      <c r="M59" s="2"/>
    </row>
    <row r="60" spans="1:13" ht="15.5" x14ac:dyDescent="0.3">
      <c r="A60" s="5"/>
      <c r="C60" s="2"/>
      <c r="D60" s="1"/>
      <c r="E60" s="2"/>
      <c r="F60" s="1"/>
      <c r="G60" s="1"/>
      <c r="H60" s="1"/>
      <c r="M60" s="2"/>
    </row>
    <row r="61" spans="1:13" ht="15.5" x14ac:dyDescent="0.3">
      <c r="A61" s="5"/>
      <c r="C61" s="2"/>
      <c r="D61" s="1"/>
      <c r="E61" s="2"/>
      <c r="F61" s="1"/>
      <c r="G61" s="1"/>
      <c r="H61" s="1"/>
      <c r="M61" s="2"/>
    </row>
    <row r="62" spans="1:13" x14ac:dyDescent="0.3">
      <c r="A62" s="2"/>
      <c r="C62" s="2"/>
      <c r="D62" s="1"/>
      <c r="E62" s="2"/>
      <c r="F62" s="1"/>
      <c r="G62" s="1"/>
      <c r="H62" s="1"/>
      <c r="M62" s="2"/>
    </row>
    <row r="63" spans="1:13" x14ac:dyDescent="0.3">
      <c r="A63" s="2"/>
      <c r="C63" s="2"/>
      <c r="D63" s="1"/>
      <c r="E63" s="2"/>
      <c r="F63" s="1"/>
      <c r="G63" s="1"/>
      <c r="H63" s="1"/>
      <c r="M63" s="2"/>
    </row>
    <row r="64" spans="1:13" x14ac:dyDescent="0.3">
      <c r="A64" s="2"/>
      <c r="C64" s="2"/>
      <c r="D64" s="1"/>
      <c r="E64" s="2"/>
      <c r="F64" s="1"/>
      <c r="G64" s="1"/>
      <c r="H64" s="1"/>
      <c r="M64" s="2"/>
    </row>
    <row r="65" spans="1:13" ht="15.5" x14ac:dyDescent="0.3">
      <c r="A65" s="5"/>
      <c r="C65" s="2"/>
      <c r="D65" s="1"/>
      <c r="E65" s="2"/>
      <c r="F65" s="1"/>
      <c r="G65" s="1"/>
      <c r="H65" s="1"/>
      <c r="L65" s="6"/>
      <c r="M65" s="2"/>
    </row>
    <row r="66" spans="1:13" ht="15.5" x14ac:dyDescent="0.3">
      <c r="A66" s="5"/>
      <c r="C66" s="2"/>
      <c r="D66" s="1"/>
      <c r="E66" s="2"/>
      <c r="F66" s="1"/>
      <c r="G66" s="1"/>
      <c r="H66" s="1"/>
      <c r="M66" s="2"/>
    </row>
    <row r="67" spans="1:13" ht="15.5" x14ac:dyDescent="0.3">
      <c r="A67" s="5"/>
      <c r="C67" s="2"/>
      <c r="D67" s="1"/>
      <c r="E67" s="2"/>
      <c r="F67" s="1"/>
      <c r="G67" s="1"/>
      <c r="H67" s="1"/>
      <c r="M67" s="2"/>
    </row>
  </sheetData>
  <mergeCells count="5">
    <mergeCell ref="M2:M10"/>
    <mergeCell ref="M11:M19"/>
    <mergeCell ref="M20:M28"/>
    <mergeCell ref="M29:M37"/>
    <mergeCell ref="M38:M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61"/>
  <sheetViews>
    <sheetView workbookViewId="0">
      <selection activeCell="L18" sqref="L18"/>
    </sheetView>
  </sheetViews>
  <sheetFormatPr defaultRowHeight="14" x14ac:dyDescent="0.3"/>
  <cols>
    <col min="5" max="5" width="11.58203125" bestFit="1" customWidth="1"/>
  </cols>
  <sheetData>
    <row r="1" spans="1:6" s="2" customFormat="1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6" s="2" customFormat="1" x14ac:dyDescent="0.3">
      <c r="A2" s="2" t="s">
        <v>7</v>
      </c>
      <c r="B2" s="2" t="s">
        <v>8</v>
      </c>
      <c r="C2" s="2">
        <v>29.7</v>
      </c>
      <c r="D2" s="2">
        <v>87</v>
      </c>
      <c r="E2" s="2" t="s">
        <v>55</v>
      </c>
      <c r="F2" s="2" t="s">
        <v>91</v>
      </c>
    </row>
    <row r="3" spans="1:6" s="2" customFormat="1" x14ac:dyDescent="0.3">
      <c r="A3" s="2" t="s">
        <v>9</v>
      </c>
      <c r="B3" s="2" t="s">
        <v>8</v>
      </c>
      <c r="C3" s="2">
        <v>29.56</v>
      </c>
      <c r="D3" s="2">
        <v>87</v>
      </c>
      <c r="E3" s="2" t="s">
        <v>55</v>
      </c>
      <c r="F3" t="s">
        <v>90</v>
      </c>
    </row>
    <row r="4" spans="1:6" s="2" customFormat="1" x14ac:dyDescent="0.3">
      <c r="A4" s="2" t="s">
        <v>10</v>
      </c>
      <c r="B4" s="2" t="s">
        <v>8</v>
      </c>
      <c r="C4" s="2">
        <v>27.43</v>
      </c>
      <c r="D4" s="2">
        <v>86.5</v>
      </c>
      <c r="E4" s="2" t="s">
        <v>55</v>
      </c>
      <c r="F4" s="2" t="s">
        <v>90</v>
      </c>
    </row>
    <row r="5" spans="1:6" s="2" customFormat="1" ht="15.5" x14ac:dyDescent="0.3">
      <c r="A5" s="2" t="s">
        <v>11</v>
      </c>
      <c r="B5" s="2" t="s">
        <v>8</v>
      </c>
      <c r="C5" s="2">
        <v>24.6</v>
      </c>
      <c r="D5" s="2">
        <v>90.5</v>
      </c>
      <c r="E5" s="2" t="s">
        <v>55</v>
      </c>
      <c r="F5" s="5" t="s">
        <v>93</v>
      </c>
    </row>
    <row r="6" spans="1:6" s="2" customFormat="1" ht="15.5" x14ac:dyDescent="0.3">
      <c r="A6" s="2" t="s">
        <v>12</v>
      </c>
      <c r="B6" s="2" t="s">
        <v>8</v>
      </c>
      <c r="C6" s="2">
        <v>24.63</v>
      </c>
      <c r="D6" s="2">
        <v>81</v>
      </c>
      <c r="E6" s="2" t="s">
        <v>55</v>
      </c>
      <c r="F6" s="5" t="s">
        <v>92</v>
      </c>
    </row>
    <row r="7" spans="1:6" s="2" customFormat="1" ht="15.5" x14ac:dyDescent="0.3">
      <c r="A7" s="2" t="s">
        <v>13</v>
      </c>
      <c r="B7" s="2" t="s">
        <v>8</v>
      </c>
      <c r="C7" s="2">
        <v>25.07</v>
      </c>
      <c r="D7" s="2">
        <v>80.5</v>
      </c>
      <c r="E7" s="2" t="s">
        <v>55</v>
      </c>
      <c r="F7" s="5" t="s">
        <v>92</v>
      </c>
    </row>
    <row r="8" spans="1:6" s="2" customFormat="1" ht="15.5" x14ac:dyDescent="0.3">
      <c r="A8" s="2" t="s">
        <v>14</v>
      </c>
      <c r="B8" s="2" t="s">
        <v>8</v>
      </c>
      <c r="C8" s="2">
        <v>26.22</v>
      </c>
      <c r="D8" s="2">
        <v>87.5</v>
      </c>
      <c r="E8" s="2" t="s">
        <v>55</v>
      </c>
      <c r="F8" s="5" t="s">
        <v>95</v>
      </c>
    </row>
    <row r="9" spans="1:6" s="2" customFormat="1" ht="15.5" x14ac:dyDescent="0.3">
      <c r="A9" s="2" t="s">
        <v>15</v>
      </c>
      <c r="B9" s="2" t="s">
        <v>8</v>
      </c>
      <c r="C9" s="2">
        <v>25.44</v>
      </c>
      <c r="D9" s="2">
        <v>80</v>
      </c>
      <c r="E9" s="2" t="s">
        <v>55</v>
      </c>
      <c r="F9" s="5" t="s">
        <v>95</v>
      </c>
    </row>
    <row r="10" spans="1:6" s="2" customFormat="1" ht="15.5" x14ac:dyDescent="0.3">
      <c r="A10" s="2" t="s">
        <v>16</v>
      </c>
      <c r="B10" s="2" t="s">
        <v>8</v>
      </c>
      <c r="C10" s="2">
        <v>25.24</v>
      </c>
      <c r="D10" s="2">
        <v>88.5</v>
      </c>
      <c r="E10" s="2" t="s">
        <v>55</v>
      </c>
      <c r="F10" s="5" t="s">
        <v>94</v>
      </c>
    </row>
    <row r="11" spans="1:6" s="2" customFormat="1" ht="15.5" x14ac:dyDescent="0.3">
      <c r="A11" s="2" t="s">
        <v>65</v>
      </c>
      <c r="B11" s="2" t="s">
        <v>8</v>
      </c>
      <c r="C11" s="2">
        <v>26.33</v>
      </c>
      <c r="D11" s="2">
        <v>90.5</v>
      </c>
      <c r="E11" s="2" t="s">
        <v>57</v>
      </c>
      <c r="F11" s="5" t="s">
        <v>90</v>
      </c>
    </row>
    <row r="12" spans="1:6" s="2" customFormat="1" ht="15.5" x14ac:dyDescent="0.3">
      <c r="A12" s="2" t="s">
        <v>17</v>
      </c>
      <c r="B12" s="2" t="s">
        <v>8</v>
      </c>
      <c r="C12" s="2">
        <v>26.47</v>
      </c>
      <c r="D12" s="2">
        <v>80.5</v>
      </c>
      <c r="E12" s="2" t="s">
        <v>57</v>
      </c>
      <c r="F12" s="5" t="s">
        <v>90</v>
      </c>
    </row>
    <row r="13" spans="1:6" s="2" customFormat="1" ht="15.5" x14ac:dyDescent="0.3">
      <c r="A13" s="2" t="s">
        <v>18</v>
      </c>
      <c r="B13" s="2" t="s">
        <v>8</v>
      </c>
      <c r="C13" s="2">
        <v>26.4</v>
      </c>
      <c r="D13" s="2">
        <v>90.5</v>
      </c>
      <c r="E13" s="2" t="s">
        <v>57</v>
      </c>
      <c r="F13" s="5" t="s">
        <v>90</v>
      </c>
    </row>
    <row r="14" spans="1:6" s="2" customFormat="1" x14ac:dyDescent="0.3">
      <c r="A14" s="2" t="s">
        <v>19</v>
      </c>
      <c r="B14" s="2" t="s">
        <v>8</v>
      </c>
      <c r="C14" s="2">
        <v>23.03</v>
      </c>
      <c r="D14" s="2">
        <v>87.5</v>
      </c>
      <c r="E14" s="2" t="s">
        <v>57</v>
      </c>
      <c r="F14" t="s">
        <v>92</v>
      </c>
    </row>
    <row r="15" spans="1:6" s="2" customFormat="1" x14ac:dyDescent="0.3">
      <c r="A15" s="2" t="s">
        <v>20</v>
      </c>
      <c r="B15" s="2" t="s">
        <v>8</v>
      </c>
      <c r="C15" s="2">
        <v>22.69</v>
      </c>
      <c r="D15" s="2">
        <v>87.5</v>
      </c>
      <c r="E15" s="2" t="s">
        <v>57</v>
      </c>
      <c r="F15" t="s">
        <v>92</v>
      </c>
    </row>
    <row r="16" spans="1:6" s="2" customFormat="1" x14ac:dyDescent="0.3">
      <c r="A16" s="2" t="s">
        <v>21</v>
      </c>
      <c r="B16" s="2" t="s">
        <v>8</v>
      </c>
      <c r="C16" s="2">
        <v>23.27</v>
      </c>
      <c r="D16" s="2">
        <v>87.5</v>
      </c>
      <c r="E16" s="2" t="s">
        <v>57</v>
      </c>
      <c r="F16" t="s">
        <v>92</v>
      </c>
    </row>
    <row r="17" spans="1:6" s="2" customFormat="1" ht="15.5" x14ac:dyDescent="0.3">
      <c r="A17" s="2" t="s">
        <v>22</v>
      </c>
      <c r="B17" s="2" t="s">
        <v>8</v>
      </c>
      <c r="C17">
        <v>25.21</v>
      </c>
      <c r="D17">
        <v>81</v>
      </c>
      <c r="E17" s="2" t="s">
        <v>57</v>
      </c>
      <c r="F17" s="5" t="s">
        <v>94</v>
      </c>
    </row>
    <row r="18" spans="1:6" s="2" customFormat="1" ht="15.5" x14ac:dyDescent="0.3">
      <c r="A18" s="2" t="s">
        <v>23</v>
      </c>
      <c r="B18" s="2" t="s">
        <v>8</v>
      </c>
      <c r="C18">
        <v>25.13</v>
      </c>
      <c r="D18">
        <v>81</v>
      </c>
      <c r="E18" s="2" t="s">
        <v>57</v>
      </c>
      <c r="F18" s="5" t="s">
        <v>94</v>
      </c>
    </row>
    <row r="19" spans="1:6" s="2" customFormat="1" ht="15.5" x14ac:dyDescent="0.3">
      <c r="A19" s="2" t="s">
        <v>24</v>
      </c>
      <c r="B19" s="2" t="s">
        <v>8</v>
      </c>
      <c r="C19">
        <v>25.31</v>
      </c>
      <c r="D19">
        <v>81</v>
      </c>
      <c r="E19" s="2" t="s">
        <v>57</v>
      </c>
      <c r="F19" s="5" t="s">
        <v>94</v>
      </c>
    </row>
    <row r="20" spans="1:6" s="2" customFormat="1" x14ac:dyDescent="0.3">
      <c r="A20" s="2" t="s">
        <v>66</v>
      </c>
      <c r="B20" s="2" t="s">
        <v>8</v>
      </c>
      <c r="C20" s="2">
        <v>21.78</v>
      </c>
      <c r="D20" s="2">
        <v>86</v>
      </c>
      <c r="E20" s="2" t="s">
        <v>60</v>
      </c>
      <c r="F20" t="s">
        <v>90</v>
      </c>
    </row>
    <row r="21" spans="1:6" s="2" customFormat="1" x14ac:dyDescent="0.3">
      <c r="A21" s="2" t="s">
        <v>25</v>
      </c>
      <c r="B21" s="2" t="s">
        <v>8</v>
      </c>
      <c r="C21" s="2">
        <v>21.18</v>
      </c>
      <c r="D21" s="2">
        <v>86</v>
      </c>
      <c r="E21" s="2" t="s">
        <v>59</v>
      </c>
      <c r="F21" t="s">
        <v>90</v>
      </c>
    </row>
    <row r="22" spans="1:6" s="2" customFormat="1" x14ac:dyDescent="0.3">
      <c r="A22" s="2" t="s">
        <v>26</v>
      </c>
      <c r="B22" s="2" t="s">
        <v>8</v>
      </c>
      <c r="C22" s="2">
        <v>22.24</v>
      </c>
      <c r="D22" s="2">
        <v>86</v>
      </c>
      <c r="E22" s="2" t="s">
        <v>59</v>
      </c>
      <c r="F22" t="s">
        <v>90</v>
      </c>
    </row>
    <row r="23" spans="1:6" s="2" customFormat="1" ht="15.5" x14ac:dyDescent="0.3">
      <c r="A23" s="2" t="s">
        <v>27</v>
      </c>
      <c r="B23" s="2" t="s">
        <v>8</v>
      </c>
      <c r="C23" s="2">
        <v>19.34</v>
      </c>
      <c r="D23" s="2">
        <v>84.5</v>
      </c>
      <c r="E23" s="2" t="s">
        <v>59</v>
      </c>
      <c r="F23" s="5" t="s">
        <v>92</v>
      </c>
    </row>
    <row r="24" spans="1:6" s="2" customFormat="1" ht="15.5" x14ac:dyDescent="0.3">
      <c r="A24" s="2" t="s">
        <v>28</v>
      </c>
      <c r="B24" s="2" t="s">
        <v>8</v>
      </c>
      <c r="C24" s="2">
        <v>19.149999999999999</v>
      </c>
      <c r="D24" s="2">
        <v>82.5</v>
      </c>
      <c r="E24" s="2" t="s">
        <v>59</v>
      </c>
      <c r="F24" s="5" t="s">
        <v>92</v>
      </c>
    </row>
    <row r="25" spans="1:6" s="2" customFormat="1" ht="15.5" x14ac:dyDescent="0.3">
      <c r="A25" s="2" t="s">
        <v>29</v>
      </c>
      <c r="B25" s="2" t="s">
        <v>8</v>
      </c>
      <c r="C25" s="2">
        <v>19.3</v>
      </c>
      <c r="D25" s="2">
        <v>84.5</v>
      </c>
      <c r="E25" s="2" t="s">
        <v>59</v>
      </c>
      <c r="F25" s="5" t="s">
        <v>92</v>
      </c>
    </row>
    <row r="26" spans="1:6" s="2" customFormat="1" x14ac:dyDescent="0.3">
      <c r="A26" s="2" t="s">
        <v>42</v>
      </c>
      <c r="B26" s="2" t="s">
        <v>8</v>
      </c>
      <c r="C26" s="2">
        <v>18.600000000000001</v>
      </c>
      <c r="D26" s="2">
        <v>82</v>
      </c>
      <c r="E26" s="2" t="s">
        <v>59</v>
      </c>
      <c r="F26" t="s">
        <v>94</v>
      </c>
    </row>
    <row r="27" spans="1:6" s="2" customFormat="1" x14ac:dyDescent="0.3">
      <c r="A27" s="2" t="s">
        <v>43</v>
      </c>
      <c r="B27" s="2" t="s">
        <v>8</v>
      </c>
      <c r="C27" s="2">
        <v>19.149999999999999</v>
      </c>
      <c r="D27" s="2">
        <v>82.5</v>
      </c>
      <c r="E27" s="2" t="s">
        <v>59</v>
      </c>
      <c r="F27" t="s">
        <v>94</v>
      </c>
    </row>
    <row r="28" spans="1:6" s="2" customFormat="1" x14ac:dyDescent="0.3">
      <c r="A28" s="2" t="s">
        <v>44</v>
      </c>
      <c r="B28" s="2" t="s">
        <v>8</v>
      </c>
      <c r="C28" s="2">
        <v>18.89</v>
      </c>
      <c r="D28" s="2">
        <v>82</v>
      </c>
      <c r="E28" s="2" t="s">
        <v>59</v>
      </c>
      <c r="F28" t="s">
        <v>94</v>
      </c>
    </row>
    <row r="29" spans="1:6" s="2" customFormat="1" ht="15.5" x14ac:dyDescent="0.3">
      <c r="A29" s="2" t="s">
        <v>67</v>
      </c>
      <c r="B29" s="2" t="s">
        <v>8</v>
      </c>
      <c r="C29" s="2">
        <v>26.07</v>
      </c>
      <c r="D29" s="2">
        <v>81.5</v>
      </c>
      <c r="E29" s="2" t="s">
        <v>61</v>
      </c>
      <c r="F29" s="5" t="s">
        <v>90</v>
      </c>
    </row>
    <row r="30" spans="1:6" s="2" customFormat="1" ht="15.5" x14ac:dyDescent="0.3">
      <c r="A30" s="2" t="s">
        <v>45</v>
      </c>
      <c r="B30" s="2" t="s">
        <v>8</v>
      </c>
      <c r="C30" s="2">
        <v>26.39</v>
      </c>
      <c r="D30" s="2">
        <v>81.5</v>
      </c>
      <c r="E30" s="2" t="s">
        <v>61</v>
      </c>
      <c r="F30" s="5" t="s">
        <v>90</v>
      </c>
    </row>
    <row r="31" spans="1:6" s="2" customFormat="1" ht="15.5" x14ac:dyDescent="0.3">
      <c r="A31" s="2" t="s">
        <v>46</v>
      </c>
      <c r="B31" s="2" t="s">
        <v>8</v>
      </c>
      <c r="C31" s="2">
        <v>26.87</v>
      </c>
      <c r="D31" s="2">
        <v>81.5</v>
      </c>
      <c r="E31" s="2" t="s">
        <v>61</v>
      </c>
      <c r="F31" s="5" t="s">
        <v>90</v>
      </c>
    </row>
    <row r="32" spans="1:6" x14ac:dyDescent="0.3">
      <c r="A32" s="2" t="s">
        <v>47</v>
      </c>
      <c r="B32" s="2" t="s">
        <v>8</v>
      </c>
      <c r="C32" s="2">
        <v>23.05</v>
      </c>
      <c r="D32" s="2">
        <v>82</v>
      </c>
      <c r="E32" s="2" t="s">
        <v>61</v>
      </c>
      <c r="F32" t="s">
        <v>92</v>
      </c>
    </row>
    <row r="33" spans="1:6" x14ac:dyDescent="0.3">
      <c r="A33" s="2" t="s">
        <v>48</v>
      </c>
      <c r="B33" s="2" t="s">
        <v>8</v>
      </c>
      <c r="C33" s="2">
        <v>22.95</v>
      </c>
      <c r="D33" s="2">
        <v>83.5</v>
      </c>
      <c r="E33" s="2" t="s">
        <v>61</v>
      </c>
      <c r="F33" t="s">
        <v>92</v>
      </c>
    </row>
    <row r="34" spans="1:6" x14ac:dyDescent="0.3">
      <c r="A34" s="2" t="s">
        <v>49</v>
      </c>
      <c r="B34" s="2" t="s">
        <v>8</v>
      </c>
      <c r="C34" s="2">
        <v>23.35</v>
      </c>
      <c r="D34" s="2">
        <v>82</v>
      </c>
      <c r="E34" s="2" t="s">
        <v>61</v>
      </c>
      <c r="F34" t="s">
        <v>92</v>
      </c>
    </row>
    <row r="35" spans="1:6" ht="15.5" x14ac:dyDescent="0.3">
      <c r="A35" s="2" t="s">
        <v>68</v>
      </c>
      <c r="B35" s="2" t="s">
        <v>8</v>
      </c>
      <c r="C35">
        <v>24.37</v>
      </c>
      <c r="D35">
        <v>81</v>
      </c>
      <c r="E35" s="2" t="s">
        <v>61</v>
      </c>
      <c r="F35" s="5" t="s">
        <v>94</v>
      </c>
    </row>
    <row r="36" spans="1:6" ht="15.5" x14ac:dyDescent="0.3">
      <c r="A36" s="2" t="s">
        <v>69</v>
      </c>
      <c r="B36" s="2" t="s">
        <v>8</v>
      </c>
      <c r="C36">
        <v>25.21</v>
      </c>
      <c r="D36">
        <v>81</v>
      </c>
      <c r="E36" s="2" t="s">
        <v>61</v>
      </c>
      <c r="F36" s="5" t="s">
        <v>94</v>
      </c>
    </row>
    <row r="37" spans="1:6" ht="15.5" x14ac:dyDescent="0.3">
      <c r="A37" s="2" t="s">
        <v>70</v>
      </c>
      <c r="B37" s="2" t="s">
        <v>8</v>
      </c>
      <c r="C37">
        <v>24.74</v>
      </c>
      <c r="D37">
        <v>81</v>
      </c>
      <c r="E37" s="2" t="s">
        <v>61</v>
      </c>
      <c r="F37" s="5" t="s">
        <v>94</v>
      </c>
    </row>
    <row r="38" spans="1:6" x14ac:dyDescent="0.3">
      <c r="A38" s="2" t="s">
        <v>71</v>
      </c>
      <c r="B38" s="2" t="s">
        <v>8</v>
      </c>
      <c r="C38">
        <v>20.8</v>
      </c>
      <c r="D38">
        <v>82</v>
      </c>
      <c r="E38" t="s">
        <v>63</v>
      </c>
      <c r="F38" t="s">
        <v>90</v>
      </c>
    </row>
    <row r="39" spans="1:6" x14ac:dyDescent="0.3">
      <c r="A39" s="2" t="s">
        <v>72</v>
      </c>
      <c r="B39" s="2" t="s">
        <v>8</v>
      </c>
      <c r="C39">
        <v>20.62</v>
      </c>
      <c r="D39">
        <v>82</v>
      </c>
      <c r="E39" t="s">
        <v>63</v>
      </c>
      <c r="F39" t="s">
        <v>90</v>
      </c>
    </row>
    <row r="40" spans="1:6" x14ac:dyDescent="0.3">
      <c r="A40" s="2" t="s">
        <v>73</v>
      </c>
      <c r="B40" s="2" t="s">
        <v>8</v>
      </c>
      <c r="C40">
        <v>20.81</v>
      </c>
      <c r="D40">
        <v>82</v>
      </c>
      <c r="E40" t="s">
        <v>63</v>
      </c>
      <c r="F40" t="s">
        <v>90</v>
      </c>
    </row>
    <row r="41" spans="1:6" ht="15.5" x14ac:dyDescent="0.3">
      <c r="A41" s="2" t="s">
        <v>74</v>
      </c>
      <c r="B41" s="2" t="s">
        <v>8</v>
      </c>
      <c r="C41">
        <v>22.01</v>
      </c>
      <c r="D41">
        <v>87</v>
      </c>
      <c r="E41" t="s">
        <v>63</v>
      </c>
      <c r="F41" s="5" t="s">
        <v>92</v>
      </c>
    </row>
    <row r="42" spans="1:6" ht="15.5" x14ac:dyDescent="0.3">
      <c r="A42" s="2" t="s">
        <v>75</v>
      </c>
      <c r="B42" s="2" t="s">
        <v>8</v>
      </c>
      <c r="C42">
        <v>21.94</v>
      </c>
      <c r="D42">
        <v>87</v>
      </c>
      <c r="E42" t="s">
        <v>63</v>
      </c>
      <c r="F42" s="5" t="s">
        <v>92</v>
      </c>
    </row>
    <row r="43" spans="1:6" ht="15.5" x14ac:dyDescent="0.3">
      <c r="A43" s="2" t="s">
        <v>76</v>
      </c>
      <c r="B43" s="2" t="s">
        <v>8</v>
      </c>
      <c r="C43">
        <v>22.29</v>
      </c>
      <c r="D43">
        <v>87</v>
      </c>
      <c r="E43" t="s">
        <v>63</v>
      </c>
      <c r="F43" s="5" t="s">
        <v>92</v>
      </c>
    </row>
    <row r="44" spans="1:6" x14ac:dyDescent="0.3">
      <c r="A44" s="2" t="s">
        <v>77</v>
      </c>
      <c r="B44" s="2" t="s">
        <v>8</v>
      </c>
      <c r="C44">
        <v>21.93</v>
      </c>
      <c r="D44">
        <v>85</v>
      </c>
      <c r="E44" t="s">
        <v>63</v>
      </c>
      <c r="F44" t="s">
        <v>94</v>
      </c>
    </row>
    <row r="45" spans="1:6" x14ac:dyDescent="0.3">
      <c r="A45" s="2" t="s">
        <v>78</v>
      </c>
      <c r="B45" s="2" t="s">
        <v>8</v>
      </c>
      <c r="C45">
        <v>23.05</v>
      </c>
      <c r="D45">
        <v>85</v>
      </c>
      <c r="E45" t="s">
        <v>63</v>
      </c>
      <c r="F45" t="s">
        <v>94</v>
      </c>
    </row>
    <row r="46" spans="1:6" x14ac:dyDescent="0.3">
      <c r="A46" s="2" t="s">
        <v>79</v>
      </c>
      <c r="B46" s="2" t="s">
        <v>8</v>
      </c>
      <c r="C46">
        <v>22.84</v>
      </c>
      <c r="D46">
        <v>85</v>
      </c>
      <c r="E46" t="s">
        <v>63</v>
      </c>
      <c r="F46" t="s">
        <v>94</v>
      </c>
    </row>
    <row r="47" spans="1:6" x14ac:dyDescent="0.3">
      <c r="A47" s="2" t="s">
        <v>80</v>
      </c>
      <c r="B47" s="2" t="s">
        <v>8</v>
      </c>
      <c r="C47">
        <v>17.25</v>
      </c>
      <c r="D47">
        <v>85.5</v>
      </c>
      <c r="E47" t="s">
        <v>89</v>
      </c>
      <c r="F47" t="s">
        <v>90</v>
      </c>
    </row>
    <row r="48" spans="1:6" x14ac:dyDescent="0.3">
      <c r="A48" s="2" t="s">
        <v>81</v>
      </c>
      <c r="B48" s="2" t="s">
        <v>8</v>
      </c>
      <c r="C48">
        <v>16.62</v>
      </c>
      <c r="D48">
        <v>85.5</v>
      </c>
      <c r="E48" t="s">
        <v>89</v>
      </c>
      <c r="F48" t="s">
        <v>90</v>
      </c>
    </row>
    <row r="49" spans="1:6" x14ac:dyDescent="0.3">
      <c r="A49" s="2" t="s">
        <v>82</v>
      </c>
      <c r="B49" s="2" t="s">
        <v>8</v>
      </c>
      <c r="C49">
        <v>17.41</v>
      </c>
      <c r="D49">
        <v>85.5</v>
      </c>
      <c r="E49" t="s">
        <v>89</v>
      </c>
      <c r="F49" t="s">
        <v>90</v>
      </c>
    </row>
    <row r="50" spans="1:6" x14ac:dyDescent="0.3">
      <c r="A50" s="2" t="s">
        <v>83</v>
      </c>
      <c r="B50" s="2" t="s">
        <v>8</v>
      </c>
      <c r="C50">
        <v>15.31</v>
      </c>
      <c r="D50">
        <v>85.5</v>
      </c>
      <c r="E50" t="s">
        <v>89</v>
      </c>
      <c r="F50" t="s">
        <v>92</v>
      </c>
    </row>
    <row r="51" spans="1:6" x14ac:dyDescent="0.3">
      <c r="A51" s="2" t="s">
        <v>84</v>
      </c>
      <c r="B51" s="2" t="s">
        <v>8</v>
      </c>
      <c r="C51">
        <v>16.22</v>
      </c>
      <c r="D51">
        <v>85.5</v>
      </c>
      <c r="E51" t="s">
        <v>89</v>
      </c>
      <c r="F51" t="s">
        <v>92</v>
      </c>
    </row>
    <row r="52" spans="1:6" x14ac:dyDescent="0.3">
      <c r="A52" s="2" t="s">
        <v>85</v>
      </c>
      <c r="B52" s="2" t="s">
        <v>8</v>
      </c>
      <c r="C52">
        <v>15.47</v>
      </c>
      <c r="D52">
        <v>85.5</v>
      </c>
      <c r="E52" t="s">
        <v>89</v>
      </c>
      <c r="F52" t="s">
        <v>92</v>
      </c>
    </row>
    <row r="53" spans="1:6" x14ac:dyDescent="0.3">
      <c r="A53" s="2" t="s">
        <v>86</v>
      </c>
      <c r="B53" s="2" t="s">
        <v>8</v>
      </c>
      <c r="C53">
        <v>16.739999999999998</v>
      </c>
      <c r="D53">
        <v>85.5</v>
      </c>
      <c r="E53" t="s">
        <v>89</v>
      </c>
      <c r="F53" t="s">
        <v>94</v>
      </c>
    </row>
    <row r="54" spans="1:6" x14ac:dyDescent="0.3">
      <c r="A54" s="2" t="s">
        <v>87</v>
      </c>
      <c r="B54" s="2" t="s">
        <v>8</v>
      </c>
      <c r="C54">
        <v>16.399999999999999</v>
      </c>
      <c r="D54">
        <v>85.5</v>
      </c>
      <c r="E54" t="s">
        <v>89</v>
      </c>
      <c r="F54" t="s">
        <v>94</v>
      </c>
    </row>
    <row r="55" spans="1:6" x14ac:dyDescent="0.3">
      <c r="A55" s="2" t="s">
        <v>88</v>
      </c>
      <c r="B55" s="2" t="s">
        <v>8</v>
      </c>
      <c r="C55">
        <v>16.73</v>
      </c>
      <c r="D55">
        <v>85.5</v>
      </c>
      <c r="E55" t="s">
        <v>89</v>
      </c>
      <c r="F55" t="s">
        <v>94</v>
      </c>
    </row>
    <row r="56" spans="1:6" x14ac:dyDescent="0.3">
      <c r="A56" s="2"/>
      <c r="B56" s="2"/>
    </row>
    <row r="57" spans="1:6" x14ac:dyDescent="0.3">
      <c r="A57" s="2"/>
      <c r="B57" s="2"/>
    </row>
    <row r="58" spans="1:6" x14ac:dyDescent="0.3">
      <c r="A58" s="2"/>
      <c r="B58" s="2"/>
    </row>
    <row r="59" spans="1:6" x14ac:dyDescent="0.3">
      <c r="A59" s="2"/>
      <c r="B59" s="2"/>
    </row>
    <row r="60" spans="1:6" x14ac:dyDescent="0.3">
      <c r="A60" s="2"/>
      <c r="B60" s="2"/>
    </row>
    <row r="61" spans="1:6" x14ac:dyDescent="0.3">
      <c r="A61" s="2"/>
      <c r="B6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27"/>
  <sheetViews>
    <sheetView workbookViewId="0">
      <selection activeCell="B28" sqref="B28"/>
    </sheetView>
  </sheetViews>
  <sheetFormatPr defaultRowHeight="14" x14ac:dyDescent="0.3"/>
  <cols>
    <col min="4" max="4" width="11.75" bestFit="1" customWidth="1"/>
  </cols>
  <sheetData>
    <row r="1" spans="1:5" ht="15.5" x14ac:dyDescent="0.3">
      <c r="A1" s="5" t="s">
        <v>50</v>
      </c>
      <c r="C1" s="3" t="s">
        <v>36</v>
      </c>
      <c r="D1" s="3" t="s">
        <v>51</v>
      </c>
      <c r="E1" s="3" t="s">
        <v>37</v>
      </c>
    </row>
    <row r="2" spans="1:5" x14ac:dyDescent="0.3">
      <c r="B2" s="3" t="s">
        <v>38</v>
      </c>
      <c r="C2">
        <v>486</v>
      </c>
      <c r="D2">
        <v>95</v>
      </c>
      <c r="E2" s="3">
        <f>_xlfn.T.TEST(C2:C4,D2:D4,2,3)</f>
        <v>4.9322650040212754E-3</v>
      </c>
    </row>
    <row r="3" spans="1:5" x14ac:dyDescent="0.3">
      <c r="B3" s="3"/>
      <c r="C3">
        <v>490</v>
      </c>
      <c r="D3">
        <v>181</v>
      </c>
      <c r="E3" s="3"/>
    </row>
    <row r="4" spans="1:5" x14ac:dyDescent="0.3">
      <c r="B4" s="3"/>
      <c r="C4">
        <v>635</v>
      </c>
      <c r="D4">
        <v>194</v>
      </c>
      <c r="E4" s="3"/>
    </row>
    <row r="7" spans="1:5" ht="15.5" x14ac:dyDescent="0.3">
      <c r="A7" s="5" t="s">
        <v>50</v>
      </c>
      <c r="C7" s="3" t="s">
        <v>36</v>
      </c>
      <c r="D7" s="3" t="s">
        <v>52</v>
      </c>
      <c r="E7" s="3" t="s">
        <v>37</v>
      </c>
    </row>
    <row r="8" spans="1:5" x14ac:dyDescent="0.3">
      <c r="B8" s="3" t="s">
        <v>38</v>
      </c>
      <c r="C8">
        <v>617</v>
      </c>
      <c r="D8">
        <v>151</v>
      </c>
      <c r="E8" s="3">
        <f>_xlfn.T.TEST(C8:C10,D8:D10,2,3)</f>
        <v>1.7790290436999717E-3</v>
      </c>
    </row>
    <row r="9" spans="1:5" x14ac:dyDescent="0.3">
      <c r="B9" s="3"/>
      <c r="C9">
        <v>678</v>
      </c>
      <c r="D9">
        <v>224</v>
      </c>
      <c r="E9" s="3"/>
    </row>
    <row r="10" spans="1:5" x14ac:dyDescent="0.3">
      <c r="B10" s="3"/>
      <c r="C10">
        <v>544</v>
      </c>
      <c r="D10">
        <v>165</v>
      </c>
      <c r="E10" s="3"/>
    </row>
    <row r="13" spans="1:5" ht="15.5" x14ac:dyDescent="0.3">
      <c r="A13" s="5" t="s">
        <v>50</v>
      </c>
      <c r="C13" s="3" t="s">
        <v>36</v>
      </c>
      <c r="D13" s="3" t="s">
        <v>53</v>
      </c>
      <c r="E13" s="3" t="s">
        <v>37</v>
      </c>
    </row>
    <row r="14" spans="1:5" x14ac:dyDescent="0.3">
      <c r="B14" s="3" t="s">
        <v>38</v>
      </c>
      <c r="C14">
        <v>629</v>
      </c>
      <c r="D14">
        <v>175</v>
      </c>
      <c r="E14" s="3">
        <f>_xlfn.T.TEST(C14:C16,D14:D16,2,3)</f>
        <v>1.1590307107276557E-3</v>
      </c>
    </row>
    <row r="15" spans="1:5" x14ac:dyDescent="0.3">
      <c r="B15" s="3"/>
      <c r="C15">
        <v>521</v>
      </c>
      <c r="D15">
        <v>266</v>
      </c>
      <c r="E15" s="3"/>
    </row>
    <row r="16" spans="1:5" x14ac:dyDescent="0.3">
      <c r="B16" s="3"/>
      <c r="C16">
        <v>609</v>
      </c>
      <c r="D16">
        <v>163</v>
      </c>
      <c r="E16" s="3"/>
    </row>
    <row r="19" spans="1:5" ht="15.5" x14ac:dyDescent="0.3">
      <c r="A19" s="5" t="s">
        <v>50</v>
      </c>
      <c r="C19" s="3" t="s">
        <v>36</v>
      </c>
      <c r="D19" s="3" t="s">
        <v>54</v>
      </c>
      <c r="E19" s="3" t="s">
        <v>37</v>
      </c>
    </row>
    <row r="20" spans="1:5" x14ac:dyDescent="0.3">
      <c r="B20" s="3" t="s">
        <v>38</v>
      </c>
      <c r="C20">
        <v>161</v>
      </c>
      <c r="D20">
        <v>557</v>
      </c>
      <c r="E20" s="3">
        <f>_xlfn.T.TEST(C20:C22,D20:D22,2,3)</f>
        <v>1.5286541117861534E-3</v>
      </c>
    </row>
    <row r="21" spans="1:5" x14ac:dyDescent="0.3">
      <c r="B21" s="3"/>
      <c r="C21">
        <v>143</v>
      </c>
      <c r="D21">
        <v>538</v>
      </c>
      <c r="E21" s="3"/>
    </row>
    <row r="22" spans="1:5" x14ac:dyDescent="0.3">
      <c r="B22" s="3"/>
      <c r="C22">
        <v>246</v>
      </c>
      <c r="D22">
        <v>461</v>
      </c>
      <c r="E22" s="3"/>
    </row>
    <row r="24" spans="1:5" ht="15.5" x14ac:dyDescent="0.3">
      <c r="A24" s="5" t="s">
        <v>50</v>
      </c>
      <c r="C24" s="3" t="s">
        <v>36</v>
      </c>
      <c r="D24" s="3" t="s">
        <v>96</v>
      </c>
      <c r="E24" s="3" t="s">
        <v>37</v>
      </c>
    </row>
    <row r="25" spans="1:5" x14ac:dyDescent="0.3">
      <c r="B25" s="3" t="s">
        <v>38</v>
      </c>
      <c r="C25" s="11">
        <v>586</v>
      </c>
      <c r="D25" s="11">
        <v>16</v>
      </c>
      <c r="E25" s="3">
        <f>_xlfn.T.TEST(C25:C27,D25:D27,2,3)</f>
        <v>8.8779125950530592E-6</v>
      </c>
    </row>
    <row r="26" spans="1:5" x14ac:dyDescent="0.3">
      <c r="B26" s="3"/>
      <c r="C26" s="11">
        <v>559</v>
      </c>
      <c r="D26" s="11">
        <v>14</v>
      </c>
      <c r="E26" s="3"/>
    </row>
    <row r="27" spans="1:5" x14ac:dyDescent="0.3">
      <c r="B27" s="3"/>
      <c r="C27" s="11">
        <v>571</v>
      </c>
      <c r="D27" s="11">
        <v>27</v>
      </c>
      <c r="E2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43"/>
  <sheetViews>
    <sheetView tabSelected="1" workbookViewId="0">
      <selection activeCell="C47" sqref="C47"/>
    </sheetView>
  </sheetViews>
  <sheetFormatPr defaultRowHeight="14" x14ac:dyDescent="0.3"/>
  <cols>
    <col min="6" max="6" width="10.5" bestFit="1" customWidth="1"/>
  </cols>
  <sheetData>
    <row r="1" spans="1:13" x14ac:dyDescent="0.3">
      <c r="A1" t="s">
        <v>36</v>
      </c>
      <c r="B1" t="s">
        <v>39</v>
      </c>
      <c r="D1" t="s">
        <v>40</v>
      </c>
      <c r="F1" s="3" t="s">
        <v>51</v>
      </c>
      <c r="G1" t="s">
        <v>39</v>
      </c>
      <c r="I1" t="s">
        <v>40</v>
      </c>
      <c r="K1" t="s">
        <v>41</v>
      </c>
    </row>
    <row r="2" spans="1:13" x14ac:dyDescent="0.3">
      <c r="A2">
        <v>1</v>
      </c>
      <c r="B2">
        <v>850697</v>
      </c>
      <c r="C2">
        <f>AVERAGE(B2:B4)</f>
        <v>875418.33333333337</v>
      </c>
      <c r="F2">
        <v>1</v>
      </c>
      <c r="G2">
        <v>923295</v>
      </c>
      <c r="H2">
        <f>G2/G2</f>
        <v>1</v>
      </c>
      <c r="J2">
        <f>AVERAGE(G2:G4)</f>
        <v>892907</v>
      </c>
    </row>
    <row r="3" spans="1:13" x14ac:dyDescent="0.3">
      <c r="A3">
        <v>1</v>
      </c>
      <c r="B3">
        <v>900999</v>
      </c>
      <c r="F3">
        <v>1</v>
      </c>
      <c r="G3">
        <v>867031</v>
      </c>
      <c r="H3">
        <f t="shared" ref="H3:H4" si="0">G3/G3</f>
        <v>1</v>
      </c>
    </row>
    <row r="4" spans="1:13" x14ac:dyDescent="0.3">
      <c r="A4">
        <v>1</v>
      </c>
      <c r="B4">
        <v>874559</v>
      </c>
      <c r="F4">
        <v>1</v>
      </c>
      <c r="G4">
        <v>888395</v>
      </c>
      <c r="H4">
        <f t="shared" si="0"/>
        <v>1</v>
      </c>
    </row>
    <row r="5" spans="1:13" x14ac:dyDescent="0.3">
      <c r="A5">
        <v>1</v>
      </c>
      <c r="B5">
        <v>414043</v>
      </c>
      <c r="C5" s="7">
        <f>B5/C2</f>
        <v>0.47296587726629741</v>
      </c>
      <c r="D5" s="7">
        <f>1-C5</f>
        <v>0.52703412273370254</v>
      </c>
      <c r="F5">
        <v>1</v>
      </c>
      <c r="G5">
        <v>631985</v>
      </c>
      <c r="H5" s="7">
        <f>G5/J2</f>
        <v>0.70778367735945624</v>
      </c>
      <c r="I5" s="7">
        <f>1-H5</f>
        <v>0.29221632264054376</v>
      </c>
      <c r="K5">
        <f>_xlfn.T.TEST(D5:D7,I5:I7,2,3)</f>
        <v>1.4070521745483057E-3</v>
      </c>
    </row>
    <row r="6" spans="1:13" x14ac:dyDescent="0.3">
      <c r="A6">
        <v>1</v>
      </c>
      <c r="B6">
        <v>428727</v>
      </c>
      <c r="C6" s="7">
        <f>B6/C2</f>
        <v>0.48973957212837288</v>
      </c>
      <c r="D6" s="7">
        <f t="shared" ref="D6:D7" si="1">1-C6</f>
        <v>0.51026042787162718</v>
      </c>
      <c r="F6">
        <v>1</v>
      </c>
      <c r="G6">
        <v>687616</v>
      </c>
      <c r="H6" s="7">
        <f>G6/J2</f>
        <v>0.77008691834647958</v>
      </c>
      <c r="I6" s="7">
        <f t="shared" ref="I6:I7" si="2">1-H6</f>
        <v>0.22991308165352042</v>
      </c>
    </row>
    <row r="7" spans="1:13" x14ac:dyDescent="0.3">
      <c r="A7">
        <v>1</v>
      </c>
      <c r="B7">
        <v>477709</v>
      </c>
      <c r="C7" s="7">
        <f>B7/C2</f>
        <v>0.54569224999095667</v>
      </c>
      <c r="D7" s="7">
        <f t="shared" si="1"/>
        <v>0.45430775000904333</v>
      </c>
      <c r="F7">
        <v>1</v>
      </c>
      <c r="G7">
        <v>652628</v>
      </c>
      <c r="H7" s="7">
        <f>G7/J2</f>
        <v>0.73090254640180896</v>
      </c>
      <c r="I7" s="7">
        <f t="shared" si="2"/>
        <v>0.26909745359819104</v>
      </c>
    </row>
    <row r="8" spans="1:13" x14ac:dyDescent="0.3">
      <c r="M8" s="3"/>
    </row>
    <row r="10" spans="1:13" x14ac:dyDescent="0.3">
      <c r="A10" t="s">
        <v>36</v>
      </c>
      <c r="B10" t="s">
        <v>39</v>
      </c>
      <c r="D10" t="s">
        <v>40</v>
      </c>
      <c r="F10" s="3" t="s">
        <v>52</v>
      </c>
      <c r="G10" t="s">
        <v>39</v>
      </c>
      <c r="I10" t="s">
        <v>40</v>
      </c>
      <c r="K10" t="s">
        <v>41</v>
      </c>
    </row>
    <row r="11" spans="1:13" x14ac:dyDescent="0.3">
      <c r="A11">
        <v>1</v>
      </c>
      <c r="B11">
        <v>886440</v>
      </c>
      <c r="C11">
        <f>AVERAGE(B11:B13)</f>
        <v>900528</v>
      </c>
      <c r="F11">
        <v>1</v>
      </c>
      <c r="G11">
        <v>1023103</v>
      </c>
      <c r="H11">
        <f>G11/G11</f>
        <v>1</v>
      </c>
      <c r="J11">
        <f>AVERAGE(G11:G13)</f>
        <v>1026778</v>
      </c>
    </row>
    <row r="12" spans="1:13" x14ac:dyDescent="0.3">
      <c r="A12">
        <v>1</v>
      </c>
      <c r="B12">
        <v>883645</v>
      </c>
      <c r="F12">
        <v>1</v>
      </c>
      <c r="G12">
        <v>1011488</v>
      </c>
      <c r="H12">
        <f t="shared" ref="H12:H13" si="3">G12/G12</f>
        <v>1</v>
      </c>
    </row>
    <row r="13" spans="1:13" x14ac:dyDescent="0.3">
      <c r="A13">
        <v>1</v>
      </c>
      <c r="B13">
        <v>931499</v>
      </c>
      <c r="F13">
        <v>1</v>
      </c>
      <c r="G13">
        <v>1045743</v>
      </c>
      <c r="H13">
        <f t="shared" si="3"/>
        <v>1</v>
      </c>
    </row>
    <row r="14" spans="1:13" x14ac:dyDescent="0.3">
      <c r="A14">
        <v>1</v>
      </c>
      <c r="B14">
        <v>487608</v>
      </c>
      <c r="C14" s="7">
        <f>B14/C11</f>
        <v>0.54146900485048777</v>
      </c>
      <c r="D14" s="7">
        <f>1-C14</f>
        <v>0.45853099514951223</v>
      </c>
      <c r="F14">
        <v>1</v>
      </c>
      <c r="G14">
        <v>648327</v>
      </c>
      <c r="H14" s="7">
        <f>G14/J11</f>
        <v>0.63141886561652083</v>
      </c>
      <c r="I14" s="7">
        <f>1-H14</f>
        <v>0.36858113438347917</v>
      </c>
      <c r="K14">
        <f>_xlfn.T.TEST(D14:D16,I14:I16,2,3)</f>
        <v>8.1323310842233033E-3</v>
      </c>
    </row>
    <row r="15" spans="1:13" x14ac:dyDescent="0.3">
      <c r="A15">
        <v>1</v>
      </c>
      <c r="B15">
        <v>460221</v>
      </c>
      <c r="C15" s="7">
        <f>B15/C11</f>
        <v>0.51105684664996531</v>
      </c>
      <c r="D15" s="7">
        <f t="shared" ref="D15:D16" si="4">1-C15</f>
        <v>0.48894315335003469</v>
      </c>
      <c r="F15">
        <v>1</v>
      </c>
      <c r="G15">
        <v>644223</v>
      </c>
      <c r="H15" s="7">
        <f>G15/J11</f>
        <v>0.62742189645668289</v>
      </c>
      <c r="I15" s="7">
        <f t="shared" ref="I15:I16" si="5">1-H15</f>
        <v>0.37257810354331711</v>
      </c>
    </row>
    <row r="16" spans="1:13" x14ac:dyDescent="0.3">
      <c r="A16">
        <v>1</v>
      </c>
      <c r="B16">
        <v>499785</v>
      </c>
      <c r="C16" s="7">
        <f>B16/C11</f>
        <v>0.55499107190448271</v>
      </c>
      <c r="D16" s="7">
        <f t="shared" si="4"/>
        <v>0.44500892809551729</v>
      </c>
      <c r="F16">
        <v>1</v>
      </c>
      <c r="G16">
        <v>616902</v>
      </c>
      <c r="H16" s="7">
        <f>G16/J11</f>
        <v>0.60081341828515999</v>
      </c>
      <c r="I16" s="7">
        <f t="shared" si="5"/>
        <v>0.39918658171484001</v>
      </c>
    </row>
    <row r="19" spans="1:11" x14ac:dyDescent="0.3">
      <c r="A19" t="s">
        <v>36</v>
      </c>
      <c r="B19" t="s">
        <v>39</v>
      </c>
      <c r="D19" t="s">
        <v>40</v>
      </c>
      <c r="F19" s="3" t="s">
        <v>53</v>
      </c>
      <c r="G19" t="s">
        <v>39</v>
      </c>
      <c r="I19" t="s">
        <v>40</v>
      </c>
      <c r="K19" t="s">
        <v>41</v>
      </c>
    </row>
    <row r="20" spans="1:11" x14ac:dyDescent="0.3">
      <c r="A20">
        <v>1</v>
      </c>
      <c r="B20">
        <v>1049584</v>
      </c>
      <c r="C20">
        <f>AVERAGE(B20:B22)</f>
        <v>1014669.3333333334</v>
      </c>
      <c r="F20">
        <v>1</v>
      </c>
      <c r="G20">
        <v>1008250</v>
      </c>
      <c r="H20">
        <f>G20/G20</f>
        <v>1</v>
      </c>
      <c r="J20">
        <f>AVERAGE(G20:G22)</f>
        <v>1020795.6666666666</v>
      </c>
    </row>
    <row r="21" spans="1:11" x14ac:dyDescent="0.3">
      <c r="A21">
        <v>1</v>
      </c>
      <c r="B21">
        <v>1029067</v>
      </c>
      <c r="F21">
        <v>1</v>
      </c>
      <c r="G21">
        <v>1014438</v>
      </c>
      <c r="H21">
        <f t="shared" ref="H21:H22" si="6">G21/G21</f>
        <v>1</v>
      </c>
    </row>
    <row r="22" spans="1:11" x14ac:dyDescent="0.3">
      <c r="A22">
        <v>1</v>
      </c>
      <c r="B22">
        <v>965357</v>
      </c>
      <c r="F22">
        <v>1</v>
      </c>
      <c r="G22">
        <v>1039699</v>
      </c>
      <c r="H22">
        <f t="shared" si="6"/>
        <v>1</v>
      </c>
    </row>
    <row r="23" spans="1:11" x14ac:dyDescent="0.3">
      <c r="A23">
        <v>1</v>
      </c>
      <c r="B23">
        <v>453553</v>
      </c>
      <c r="C23" s="7">
        <f>B23/C20</f>
        <v>0.44699586860481311</v>
      </c>
      <c r="D23" s="7">
        <f>1-C23</f>
        <v>0.55300413139518689</v>
      </c>
      <c r="F23">
        <v>1</v>
      </c>
      <c r="G23">
        <v>646278</v>
      </c>
      <c r="H23" s="7">
        <f>G23/J20</f>
        <v>0.63311201360246117</v>
      </c>
      <c r="I23" s="7">
        <f>1-H23</f>
        <v>0.36688798639753883</v>
      </c>
      <c r="K23">
        <f>_xlfn.T.TEST(D23:D25,I23:I25,2,3)</f>
        <v>4.1639984997881374E-3</v>
      </c>
    </row>
    <row r="24" spans="1:11" x14ac:dyDescent="0.3">
      <c r="A24">
        <v>1</v>
      </c>
      <c r="B24">
        <v>479749</v>
      </c>
      <c r="C24" s="7">
        <f>B24/C20</f>
        <v>0.47281314635178356</v>
      </c>
      <c r="D24" s="7">
        <f t="shared" ref="D24:D25" si="7">1-C24</f>
        <v>0.52718685364821649</v>
      </c>
      <c r="F24">
        <v>1</v>
      </c>
      <c r="G24">
        <v>670456</v>
      </c>
      <c r="H24" s="7">
        <f>G24/J20</f>
        <v>0.65679745897562913</v>
      </c>
      <c r="I24" s="7">
        <f t="shared" ref="I24:I25" si="8">1-H24</f>
        <v>0.34320254102437087</v>
      </c>
    </row>
    <row r="25" spans="1:11" x14ac:dyDescent="0.3">
      <c r="A25">
        <v>1</v>
      </c>
      <c r="B25">
        <v>476844</v>
      </c>
      <c r="C25" s="7">
        <f>B25/C20</f>
        <v>0.46995014467767493</v>
      </c>
      <c r="D25" s="7">
        <f t="shared" si="7"/>
        <v>0.53004985532232507</v>
      </c>
      <c r="F25">
        <v>1</v>
      </c>
      <c r="G25">
        <v>715357</v>
      </c>
      <c r="H25" s="7">
        <f>G25/J20</f>
        <v>0.7007837350406726</v>
      </c>
      <c r="I25" s="7">
        <f t="shared" si="8"/>
        <v>0.2992162649593274</v>
      </c>
    </row>
    <row r="28" spans="1:11" x14ac:dyDescent="0.3">
      <c r="A28" t="s">
        <v>36</v>
      </c>
      <c r="B28" t="s">
        <v>39</v>
      </c>
      <c r="D28" t="s">
        <v>40</v>
      </c>
      <c r="F28" s="3" t="s">
        <v>54</v>
      </c>
      <c r="G28" t="s">
        <v>39</v>
      </c>
      <c r="I28" t="s">
        <v>40</v>
      </c>
      <c r="K28" t="s">
        <v>41</v>
      </c>
    </row>
    <row r="29" spans="1:11" x14ac:dyDescent="0.3">
      <c r="A29">
        <v>1</v>
      </c>
      <c r="B29">
        <v>1068189</v>
      </c>
      <c r="C29">
        <f>AVERAGE(B29:B31)</f>
        <v>1060717</v>
      </c>
      <c r="F29">
        <v>1</v>
      </c>
      <c r="G29">
        <v>1004888</v>
      </c>
      <c r="H29">
        <f>G29/G29</f>
        <v>1</v>
      </c>
      <c r="J29">
        <f>AVERAGE(G29:G31)</f>
        <v>941350.33333333337</v>
      </c>
    </row>
    <row r="30" spans="1:11" x14ac:dyDescent="0.3">
      <c r="A30">
        <v>1</v>
      </c>
      <c r="B30">
        <v>1078293</v>
      </c>
      <c r="F30">
        <v>1</v>
      </c>
      <c r="G30">
        <v>959128</v>
      </c>
      <c r="H30">
        <f t="shared" ref="H30:H31" si="9">G30/G30</f>
        <v>1</v>
      </c>
    </row>
    <row r="31" spans="1:11" x14ac:dyDescent="0.3">
      <c r="A31">
        <v>1</v>
      </c>
      <c r="B31">
        <v>1035669</v>
      </c>
      <c r="F31">
        <v>1</v>
      </c>
      <c r="G31">
        <v>860035</v>
      </c>
      <c r="H31">
        <f t="shared" si="9"/>
        <v>1</v>
      </c>
    </row>
    <row r="32" spans="1:11" x14ac:dyDescent="0.3">
      <c r="A32">
        <v>1</v>
      </c>
      <c r="B32">
        <v>756884</v>
      </c>
      <c r="C32" s="7">
        <f>B32/C29</f>
        <v>0.71355884745884157</v>
      </c>
      <c r="D32" s="7">
        <f>1-C32</f>
        <v>0.28644115254115843</v>
      </c>
      <c r="F32">
        <v>1</v>
      </c>
      <c r="G32">
        <v>526130</v>
      </c>
      <c r="H32" s="7">
        <f>G32/J29</f>
        <v>0.55890987804398717</v>
      </c>
      <c r="I32" s="7">
        <f>1-H32</f>
        <v>0.44109012195601283</v>
      </c>
      <c r="K32">
        <f>_xlfn.T.TEST(D32:D34,I32:I34,2,3)</f>
        <v>5.1815968768302145E-3</v>
      </c>
    </row>
    <row r="33" spans="1:11" x14ac:dyDescent="0.3">
      <c r="A33">
        <v>1</v>
      </c>
      <c r="B33">
        <v>856898</v>
      </c>
      <c r="C33" s="7">
        <f>B33/C29</f>
        <v>0.80784789910975308</v>
      </c>
      <c r="D33" s="7">
        <f t="shared" ref="D33:D34" si="10">1-C33</f>
        <v>0.19215210089024692</v>
      </c>
      <c r="F33">
        <v>1</v>
      </c>
      <c r="G33">
        <v>476359</v>
      </c>
      <c r="H33" s="7">
        <f>G33/J29</f>
        <v>0.50603795752980385</v>
      </c>
      <c r="I33" s="7">
        <f t="shared" ref="I33:I34" si="11">1-H33</f>
        <v>0.49396204247019615</v>
      </c>
    </row>
    <row r="34" spans="1:11" x14ac:dyDescent="0.3">
      <c r="A34">
        <v>1</v>
      </c>
      <c r="B34">
        <v>843199</v>
      </c>
      <c r="C34" s="7">
        <f>B34/C29</f>
        <v>0.79493305000296965</v>
      </c>
      <c r="D34" s="7">
        <f t="shared" si="10"/>
        <v>0.20506694999703035</v>
      </c>
      <c r="F34">
        <v>1</v>
      </c>
      <c r="G34">
        <v>524774</v>
      </c>
      <c r="H34" s="7">
        <f>G34/J29</f>
        <v>0.55746939414337771</v>
      </c>
      <c r="I34" s="7">
        <f t="shared" si="11"/>
        <v>0.44253060585662229</v>
      </c>
    </row>
    <row r="37" spans="1:11" x14ac:dyDescent="0.3">
      <c r="A37" t="s">
        <v>36</v>
      </c>
      <c r="B37" t="s">
        <v>39</v>
      </c>
      <c r="D37" t="s">
        <v>40</v>
      </c>
      <c r="F37" s="3" t="s">
        <v>96</v>
      </c>
      <c r="G37" t="s">
        <v>39</v>
      </c>
      <c r="I37" t="s">
        <v>40</v>
      </c>
      <c r="K37" t="s">
        <v>41</v>
      </c>
    </row>
    <row r="38" spans="1:11" x14ac:dyDescent="0.3">
      <c r="A38">
        <v>1</v>
      </c>
      <c r="B38">
        <v>902255</v>
      </c>
      <c r="C38">
        <f>AVERAGE(B38:B40)</f>
        <v>904693.33333333337</v>
      </c>
      <c r="F38">
        <v>1</v>
      </c>
      <c r="G38">
        <v>902220</v>
      </c>
      <c r="H38">
        <f>G38/G38</f>
        <v>1</v>
      </c>
      <c r="J38">
        <f>AVERAGE(G38:G40)</f>
        <v>902807.66666666663</v>
      </c>
    </row>
    <row r="39" spans="1:11" x14ac:dyDescent="0.3">
      <c r="A39">
        <v>1</v>
      </c>
      <c r="B39">
        <v>903961</v>
      </c>
      <c r="F39">
        <v>1</v>
      </c>
      <c r="G39">
        <v>901576</v>
      </c>
      <c r="H39">
        <f t="shared" ref="H39:H40" si="12">G39/G39</f>
        <v>1</v>
      </c>
    </row>
    <row r="40" spans="1:11" x14ac:dyDescent="0.3">
      <c r="A40">
        <v>1</v>
      </c>
      <c r="B40">
        <v>907864</v>
      </c>
      <c r="F40">
        <v>1</v>
      </c>
      <c r="G40">
        <v>904627</v>
      </c>
      <c r="H40">
        <f t="shared" si="12"/>
        <v>1</v>
      </c>
    </row>
    <row r="41" spans="1:11" x14ac:dyDescent="0.3">
      <c r="A41">
        <v>1</v>
      </c>
      <c r="B41">
        <v>515024</v>
      </c>
      <c r="C41" s="7">
        <f>B41/C38</f>
        <v>0.5692801980781701</v>
      </c>
      <c r="D41" s="7">
        <f>1-C41</f>
        <v>0.4307198019218299</v>
      </c>
      <c r="F41">
        <v>1</v>
      </c>
      <c r="G41">
        <v>624206</v>
      </c>
      <c r="H41" s="7">
        <f>G41/J38</f>
        <v>0.69140529378165816</v>
      </c>
      <c r="I41" s="7">
        <f>1-H41</f>
        <v>0.30859470621834184</v>
      </c>
      <c r="K41">
        <f>_xlfn.T.TEST(D41:D43,I41:I43,2,3)</f>
        <v>2.4559970687850262E-5</v>
      </c>
    </row>
    <row r="42" spans="1:11" x14ac:dyDescent="0.3">
      <c r="A42">
        <v>1</v>
      </c>
      <c r="B42">
        <v>503455</v>
      </c>
      <c r="C42" s="7">
        <f>B42/C38</f>
        <v>0.55649243942698812</v>
      </c>
      <c r="D42" s="7">
        <f t="shared" ref="D42:D43" si="13">1-C42</f>
        <v>0.44350756057301188</v>
      </c>
      <c r="F42">
        <v>1</v>
      </c>
      <c r="G42">
        <v>619843</v>
      </c>
      <c r="H42" s="7">
        <f>G42/J38</f>
        <v>0.68657259224279221</v>
      </c>
      <c r="I42" s="7">
        <f t="shared" ref="I42:I43" si="14">1-H42</f>
        <v>0.31342740775720779</v>
      </c>
    </row>
    <row r="43" spans="1:11" x14ac:dyDescent="0.3">
      <c r="A43">
        <v>1</v>
      </c>
      <c r="B43">
        <v>512462</v>
      </c>
      <c r="C43" s="7">
        <f>B43/C38</f>
        <v>0.56644829923952134</v>
      </c>
      <c r="D43" s="7">
        <f t="shared" si="13"/>
        <v>0.43355170076047866</v>
      </c>
      <c r="F43">
        <v>1</v>
      </c>
      <c r="G43">
        <v>628816</v>
      </c>
      <c r="H43" s="7">
        <f>G43/J38</f>
        <v>0.69651158626255949</v>
      </c>
      <c r="I43" s="7">
        <f t="shared" si="14"/>
        <v>0.30348841373744051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2024-12-25T04:36:19Z</dcterms:modified>
</cp:coreProperties>
</file>