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\Documents\3.semestr\Fy2\"/>
    </mc:Choice>
  </mc:AlternateContent>
  <bookViews>
    <workbookView xWindow="0" yWindow="0" windowWidth="15735" windowHeight="7320"/>
  </bookViews>
  <sheets>
    <sheet name="List1" sheetId="1" r:id="rId1"/>
    <sheet name="Lis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23" i="1"/>
  <c r="J10" i="1"/>
  <c r="J35" i="1"/>
  <c r="J25" i="1"/>
  <c r="J12" i="1"/>
  <c r="H31" i="1"/>
  <c r="H32" i="1"/>
  <c r="H33" i="1"/>
  <c r="H34" i="1"/>
  <c r="H35" i="1"/>
  <c r="G31" i="1"/>
  <c r="G32" i="1"/>
  <c r="G33" i="1"/>
  <c r="G34" i="1"/>
  <c r="G35" i="1"/>
  <c r="H30" i="1"/>
  <c r="G30" i="1"/>
  <c r="H25" i="1"/>
  <c r="G25" i="1"/>
  <c r="G18" i="1"/>
  <c r="H19" i="1"/>
  <c r="H20" i="1"/>
  <c r="H21" i="1"/>
  <c r="H22" i="1"/>
  <c r="H23" i="1"/>
  <c r="H24" i="1"/>
  <c r="G19" i="1"/>
  <c r="G20" i="1"/>
  <c r="G21" i="1"/>
  <c r="G22" i="1"/>
  <c r="G23" i="1"/>
  <c r="G24" i="1"/>
  <c r="H18" i="1"/>
  <c r="H12" i="1"/>
  <c r="H6" i="1"/>
  <c r="H7" i="1"/>
  <c r="H8" i="1"/>
  <c r="H9" i="1"/>
  <c r="H10" i="1"/>
  <c r="H11" i="1"/>
  <c r="H5" i="1"/>
  <c r="G12" i="1"/>
  <c r="G6" i="1"/>
  <c r="G7" i="1"/>
  <c r="G8" i="1"/>
  <c r="G9" i="1"/>
  <c r="G10" i="1"/>
  <c r="G11" i="1"/>
  <c r="G5" i="1"/>
  <c r="F1" i="1"/>
  <c r="F19" i="1"/>
  <c r="F20" i="1"/>
  <c r="F21" i="1"/>
  <c r="F22" i="1"/>
  <c r="F23" i="1"/>
  <c r="F24" i="1"/>
  <c r="F18" i="1"/>
  <c r="E35" i="1"/>
  <c r="D35" i="1"/>
  <c r="E25" i="1"/>
  <c r="D25" i="1"/>
  <c r="F34" i="1"/>
  <c r="D34" i="1"/>
  <c r="D33" i="1"/>
  <c r="D32" i="1"/>
  <c r="D31" i="1"/>
  <c r="E34" i="1"/>
  <c r="E33" i="1"/>
  <c r="E32" i="1"/>
  <c r="E31" i="1"/>
  <c r="D24" i="1"/>
  <c r="D23" i="1"/>
  <c r="D22" i="1"/>
  <c r="D21" i="1"/>
  <c r="D20" i="1"/>
  <c r="D19" i="1"/>
  <c r="D18" i="1"/>
  <c r="E24" i="1"/>
  <c r="E23" i="1"/>
  <c r="E22" i="1"/>
  <c r="E21" i="1"/>
  <c r="E20" i="1"/>
  <c r="E19" i="1"/>
  <c r="E18" i="1"/>
  <c r="D6" i="1"/>
  <c r="D7" i="1"/>
  <c r="D8" i="1"/>
  <c r="F8" i="1" s="1"/>
  <c r="D9" i="1"/>
  <c r="D10" i="1"/>
  <c r="D11" i="1"/>
  <c r="F11" i="1" s="1"/>
  <c r="D5" i="1"/>
  <c r="F5" i="1" s="1"/>
  <c r="E6" i="1"/>
  <c r="F6" i="1" s="1"/>
  <c r="E7" i="1"/>
  <c r="E8" i="1"/>
  <c r="E9" i="1"/>
  <c r="F9" i="1" s="1"/>
  <c r="E10" i="1"/>
  <c r="F10" i="1" s="1"/>
  <c r="E11" i="1"/>
  <c r="E5" i="1"/>
  <c r="E12" i="1" s="1"/>
  <c r="D35" i="2"/>
  <c r="E35" i="2" s="1"/>
  <c r="E34" i="2"/>
  <c r="D34" i="2"/>
  <c r="D33" i="2"/>
  <c r="E33" i="2" s="1"/>
  <c r="E32" i="2"/>
  <c r="D32" i="2"/>
  <c r="D31" i="2"/>
  <c r="E31" i="2" s="1"/>
  <c r="E24" i="2"/>
  <c r="D24" i="2"/>
  <c r="D23" i="2"/>
  <c r="E23" i="2" s="1"/>
  <c r="E22" i="2"/>
  <c r="D22" i="2"/>
  <c r="D21" i="2"/>
  <c r="E21" i="2" s="1"/>
  <c r="E20" i="2"/>
  <c r="D20" i="2"/>
  <c r="D19" i="2"/>
  <c r="E19" i="2" s="1"/>
  <c r="E18" i="2"/>
  <c r="D18" i="2"/>
  <c r="D17" i="2"/>
  <c r="C12" i="2"/>
  <c r="E11" i="2"/>
  <c r="D11" i="2"/>
  <c r="D10" i="2"/>
  <c r="E10" i="2" s="1"/>
  <c r="E9" i="2"/>
  <c r="D9" i="2"/>
  <c r="D8" i="2"/>
  <c r="E8" i="2" s="1"/>
  <c r="E7" i="2"/>
  <c r="D7" i="2"/>
  <c r="D6" i="2"/>
  <c r="D12" i="2" s="1"/>
  <c r="E5" i="2"/>
  <c r="D5" i="2"/>
  <c r="D4" i="2"/>
  <c r="H2" i="2"/>
  <c r="D4" i="1"/>
  <c r="F25" i="1" l="1"/>
  <c r="D12" i="1"/>
  <c r="F7" i="1"/>
  <c r="F12" i="1" s="1"/>
  <c r="F33" i="1"/>
  <c r="F30" i="1"/>
  <c r="F32" i="1"/>
  <c r="F35" i="1"/>
  <c r="F31" i="1"/>
  <c r="E36" i="2"/>
  <c r="E25" i="2"/>
  <c r="E6" i="2"/>
  <c r="E12" i="2" s="1"/>
  <c r="F37" i="1" l="1"/>
  <c r="F9" i="2"/>
  <c r="F5" i="2"/>
  <c r="F6" i="2"/>
  <c r="F11" i="2"/>
  <c r="F7" i="2"/>
  <c r="F8" i="2"/>
  <c r="F10" i="2"/>
  <c r="F32" i="2"/>
  <c r="F36" i="2"/>
  <c r="F33" i="2"/>
  <c r="F34" i="2"/>
  <c r="F35" i="2"/>
  <c r="F31" i="2"/>
  <c r="F38" i="2" s="1"/>
  <c r="F24" i="2"/>
  <c r="F20" i="2"/>
  <c r="F22" i="2"/>
  <c r="F18" i="2"/>
  <c r="F25" i="2" s="1"/>
  <c r="F23" i="2"/>
  <c r="F19" i="2"/>
  <c r="F21" i="2"/>
  <c r="F12" i="2" l="1"/>
</calcChain>
</file>

<file path=xl/sharedStrings.xml><?xml version="1.0" encoding="utf-8"?>
<sst xmlns="http://schemas.openxmlformats.org/spreadsheetml/2006/main" count="46" uniqueCount="19">
  <si>
    <t>CuZn</t>
  </si>
  <si>
    <t>Al</t>
  </si>
  <si>
    <t xml:space="preserve">Cu </t>
  </si>
  <si>
    <t>i</t>
  </si>
  <si>
    <r>
      <t xml:space="preserve">Δt 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[°C]</t>
    </r>
  </si>
  <si>
    <r>
      <t xml:space="preserve">t 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[°C]</t>
    </r>
  </si>
  <si>
    <r>
      <t>α</t>
    </r>
    <r>
      <rPr>
        <b/>
        <vertAlign val="subscript"/>
        <sz val="11"/>
        <color theme="1"/>
        <rFont val="Calibri"/>
        <family val="2"/>
        <charset val="238"/>
      </rPr>
      <t>i</t>
    </r>
    <r>
      <rPr>
        <b/>
        <sz val="11"/>
        <color theme="1"/>
        <rFont val="Calibri"/>
        <family val="2"/>
        <charset val="238"/>
      </rPr>
      <t>[°C</t>
    </r>
    <r>
      <rPr>
        <b/>
        <vertAlign val="superscript"/>
        <sz val="11"/>
        <color theme="1"/>
        <rFont val="Calibri"/>
        <family val="2"/>
        <charset val="238"/>
      </rPr>
      <t>-1</t>
    </r>
    <r>
      <rPr>
        <b/>
        <sz val="11"/>
        <color theme="1"/>
        <rFont val="Calibri"/>
        <family val="2"/>
        <charset val="238"/>
      </rPr>
      <t>]</t>
    </r>
  </si>
  <si>
    <t>uA</t>
  </si>
  <si>
    <r>
      <t xml:space="preserve">Δl 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[μm]</t>
    </r>
  </si>
  <si>
    <r>
      <t>Δl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[μm]</t>
    </r>
  </si>
  <si>
    <r>
      <t>t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[°C]</t>
    </r>
  </si>
  <si>
    <r>
      <t>l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[</t>
    </r>
    <r>
      <rPr>
        <b/>
        <sz val="11"/>
        <color theme="1"/>
        <rFont val="Calibri"/>
        <family val="2"/>
        <charset val="238"/>
      </rPr>
      <t>μ</t>
    </r>
    <r>
      <rPr>
        <b/>
        <sz val="11"/>
        <color theme="1"/>
        <rFont val="Calibri"/>
        <family val="2"/>
        <charset val="238"/>
        <scheme val="minor"/>
      </rPr>
      <t>m]</t>
    </r>
  </si>
  <si>
    <r>
      <t>Δl</t>
    </r>
    <r>
      <rPr>
        <b/>
        <vertAlign val="subscript"/>
        <sz val="11"/>
        <color theme="1"/>
        <rFont val="Calibri"/>
        <family val="2"/>
        <charset val="238"/>
      </rPr>
      <t>i</t>
    </r>
    <r>
      <rPr>
        <b/>
        <sz val="11"/>
        <color theme="1"/>
        <rFont val="Calibri"/>
        <family val="2"/>
        <charset val="238"/>
      </rPr>
      <t xml:space="preserve"> [μm]</t>
    </r>
  </si>
  <si>
    <r>
      <t xml:space="preserve">l 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>[μm]</t>
    </r>
  </si>
  <si>
    <r>
      <t>l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[μm]</t>
    </r>
  </si>
  <si>
    <t>uA(t)</t>
  </si>
  <si>
    <t>uA(l)</t>
  </si>
  <si>
    <t>α=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</si>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</sst>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/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45" zoomScaleNormal="145" workbookViewId="0">
      <selection activeCell="J34" sqref="J34"/>
    </sheetView>
  </sheetViews>
  <sheetFormatPr defaultRowHeight="15" x14ac:dyDescent="0.25"/>
  <cols>
    <col min="3" max="3" width="13.7109375" customWidth="1"/>
    <col min="4" max="4" width="9.7109375" customWidth="1"/>
    <col min="5" max="5" width="14" customWidth="1"/>
    <col min="6" max="6" width="12" bestFit="1" customWidth="1"/>
    <col min="7" max="7" width="8.85546875" customWidth="1"/>
    <col min="9" max="9" width="3.140625" customWidth="1"/>
    <col min="10" max="10" width="11.140625" customWidth="1"/>
  </cols>
  <sheetData>
    <row r="1" spans="1:10" x14ac:dyDescent="0.25">
      <c r="F1">
        <f>1*10^-6</f>
        <v>9.9999999999999995E-7</v>
      </c>
    </row>
    <row r="2" spans="1:10" ht="15.75" thickBot="1" x14ac:dyDescent="0.3">
      <c r="A2" s="14" t="s">
        <v>0</v>
      </c>
      <c r="B2" s="14"/>
      <c r="C2" s="14"/>
      <c r="D2" s="14"/>
      <c r="E2" s="14"/>
      <c r="F2">
        <v>600000</v>
      </c>
    </row>
    <row r="3" spans="1:10" ht="18.75" thickBot="1" x14ac:dyDescent="0.3">
      <c r="A3" s="15" t="s">
        <v>3</v>
      </c>
      <c r="B3" s="15" t="s">
        <v>5</v>
      </c>
      <c r="C3" s="15" t="s">
        <v>11</v>
      </c>
      <c r="D3" s="15" t="s">
        <v>4</v>
      </c>
      <c r="E3" s="16" t="s">
        <v>12</v>
      </c>
      <c r="F3" s="23" t="s">
        <v>7</v>
      </c>
      <c r="G3" s="23" t="s">
        <v>15</v>
      </c>
      <c r="H3" s="23" t="s">
        <v>16</v>
      </c>
    </row>
    <row r="4" spans="1:10" ht="15.75" thickTop="1" x14ac:dyDescent="0.25">
      <c r="A4" s="3">
        <v>0</v>
      </c>
      <c r="B4" s="3">
        <v>24.5</v>
      </c>
      <c r="C4" s="3">
        <v>0</v>
      </c>
      <c r="D4" s="3">
        <f>B4-$B$4</f>
        <v>0</v>
      </c>
      <c r="E4" s="3"/>
    </row>
    <row r="5" spans="1:10" x14ac:dyDescent="0.25">
      <c r="A5" s="4">
        <v>1</v>
      </c>
      <c r="B5" s="4">
        <v>30</v>
      </c>
      <c r="C5" s="4">
        <v>62.5</v>
      </c>
      <c r="D5" s="4">
        <f>B5-B4</f>
        <v>5.5</v>
      </c>
      <c r="E5" s="6">
        <f>C5-C4</f>
        <v>62.5</v>
      </c>
      <c r="F5">
        <f>(1*E5)/($F$2*D5)</f>
        <v>1.8939393939393939E-5</v>
      </c>
      <c r="G5">
        <f>(D5-$D$12)^2</f>
        <v>8.1632653061224414E-2</v>
      </c>
      <c r="H5">
        <f>(E5-$E$12)^2</f>
        <v>28.698979591836704</v>
      </c>
    </row>
    <row r="6" spans="1:10" x14ac:dyDescent="0.25">
      <c r="A6" s="4">
        <v>2</v>
      </c>
      <c r="B6" s="4">
        <v>36</v>
      </c>
      <c r="C6" s="4">
        <v>125</v>
      </c>
      <c r="D6" s="4">
        <f t="shared" ref="D6:D11" si="0">B6-B5</f>
        <v>6</v>
      </c>
      <c r="E6" s="6">
        <f t="shared" ref="E6:E11" si="1">C6-C5</f>
        <v>62.5</v>
      </c>
      <c r="F6">
        <f t="shared" ref="F6:F11" si="2">(1*E6)/($F$2*D6)</f>
        <v>1.7361111111111111E-5</v>
      </c>
      <c r="G6">
        <f t="shared" ref="G6:G11" si="3">(D6-$D$12)^2</f>
        <v>0.61734693877551006</v>
      </c>
      <c r="H6">
        <f t="shared" ref="H6:H11" si="4">(E6-$E$12)^2</f>
        <v>28.698979591836704</v>
      </c>
    </row>
    <row r="7" spans="1:10" x14ac:dyDescent="0.25">
      <c r="A7" s="4">
        <v>3</v>
      </c>
      <c r="B7" s="4">
        <v>40.5</v>
      </c>
      <c r="C7" s="4">
        <v>180</v>
      </c>
      <c r="D7" s="4">
        <f t="shared" si="0"/>
        <v>4.5</v>
      </c>
      <c r="E7" s="6">
        <f t="shared" si="1"/>
        <v>55</v>
      </c>
      <c r="F7">
        <f t="shared" si="2"/>
        <v>2.0370370370370369E-5</v>
      </c>
      <c r="G7">
        <f t="shared" si="3"/>
        <v>0.51020408163265329</v>
      </c>
      <c r="H7">
        <f t="shared" si="4"/>
        <v>4.5918367346938904</v>
      </c>
    </row>
    <row r="8" spans="1:10" x14ac:dyDescent="0.25">
      <c r="A8" s="4">
        <v>4</v>
      </c>
      <c r="B8" s="4">
        <v>46.4</v>
      </c>
      <c r="C8" s="4">
        <v>240</v>
      </c>
      <c r="D8" s="4">
        <f t="shared" si="0"/>
        <v>5.8999999999999986</v>
      </c>
      <c r="E8" s="6">
        <f t="shared" si="1"/>
        <v>60</v>
      </c>
      <c r="F8">
        <f t="shared" si="2"/>
        <v>1.6949152542372885E-5</v>
      </c>
      <c r="G8">
        <f t="shared" si="3"/>
        <v>0.47020408163265093</v>
      </c>
      <c r="H8">
        <f t="shared" si="4"/>
        <v>8.1632653061224314</v>
      </c>
    </row>
    <row r="9" spans="1:10" x14ac:dyDescent="0.25">
      <c r="A9" s="4">
        <v>5</v>
      </c>
      <c r="B9" s="4">
        <v>51</v>
      </c>
      <c r="C9" s="4">
        <v>290</v>
      </c>
      <c r="D9" s="4">
        <f t="shared" si="0"/>
        <v>4.6000000000000014</v>
      </c>
      <c r="E9" s="6">
        <f t="shared" si="1"/>
        <v>50</v>
      </c>
      <c r="F9">
        <f t="shared" si="2"/>
        <v>1.81159420289855E-5</v>
      </c>
      <c r="G9">
        <f t="shared" si="3"/>
        <v>0.37734693877550862</v>
      </c>
      <c r="H9">
        <f t="shared" si="4"/>
        <v>51.020408163265351</v>
      </c>
    </row>
    <row r="10" spans="1:10" x14ac:dyDescent="0.25">
      <c r="A10" s="4">
        <v>6</v>
      </c>
      <c r="B10" s="4">
        <v>55.5</v>
      </c>
      <c r="C10" s="4">
        <v>340</v>
      </c>
      <c r="D10" s="4">
        <f t="shared" si="0"/>
        <v>4.5</v>
      </c>
      <c r="E10" s="6">
        <f t="shared" si="1"/>
        <v>50</v>
      </c>
      <c r="F10">
        <f t="shared" si="2"/>
        <v>1.8518518518518518E-5</v>
      </c>
      <c r="G10">
        <f t="shared" si="3"/>
        <v>0.51020408163265329</v>
      </c>
      <c r="H10">
        <f t="shared" si="4"/>
        <v>51.020408163265351</v>
      </c>
      <c r="I10" t="s">
        <v>18</v>
      </c>
      <c r="J10">
        <f>SQRT((E12/(F2*F2*D12)*1000)^2+(E12/(F2*D12*D12)*G12)^2*(E12/(F2*F2*D12)*H12)^2)</f>
        <v>3.0441400304414002E-8</v>
      </c>
    </row>
    <row r="11" spans="1:10" x14ac:dyDescent="0.25">
      <c r="A11" s="4">
        <v>7</v>
      </c>
      <c r="B11" s="4">
        <v>61</v>
      </c>
      <c r="C11" s="4">
        <v>400</v>
      </c>
      <c r="D11" s="4">
        <f t="shared" si="0"/>
        <v>5.5</v>
      </c>
      <c r="E11" s="6">
        <f t="shared" si="1"/>
        <v>60</v>
      </c>
      <c r="F11">
        <f t="shared" si="2"/>
        <v>1.8181818181818182E-5</v>
      </c>
      <c r="G11">
        <f t="shared" si="3"/>
        <v>8.1632653061224414E-2</v>
      </c>
      <c r="H11">
        <f t="shared" si="4"/>
        <v>8.1632653061224314</v>
      </c>
    </row>
    <row r="12" spans="1:10" x14ac:dyDescent="0.25">
      <c r="C12" s="2"/>
      <c r="D12" s="2">
        <f t="shared" ref="D12" si="5">SUM(D5:D11)/7</f>
        <v>5.2142857142857144</v>
      </c>
      <c r="E12" s="2">
        <f>SUM(E5:E11)/7</f>
        <v>57.142857142857146</v>
      </c>
      <c r="F12" s="24">
        <f>SUM(F5:F11)/(7)</f>
        <v>1.8348043813224358E-5</v>
      </c>
      <c r="G12">
        <f>SQRT(SUM(G5:G11)/(7*6))</f>
        <v>0.25111994044638475</v>
      </c>
      <c r="H12">
        <f>SQRT(SUM(H5:H11)/(7*6))</f>
        <v>2.0722494268487157</v>
      </c>
      <c r="I12" t="s">
        <v>17</v>
      </c>
      <c r="J12">
        <f>(E12)/(F2*D12)</f>
        <v>1.8264840182648402E-5</v>
      </c>
    </row>
    <row r="13" spans="1:10" x14ac:dyDescent="0.25">
      <c r="E13" s="1"/>
    </row>
    <row r="14" spans="1:10" x14ac:dyDescent="0.25">
      <c r="E14" s="1"/>
    </row>
    <row r="15" spans="1:10" ht="15.75" thickBot="1" x14ac:dyDescent="0.3">
      <c r="A15" s="14" t="s">
        <v>1</v>
      </c>
      <c r="B15" s="14"/>
      <c r="C15" s="14"/>
      <c r="D15" s="14"/>
      <c r="E15" s="14"/>
    </row>
    <row r="16" spans="1:10" ht="18.75" thickBot="1" x14ac:dyDescent="0.3">
      <c r="A16" s="12" t="s">
        <v>3</v>
      </c>
      <c r="B16" s="12" t="s">
        <v>10</v>
      </c>
      <c r="C16" s="12" t="s">
        <v>13</v>
      </c>
      <c r="D16" s="12" t="s">
        <v>4</v>
      </c>
      <c r="E16" s="13" t="s">
        <v>12</v>
      </c>
    </row>
    <row r="17" spans="1:10" ht="15.75" thickTop="1" x14ac:dyDescent="0.25">
      <c r="A17" s="3">
        <v>0</v>
      </c>
      <c r="B17" s="3">
        <v>27</v>
      </c>
      <c r="C17" s="3">
        <v>0</v>
      </c>
      <c r="D17" s="3"/>
      <c r="E17" s="3"/>
    </row>
    <row r="18" spans="1:10" x14ac:dyDescent="0.25">
      <c r="A18" s="4">
        <v>1</v>
      </c>
      <c r="B18" s="4">
        <v>30.5</v>
      </c>
      <c r="C18" s="4">
        <v>55</v>
      </c>
      <c r="D18" s="4">
        <f>B18-B17</f>
        <v>3.5</v>
      </c>
      <c r="E18" s="6">
        <f>C18-C17</f>
        <v>55</v>
      </c>
      <c r="F18">
        <f t="shared" ref="F18:F24" si="6">(1*E18)/($F$2*D18)</f>
        <v>2.6190476190476189E-5</v>
      </c>
      <c r="G18">
        <f>(D18-$D$25)^2</f>
        <v>1.6530612244897955</v>
      </c>
      <c r="H18">
        <f>(E18-$E$25)^2</f>
        <v>147.44897959183663</v>
      </c>
    </row>
    <row r="19" spans="1:10" x14ac:dyDescent="0.25">
      <c r="A19" s="4">
        <v>2</v>
      </c>
      <c r="B19" s="4">
        <v>36</v>
      </c>
      <c r="C19" s="4">
        <v>130</v>
      </c>
      <c r="D19" s="4">
        <f t="shared" ref="D19:D24" si="7">B19-B18</f>
        <v>5.5</v>
      </c>
      <c r="E19" s="6">
        <f t="shared" ref="E19:E24" si="8">C19-C18</f>
        <v>75</v>
      </c>
      <c r="F19">
        <f t="shared" si="6"/>
        <v>2.2727272727272726E-5</v>
      </c>
      <c r="G19">
        <f t="shared" ref="G19:G24" si="9">(D19-$D$25)^2</f>
        <v>0.51020408163265329</v>
      </c>
      <c r="H19">
        <f t="shared" ref="H19:H24" si="10">(E19-$E$25)^2</f>
        <v>61.734693877551081</v>
      </c>
    </row>
    <row r="20" spans="1:10" x14ac:dyDescent="0.25">
      <c r="A20" s="4">
        <v>3</v>
      </c>
      <c r="B20" s="4">
        <v>40.5</v>
      </c>
      <c r="C20" s="4">
        <v>190</v>
      </c>
      <c r="D20" s="4">
        <f t="shared" si="7"/>
        <v>4.5</v>
      </c>
      <c r="E20" s="6">
        <f t="shared" si="8"/>
        <v>60</v>
      </c>
      <c r="F20">
        <f t="shared" si="6"/>
        <v>2.2222222222222223E-5</v>
      </c>
      <c r="G20">
        <f t="shared" si="9"/>
        <v>8.1632653061224414E-2</v>
      </c>
      <c r="H20">
        <f t="shared" si="10"/>
        <v>51.020408163265245</v>
      </c>
    </row>
    <row r="21" spans="1:10" x14ac:dyDescent="0.25">
      <c r="A21" s="4">
        <v>4</v>
      </c>
      <c r="B21" s="4">
        <v>45.5</v>
      </c>
      <c r="C21" s="4">
        <v>260</v>
      </c>
      <c r="D21" s="4">
        <f t="shared" si="7"/>
        <v>5</v>
      </c>
      <c r="E21" s="6">
        <f t="shared" si="8"/>
        <v>70</v>
      </c>
      <c r="F21">
        <f t="shared" si="6"/>
        <v>2.3333333333333332E-5</v>
      </c>
      <c r="G21">
        <f t="shared" si="9"/>
        <v>4.5918367346938826E-2</v>
      </c>
      <c r="H21">
        <f t="shared" si="10"/>
        <v>8.1632653061224723</v>
      </c>
    </row>
    <row r="22" spans="1:10" x14ac:dyDescent="0.25">
      <c r="A22" s="4">
        <v>5</v>
      </c>
      <c r="B22" s="4">
        <v>51.5</v>
      </c>
      <c r="C22" s="4">
        <v>335</v>
      </c>
      <c r="D22" s="4">
        <f t="shared" si="7"/>
        <v>6</v>
      </c>
      <c r="E22" s="6">
        <f t="shared" si="8"/>
        <v>75</v>
      </c>
      <c r="F22">
        <f t="shared" si="6"/>
        <v>2.0833333333333333E-5</v>
      </c>
      <c r="G22">
        <f t="shared" si="9"/>
        <v>1.4744897959183676</v>
      </c>
      <c r="H22">
        <f t="shared" si="10"/>
        <v>61.734693877551081</v>
      </c>
    </row>
    <row r="23" spans="1:10" x14ac:dyDescent="0.25">
      <c r="A23" s="4">
        <v>6</v>
      </c>
      <c r="B23" s="4">
        <v>55.5</v>
      </c>
      <c r="C23" s="4">
        <v>410</v>
      </c>
      <c r="D23" s="4">
        <f t="shared" si="7"/>
        <v>4</v>
      </c>
      <c r="E23" s="6">
        <f t="shared" si="8"/>
        <v>75</v>
      </c>
      <c r="F23">
        <f t="shared" si="6"/>
        <v>3.1250000000000001E-5</v>
      </c>
      <c r="G23">
        <f t="shared" si="9"/>
        <v>0.61734693877551006</v>
      </c>
      <c r="H23">
        <f t="shared" si="10"/>
        <v>61.734693877551081</v>
      </c>
      <c r="I23" t="s">
        <v>18</v>
      </c>
      <c r="J23">
        <f>SQRT((E25/(F2*F2*D25)*1000)^2+(E25/(F2*D25*D25)*G25)^2*(E25/(F2*F2*D25)*H25)^2)</f>
        <v>3.8971807628524044E-8</v>
      </c>
    </row>
    <row r="24" spans="1:10" x14ac:dyDescent="0.25">
      <c r="A24" s="4">
        <v>7</v>
      </c>
      <c r="B24" s="4">
        <v>60.5</v>
      </c>
      <c r="C24" s="4">
        <v>470</v>
      </c>
      <c r="D24" s="4">
        <f t="shared" si="7"/>
        <v>5</v>
      </c>
      <c r="E24" s="6">
        <f t="shared" si="8"/>
        <v>60</v>
      </c>
      <c r="F24">
        <f t="shared" si="6"/>
        <v>2.0000000000000002E-5</v>
      </c>
      <c r="G24">
        <f t="shared" si="9"/>
        <v>4.5918367346938826E-2</v>
      </c>
      <c r="H24">
        <f t="shared" si="10"/>
        <v>51.020408163265245</v>
      </c>
    </row>
    <row r="25" spans="1:10" x14ac:dyDescent="0.25">
      <c r="D25" s="17">
        <f>AVERAGE(D18:D24)</f>
        <v>4.7857142857142856</v>
      </c>
      <c r="E25" s="17">
        <f>AVERAGE(E18:E24)</f>
        <v>67.142857142857139</v>
      </c>
      <c r="F25" s="24">
        <f>SQRT(SUM(F18:F24)/(7*6))</f>
        <v>1.9913900254574382E-3</v>
      </c>
      <c r="G25">
        <f>SQRT(SUM(G18:G24)/(7*6))</f>
        <v>0.32471861183299655</v>
      </c>
      <c r="H25">
        <f>SQRT(SUM(H18:H24)/(7*6))</f>
        <v>3.2471861183299655</v>
      </c>
      <c r="I25" t="s">
        <v>17</v>
      </c>
      <c r="J25">
        <f>(E25)/($F$2*D25)</f>
        <v>2.3383084577114426E-5</v>
      </c>
    </row>
    <row r="26" spans="1:10" x14ac:dyDescent="0.25">
      <c r="E26" s="1"/>
    </row>
    <row r="27" spans="1:10" x14ac:dyDescent="0.25">
      <c r="E27" s="1"/>
    </row>
    <row r="28" spans="1:10" ht="15.75" thickBot="1" x14ac:dyDescent="0.3">
      <c r="A28" s="9" t="s">
        <v>2</v>
      </c>
      <c r="B28" s="10"/>
      <c r="C28" s="10"/>
      <c r="D28" s="10"/>
      <c r="E28" s="11"/>
    </row>
    <row r="29" spans="1:10" ht="18.75" thickBot="1" x14ac:dyDescent="0.3">
      <c r="A29" s="12" t="s">
        <v>3</v>
      </c>
      <c r="B29" s="12" t="s">
        <v>10</v>
      </c>
      <c r="C29" s="12" t="s">
        <v>14</v>
      </c>
      <c r="D29" s="12" t="s">
        <v>4</v>
      </c>
      <c r="E29" s="13" t="s">
        <v>12</v>
      </c>
    </row>
    <row r="30" spans="1:10" ht="15.75" thickTop="1" x14ac:dyDescent="0.25">
      <c r="A30" s="4">
        <v>1</v>
      </c>
      <c r="B30" s="3">
        <v>35</v>
      </c>
      <c r="C30" s="3">
        <v>140</v>
      </c>
      <c r="D30" s="4"/>
      <c r="E30" s="6"/>
      <c r="F30">
        <f>($E$35-E30)^2</f>
        <v>2500</v>
      </c>
      <c r="G30">
        <f>(D30-$D$35)^2</f>
        <v>25</v>
      </c>
      <c r="H30">
        <f>(E30-$E$35)^2</f>
        <v>2500</v>
      </c>
    </row>
    <row r="31" spans="1:10" x14ac:dyDescent="0.25">
      <c r="A31" s="4">
        <v>2</v>
      </c>
      <c r="B31" s="4">
        <v>40</v>
      </c>
      <c r="C31" s="4">
        <v>190</v>
      </c>
      <c r="D31" s="4">
        <f t="shared" ref="D31:D34" si="11">B31-B30</f>
        <v>5</v>
      </c>
      <c r="E31" s="6">
        <f t="shared" ref="E31:E34" si="12">C31-C30</f>
        <v>50</v>
      </c>
      <c r="F31">
        <f>($E$35-E31)^2</f>
        <v>0</v>
      </c>
      <c r="G31">
        <f t="shared" ref="G31:G35" si="13">(D31-$D$35)^2</f>
        <v>0</v>
      </c>
      <c r="H31">
        <f t="shared" ref="H31:H35" si="14">(E31-$E$35)^2</f>
        <v>0</v>
      </c>
    </row>
    <row r="32" spans="1:10" x14ac:dyDescent="0.25">
      <c r="A32" s="4">
        <v>3</v>
      </c>
      <c r="B32" s="4">
        <v>45</v>
      </c>
      <c r="C32" s="4">
        <v>240</v>
      </c>
      <c r="D32" s="4">
        <f t="shared" si="11"/>
        <v>5</v>
      </c>
      <c r="E32" s="6">
        <f t="shared" si="12"/>
        <v>50</v>
      </c>
      <c r="F32">
        <f>($E$35-E32)^2</f>
        <v>0</v>
      </c>
      <c r="G32">
        <f t="shared" si="13"/>
        <v>0</v>
      </c>
      <c r="H32">
        <f t="shared" si="14"/>
        <v>0</v>
      </c>
    </row>
    <row r="33" spans="1:10" x14ac:dyDescent="0.25">
      <c r="A33" s="4">
        <v>4</v>
      </c>
      <c r="B33" s="4">
        <v>50</v>
      </c>
      <c r="C33" s="4">
        <v>290</v>
      </c>
      <c r="D33" s="4">
        <f t="shared" si="11"/>
        <v>5</v>
      </c>
      <c r="E33" s="6">
        <f t="shared" si="12"/>
        <v>50</v>
      </c>
      <c r="F33">
        <f>($E$35-E33)^2</f>
        <v>0</v>
      </c>
      <c r="G33">
        <f t="shared" si="13"/>
        <v>0</v>
      </c>
      <c r="H33">
        <f t="shared" si="14"/>
        <v>0</v>
      </c>
      <c r="I33" t="s">
        <v>18</v>
      </c>
      <c r="J33">
        <f>SQRT((E35/(F2*F2*D35)*1000)^2+(E35/(F2*D35*D35)*G35)^2*(E35/(F2*F2*D35)*H35)^2)</f>
        <v>2.7777777777777777E-8</v>
      </c>
    </row>
    <row r="34" spans="1:10" x14ac:dyDescent="0.25">
      <c r="A34" s="19">
        <v>5</v>
      </c>
      <c r="B34" s="4">
        <v>55</v>
      </c>
      <c r="C34" s="4">
        <v>340</v>
      </c>
      <c r="D34" s="4">
        <f t="shared" si="11"/>
        <v>5</v>
      </c>
      <c r="E34" s="6">
        <f t="shared" si="12"/>
        <v>50</v>
      </c>
      <c r="F34">
        <f>($E$35-E34)^2</f>
        <v>0</v>
      </c>
      <c r="G34">
        <f t="shared" si="13"/>
        <v>0</v>
      </c>
      <c r="H34">
        <f t="shared" si="14"/>
        <v>0</v>
      </c>
    </row>
    <row r="35" spans="1:10" x14ac:dyDescent="0.25">
      <c r="A35" s="18"/>
      <c r="D35" s="17">
        <f>AVERAGE(D31:D34)</f>
        <v>5</v>
      </c>
      <c r="E35" s="17">
        <f>AVERAGE(E31:E34)</f>
        <v>50</v>
      </c>
      <c r="F35">
        <f>($E$35-E35)^2</f>
        <v>0</v>
      </c>
      <c r="G35">
        <f t="shared" si="13"/>
        <v>0</v>
      </c>
      <c r="H35">
        <f t="shared" si="14"/>
        <v>0</v>
      </c>
      <c r="I35" t="s">
        <v>17</v>
      </c>
      <c r="J35">
        <f>(E35)/($F$2*D35)</f>
        <v>1.6666666666666667E-5</v>
      </c>
    </row>
    <row r="37" spans="1:10" x14ac:dyDescent="0.25">
      <c r="F37" s="24">
        <f>SQRT(SUM(F30:F34)/(5*4))</f>
        <v>11.180339887498949</v>
      </c>
    </row>
  </sheetData>
  <mergeCells count="3">
    <mergeCell ref="A2:E2"/>
    <mergeCell ref="A15:E15"/>
    <mergeCell ref="A28:E2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workbookViewId="0">
      <selection activeCell="K7" sqref="K7"/>
    </sheetView>
  </sheetViews>
  <sheetFormatPr defaultRowHeight="15" x14ac:dyDescent="0.25"/>
  <cols>
    <col min="3" max="3" width="13.7109375" customWidth="1"/>
    <col min="4" max="4" width="9.7109375" customWidth="1"/>
    <col min="5" max="5" width="14" customWidth="1"/>
    <col min="6" max="6" width="12" bestFit="1" customWidth="1"/>
    <col min="7" max="7" width="0.85546875" customWidth="1"/>
  </cols>
  <sheetData>
    <row r="2" spans="1:8" ht="15.75" thickBot="1" x14ac:dyDescent="0.3">
      <c r="A2" s="14" t="s">
        <v>0</v>
      </c>
      <c r="B2" s="14"/>
      <c r="C2" s="14"/>
      <c r="D2" s="14"/>
      <c r="E2" s="14"/>
      <c r="F2">
        <v>600000</v>
      </c>
      <c r="H2">
        <f>1*10^-6</f>
        <v>9.9999999999999995E-7</v>
      </c>
    </row>
    <row r="3" spans="1:8" ht="18.75" thickBot="1" x14ac:dyDescent="0.3">
      <c r="A3" s="15" t="s">
        <v>3</v>
      </c>
      <c r="B3" s="15" t="s">
        <v>5</v>
      </c>
      <c r="C3" s="15" t="s">
        <v>11</v>
      </c>
      <c r="D3" s="15" t="s">
        <v>4</v>
      </c>
      <c r="E3" s="16" t="s">
        <v>6</v>
      </c>
      <c r="F3" s="23" t="s">
        <v>7</v>
      </c>
    </row>
    <row r="4" spans="1:8" ht="15.75" thickTop="1" x14ac:dyDescent="0.25">
      <c r="A4" s="3">
        <v>0</v>
      </c>
      <c r="B4" s="3">
        <v>24.5</v>
      </c>
      <c r="C4" s="3">
        <v>0</v>
      </c>
      <c r="D4" s="3">
        <f>B4-$B$4</f>
        <v>0</v>
      </c>
      <c r="E4" s="3"/>
    </row>
    <row r="5" spans="1:8" x14ac:dyDescent="0.25">
      <c r="A5" s="4">
        <v>1</v>
      </c>
      <c r="B5" s="4">
        <v>30</v>
      </c>
      <c r="C5" s="4">
        <v>62.5</v>
      </c>
      <c r="D5" s="4">
        <f t="shared" ref="D5:D34" si="0">B5-$B$4</f>
        <v>5.5</v>
      </c>
      <c r="E5" s="5">
        <f>C5/(D5*$F$2)</f>
        <v>1.8939393939393939E-5</v>
      </c>
      <c r="F5">
        <f>($E$12-E5)^2</f>
        <v>2.8274706889080085E-13</v>
      </c>
    </row>
    <row r="6" spans="1:8" x14ac:dyDescent="0.25">
      <c r="A6" s="4">
        <v>2</v>
      </c>
      <c r="B6" s="4">
        <v>36</v>
      </c>
      <c r="C6" s="4">
        <v>125</v>
      </c>
      <c r="D6" s="4">
        <f t="shared" si="0"/>
        <v>11.5</v>
      </c>
      <c r="E6" s="5">
        <f t="shared" ref="E6:E11" si="1">C6/(D6*$F$2)</f>
        <v>1.8115942028985507E-5</v>
      </c>
      <c r="F6">
        <f t="shared" ref="F6:F11" si="2">($E$12-E6)^2</f>
        <v>8.5096035461739333E-14</v>
      </c>
    </row>
    <row r="7" spans="1:8" x14ac:dyDescent="0.25">
      <c r="A7" s="4">
        <v>3</v>
      </c>
      <c r="B7" s="4">
        <v>40.5</v>
      </c>
      <c r="C7" s="4">
        <v>180</v>
      </c>
      <c r="D7" s="4">
        <f t="shared" si="0"/>
        <v>16</v>
      </c>
      <c r="E7" s="5">
        <f t="shared" si="1"/>
        <v>1.8749999999999998E-5</v>
      </c>
      <c r="F7">
        <f t="shared" si="2"/>
        <v>1.1720059426755249E-13</v>
      </c>
    </row>
    <row r="8" spans="1:8" x14ac:dyDescent="0.25">
      <c r="A8" s="4">
        <v>4</v>
      </c>
      <c r="B8" s="4">
        <v>46.4</v>
      </c>
      <c r="C8" s="4">
        <v>240</v>
      </c>
      <c r="D8" s="4">
        <f t="shared" si="0"/>
        <v>21.9</v>
      </c>
      <c r="E8" s="5">
        <f t="shared" si="1"/>
        <v>1.8264840182648402E-5</v>
      </c>
      <c r="F8">
        <f t="shared" si="2"/>
        <v>2.0395865457378454E-14</v>
      </c>
    </row>
    <row r="9" spans="1:8" x14ac:dyDescent="0.25">
      <c r="A9" s="4">
        <v>5</v>
      </c>
      <c r="B9" s="4">
        <v>51</v>
      </c>
      <c r="C9" s="4">
        <v>290</v>
      </c>
      <c r="D9" s="4">
        <f t="shared" si="0"/>
        <v>26.5</v>
      </c>
      <c r="E9" s="5">
        <f t="shared" si="1"/>
        <v>1.8238993710691824E-5</v>
      </c>
      <c r="F9">
        <f t="shared" si="2"/>
        <v>2.8446386523363806E-14</v>
      </c>
    </row>
    <row r="10" spans="1:8" x14ac:dyDescent="0.25">
      <c r="A10" s="4">
        <v>6</v>
      </c>
      <c r="B10" s="4">
        <v>55.5</v>
      </c>
      <c r="C10" s="4">
        <v>340</v>
      </c>
      <c r="D10" s="4">
        <f t="shared" si="0"/>
        <v>31</v>
      </c>
      <c r="E10" s="5">
        <f t="shared" si="1"/>
        <v>1.8279569892473119E-5</v>
      </c>
      <c r="F10">
        <f t="shared" si="2"/>
        <v>1.6405609480626575E-14</v>
      </c>
    </row>
    <row r="11" spans="1:8" x14ac:dyDescent="0.25">
      <c r="A11" s="4">
        <v>7</v>
      </c>
      <c r="B11" s="4">
        <v>61</v>
      </c>
      <c r="C11" s="4">
        <v>400</v>
      </c>
      <c r="D11" s="4">
        <f t="shared" si="0"/>
        <v>36.5</v>
      </c>
      <c r="E11" s="5">
        <f t="shared" si="1"/>
        <v>1.8264840182648402E-5</v>
      </c>
      <c r="F11">
        <f t="shared" si="2"/>
        <v>2.0395865457378454E-14</v>
      </c>
    </row>
    <row r="12" spans="1:8" x14ac:dyDescent="0.25">
      <c r="C12" s="2">
        <f>SUM(C5:C11)/7</f>
        <v>233.92857142857142</v>
      </c>
      <c r="D12" s="2">
        <f t="shared" ref="D12" si="3">SUM(D5:D11)/7</f>
        <v>21.271428571428572</v>
      </c>
      <c r="E12" s="1">
        <f>SUM(E5:E11)/7</f>
        <v>1.8407654276691597E-5</v>
      </c>
      <c r="F12" s="24">
        <f>SQRT(SUM(F5:F11)/(7*6))</f>
        <v>1.1656670127511911E-7</v>
      </c>
    </row>
    <row r="13" spans="1:8" x14ac:dyDescent="0.25">
      <c r="E13" s="1">
        <v>1.8329999999999999E-5</v>
      </c>
    </row>
    <row r="14" spans="1:8" x14ac:dyDescent="0.25">
      <c r="E14" s="1"/>
    </row>
    <row r="15" spans="1:8" ht="15.75" thickBot="1" x14ac:dyDescent="0.3">
      <c r="A15" s="14" t="s">
        <v>1</v>
      </c>
      <c r="B15" s="14"/>
      <c r="C15" s="14"/>
      <c r="D15" s="14"/>
      <c r="E15" s="14"/>
    </row>
    <row r="16" spans="1:8" ht="18.75" thickBot="1" x14ac:dyDescent="0.3">
      <c r="A16" s="12" t="s">
        <v>3</v>
      </c>
      <c r="B16" s="12" t="s">
        <v>10</v>
      </c>
      <c r="C16" s="12" t="s">
        <v>8</v>
      </c>
      <c r="D16" s="12" t="s">
        <v>4</v>
      </c>
      <c r="E16" s="13" t="s">
        <v>6</v>
      </c>
    </row>
    <row r="17" spans="1:6" ht="15.75" thickTop="1" x14ac:dyDescent="0.25">
      <c r="A17" s="3">
        <v>0</v>
      </c>
      <c r="B17" s="3">
        <v>27</v>
      </c>
      <c r="C17" s="3">
        <v>0</v>
      </c>
      <c r="D17" s="3">
        <f>B17-$B$17</f>
        <v>0</v>
      </c>
      <c r="E17" s="7"/>
    </row>
    <row r="18" spans="1:6" x14ac:dyDescent="0.25">
      <c r="A18" s="4">
        <v>1</v>
      </c>
      <c r="B18" s="4">
        <v>30.5</v>
      </c>
      <c r="C18" s="4">
        <v>55</v>
      </c>
      <c r="D18" s="4">
        <f t="shared" ref="D18:D24" si="4">B18-$B$17</f>
        <v>3.5</v>
      </c>
      <c r="E18" s="5">
        <f>C18/(D18*$F$2)</f>
        <v>2.6190476190476189E-5</v>
      </c>
      <c r="F18">
        <f>($E$25-E18)^2</f>
        <v>5.2504885002169763E-12</v>
      </c>
    </row>
    <row r="19" spans="1:6" x14ac:dyDescent="0.25">
      <c r="A19" s="4">
        <v>2</v>
      </c>
      <c r="B19" s="4">
        <v>36</v>
      </c>
      <c r="C19" s="4">
        <v>130</v>
      </c>
      <c r="D19" s="4">
        <f t="shared" si="4"/>
        <v>9</v>
      </c>
      <c r="E19" s="5">
        <f t="shared" ref="E19:E24" si="5">C19/(D19*$F$2)</f>
        <v>2.4074074074074074E-5</v>
      </c>
      <c r="F19">
        <f t="shared" ref="F19:F24" si="6">($E$25-E19)^2</f>
        <v>3.062231488788758E-14</v>
      </c>
    </row>
    <row r="20" spans="1:6" x14ac:dyDescent="0.25">
      <c r="A20" s="4">
        <v>3</v>
      </c>
      <c r="B20" s="4">
        <v>40.5</v>
      </c>
      <c r="C20" s="4">
        <v>190</v>
      </c>
      <c r="D20" s="4">
        <f t="shared" si="4"/>
        <v>13.5</v>
      </c>
      <c r="E20" s="5">
        <f t="shared" si="5"/>
        <v>2.3456790123456792E-5</v>
      </c>
      <c r="F20">
        <f t="shared" si="6"/>
        <v>1.9562187936406062E-13</v>
      </c>
    </row>
    <row r="21" spans="1:6" x14ac:dyDescent="0.25">
      <c r="A21" s="4">
        <v>4</v>
      </c>
      <c r="B21" s="4">
        <v>45.5</v>
      </c>
      <c r="C21" s="4">
        <v>260</v>
      </c>
      <c r="D21" s="4">
        <f t="shared" si="4"/>
        <v>18.5</v>
      </c>
      <c r="E21" s="5">
        <f t="shared" si="5"/>
        <v>2.3423423423423425E-5</v>
      </c>
      <c r="F21">
        <f t="shared" si="6"/>
        <v>2.2625083982792608E-13</v>
      </c>
    </row>
    <row r="22" spans="1:6" x14ac:dyDescent="0.25">
      <c r="A22" s="4">
        <v>5</v>
      </c>
      <c r="B22" s="4">
        <v>51.5</v>
      </c>
      <c r="C22" s="4">
        <v>335</v>
      </c>
      <c r="D22" s="4">
        <f t="shared" si="4"/>
        <v>24.5</v>
      </c>
      <c r="E22" s="5">
        <f t="shared" si="5"/>
        <v>2.2789115646258505E-5</v>
      </c>
      <c r="F22">
        <f t="shared" si="6"/>
        <v>1.232024742555664E-12</v>
      </c>
    </row>
    <row r="23" spans="1:6" x14ac:dyDescent="0.25">
      <c r="A23" s="4">
        <v>6</v>
      </c>
      <c r="B23" s="4">
        <v>55.5</v>
      </c>
      <c r="C23" s="4">
        <v>410</v>
      </c>
      <c r="D23" s="4">
        <f t="shared" si="4"/>
        <v>28.5</v>
      </c>
      <c r="E23" s="5">
        <f t="shared" si="5"/>
        <v>2.3976608187134503E-5</v>
      </c>
      <c r="F23">
        <f t="shared" si="6"/>
        <v>6.0103490763563884E-15</v>
      </c>
    </row>
    <row r="24" spans="1:6" x14ac:dyDescent="0.25">
      <c r="A24" s="4">
        <v>7</v>
      </c>
      <c r="B24" s="4">
        <v>60.5</v>
      </c>
      <c r="C24" s="4">
        <v>470</v>
      </c>
      <c r="D24" s="4">
        <f t="shared" si="4"/>
        <v>33.5</v>
      </c>
      <c r="E24" s="5">
        <f t="shared" si="5"/>
        <v>2.3383084577114429E-5</v>
      </c>
      <c r="F24">
        <f t="shared" si="6"/>
        <v>2.66253078288774E-13</v>
      </c>
    </row>
    <row r="25" spans="1:6" x14ac:dyDescent="0.25">
      <c r="E25" s="1">
        <f>SUM(E18:E24)/7</f>
        <v>2.3899081745991133E-5</v>
      </c>
      <c r="F25" s="24">
        <f>SQRT(SUM(F18:F24)/(7*6))</f>
        <v>4.1424836420108799E-7</v>
      </c>
    </row>
    <row r="26" spans="1:6" x14ac:dyDescent="0.25">
      <c r="E26" s="1"/>
    </row>
    <row r="27" spans="1:6" x14ac:dyDescent="0.25">
      <c r="E27" s="1"/>
    </row>
    <row r="28" spans="1:6" ht="15.75" thickBot="1" x14ac:dyDescent="0.3">
      <c r="A28" s="9" t="s">
        <v>2</v>
      </c>
      <c r="B28" s="10"/>
      <c r="C28" s="10"/>
      <c r="D28" s="10"/>
      <c r="E28" s="11"/>
    </row>
    <row r="29" spans="1:6" ht="18.75" thickBot="1" x14ac:dyDescent="0.3">
      <c r="A29" s="12" t="s">
        <v>3</v>
      </c>
      <c r="B29" s="12" t="s">
        <v>10</v>
      </c>
      <c r="C29" s="12" t="s">
        <v>9</v>
      </c>
      <c r="D29" s="12" t="s">
        <v>4</v>
      </c>
      <c r="E29" s="13" t="s">
        <v>6</v>
      </c>
    </row>
    <row r="30" spans="1:6" ht="15.75" thickTop="1" x14ac:dyDescent="0.25">
      <c r="A30" s="3">
        <v>0</v>
      </c>
      <c r="B30" s="20">
        <v>30</v>
      </c>
      <c r="C30" s="22">
        <v>0</v>
      </c>
      <c r="D30" s="21">
        <v>0</v>
      </c>
      <c r="E30" s="8"/>
    </row>
    <row r="31" spans="1:6" x14ac:dyDescent="0.25">
      <c r="A31" s="4">
        <v>1</v>
      </c>
      <c r="B31" s="3">
        <v>35</v>
      </c>
      <c r="C31" s="3">
        <v>140</v>
      </c>
      <c r="D31" s="3">
        <f>B31-$B$30</f>
        <v>5</v>
      </c>
      <c r="E31" s="5">
        <f>C31/(D31*$F$2)</f>
        <v>4.6666666666666665E-5</v>
      </c>
      <c r="F31">
        <f>($E$36-E31)^2</f>
        <v>6.2381009070294773E-10</v>
      </c>
    </row>
    <row r="32" spans="1:6" x14ac:dyDescent="0.25">
      <c r="A32" s="4">
        <v>2</v>
      </c>
      <c r="B32" s="4">
        <v>40</v>
      </c>
      <c r="C32" s="4">
        <v>190</v>
      </c>
      <c r="D32" s="3">
        <f t="shared" ref="D32:D35" si="7">B32-$B$30</f>
        <v>10</v>
      </c>
      <c r="E32" s="5">
        <f t="shared" ref="E32:E35" si="8">C32/(D32*$F$2)</f>
        <v>3.1666666666666666E-5</v>
      </c>
      <c r="F32">
        <f t="shared" ref="F32:F36" si="9">($E$36-E32)^2</f>
        <v>9.9524376417233535E-11</v>
      </c>
    </row>
    <row r="33" spans="1:6" x14ac:dyDescent="0.25">
      <c r="A33" s="4">
        <v>3</v>
      </c>
      <c r="B33" s="4">
        <v>45</v>
      </c>
      <c r="C33" s="4">
        <v>240</v>
      </c>
      <c r="D33" s="3">
        <f t="shared" si="7"/>
        <v>15</v>
      </c>
      <c r="E33" s="5">
        <f t="shared" si="8"/>
        <v>2.6666666666666667E-5</v>
      </c>
      <c r="F33">
        <f t="shared" si="9"/>
        <v>2.4762471655328789E-11</v>
      </c>
    </row>
    <row r="34" spans="1:6" x14ac:dyDescent="0.25">
      <c r="A34" s="4">
        <v>4</v>
      </c>
      <c r="B34" s="4">
        <v>50</v>
      </c>
      <c r="C34" s="4">
        <v>290</v>
      </c>
      <c r="D34" s="3">
        <f t="shared" si="7"/>
        <v>20</v>
      </c>
      <c r="E34" s="5">
        <f t="shared" si="8"/>
        <v>2.4166666666666667E-5</v>
      </c>
      <c r="F34">
        <f t="shared" si="9"/>
        <v>6.1315192743764138E-12</v>
      </c>
    </row>
    <row r="35" spans="1:6" x14ac:dyDescent="0.25">
      <c r="A35" s="19">
        <v>5</v>
      </c>
      <c r="B35" s="4">
        <v>55</v>
      </c>
      <c r="C35" s="4">
        <v>340</v>
      </c>
      <c r="D35" s="3">
        <f t="shared" si="7"/>
        <v>25</v>
      </c>
      <c r="E35" s="5">
        <f t="shared" si="8"/>
        <v>2.2666666666666668E-5</v>
      </c>
      <c r="F35">
        <f t="shared" si="9"/>
        <v>9.5294784580498893E-13</v>
      </c>
    </row>
    <row r="36" spans="1:6" x14ac:dyDescent="0.25">
      <c r="A36" s="18"/>
      <c r="E36" s="1">
        <f>SUM(E31:E35)/7</f>
        <v>2.1690476190476191E-5</v>
      </c>
      <c r="F36">
        <f t="shared" si="9"/>
        <v>0</v>
      </c>
    </row>
    <row r="38" spans="1:6" x14ac:dyDescent="0.25">
      <c r="F38" s="24">
        <f>SQRT(SUM(F31:F35)/(5*4))</f>
        <v>6.1448409495107814E-6</v>
      </c>
    </row>
  </sheetData>
  <mergeCells count="3">
    <mergeCell ref="A2:E2"/>
    <mergeCell ref="A15:E15"/>
    <mergeCell ref="A28:E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2017-10-17T10:35:43Z</dcterms:created>
  <dcterms:modified xsi:type="dcterms:W3CDTF">2017-10-29T17:06:20Z</dcterms:modified>
</cp:coreProperties>
</file>