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5"/>
  <workbookPr defaultThemeVersion="166925"/>
  <xr:revisionPtr revIDLastSave="162" documentId="11_A461DDE6445FF8AA4569FAF0ECC97455462336C6" xr6:coauthVersionLast="47" xr6:coauthVersionMax="47" xr10:uidLastSave="{3FD5520A-BB79-4A1F-8E3C-5E4A93A8237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D11" i="1"/>
  <c r="I4" i="1"/>
  <c r="I5" i="1"/>
  <c r="I6" i="1"/>
  <c r="I7" i="1"/>
  <c r="I8" i="1"/>
  <c r="I9" i="1"/>
  <c r="I10" i="1"/>
  <c r="I3" i="1"/>
  <c r="I2" i="1"/>
  <c r="G3" i="1"/>
  <c r="G4" i="1"/>
  <c r="G5" i="1"/>
  <c r="G6" i="1"/>
  <c r="G7" i="1"/>
  <c r="G8" i="1"/>
  <c r="G9" i="1"/>
  <c r="G10" i="1"/>
  <c r="G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<sst xmlns="http://schemas.openxmlformats.org/spreadsheetml/2006/main" count="12" uniqueCount="12">
  <si>
    <t>Specimen Label</t>
  </si>
  <si>
    <t>Tube OD (in)</t>
  </si>
  <si>
    <t>Tube ID (in)</t>
  </si>
  <si>
    <t>Insert OD (in)</t>
  </si>
  <si>
    <t>Insert Length</t>
  </si>
  <si>
    <t>Bond Gap</t>
  </si>
  <si>
    <t>Mass on Car (lbs) (x8)</t>
  </si>
  <si>
    <t>Max Load (kN)</t>
  </si>
  <si>
    <t>Load/Mass</t>
  </si>
  <si>
    <t>1NB</t>
  </si>
  <si>
    <t>1WB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</si>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</sst>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'Max Load (kN)' by 'Insert Length'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Load (kN)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0.5</c:v>
                </c:pt>
                <c:pt idx="8">
                  <c:v>0.75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3.56</c:v>
                </c:pt>
                <c:pt idx="1">
                  <c:v>5.6</c:v>
                </c:pt>
                <c:pt idx="2">
                  <c:v>8.85</c:v>
                </c:pt>
                <c:pt idx="3">
                  <c:v>14.58</c:v>
                </c:pt>
                <c:pt idx="4">
                  <c:v>16.190000000000001</c:v>
                </c:pt>
                <c:pt idx="5">
                  <c:v>8.11</c:v>
                </c:pt>
                <c:pt idx="6">
                  <c:v>4.1500000000000004</c:v>
                </c:pt>
                <c:pt idx="7">
                  <c:v>13.38</c:v>
                </c:pt>
                <c:pt idx="8">
                  <c:v>11.79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155-43BD-AC0D-13BD752D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88056"/>
        <c:axId val="410691048"/>
      </c:scatterChart>
      <c:valAx>
        <c:axId val="18625880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91048"/>
        <c:crosses val="autoZero"/>
        <c:crossBetween val="midCat"/>
      </c:valAx>
      <c:valAx>
        <c:axId val="4106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'Max Load (kN)' by 'Bond Gap'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Load (kN)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Sheet1!$F$2:$F$10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1.17E-2</c:v>
                </c:pt>
                <c:pt idx="6">
                  <c:v>1.17E-2</c:v>
                </c:pt>
                <c:pt idx="7">
                  <c:v>1.17E-2</c:v>
                </c:pt>
                <c:pt idx="8">
                  <c:v>1.17E-2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3.56</c:v>
                </c:pt>
                <c:pt idx="1">
                  <c:v>5.6</c:v>
                </c:pt>
                <c:pt idx="2">
                  <c:v>8.85</c:v>
                </c:pt>
                <c:pt idx="3">
                  <c:v>14.58</c:v>
                </c:pt>
                <c:pt idx="4">
                  <c:v>16.190000000000001</c:v>
                </c:pt>
                <c:pt idx="5">
                  <c:v>8.11</c:v>
                </c:pt>
                <c:pt idx="6">
                  <c:v>4.1500000000000004</c:v>
                </c:pt>
                <c:pt idx="7">
                  <c:v>13.38</c:v>
                </c:pt>
                <c:pt idx="8">
                  <c:v>11.79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00-4E30-BEA5-5272AC4B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92631"/>
        <c:axId val="1065765175"/>
      </c:scatterChart>
      <c:valAx>
        <c:axId val="1847592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65175"/>
        <c:crosses val="autoZero"/>
        <c:crossBetween val="midCat"/>
      </c:valAx>
      <c:valAx>
        <c:axId val="1065765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92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Load (kN) by Insert 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Load (kN)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Sheet1!$D$2:$D$10</c:f>
              <c:numCache>
                <c:formatCode>General</c:formatCode>
                <c:ptCount val="9"/>
                <c:pt idx="0">
                  <c:v>0.48599999999999999</c:v>
                </c:pt>
                <c:pt idx="1">
                  <c:v>0.48599999999999999</c:v>
                </c:pt>
                <c:pt idx="2">
                  <c:v>0.48599999999999999</c:v>
                </c:pt>
                <c:pt idx="3">
                  <c:v>0.61099999999999999</c:v>
                </c:pt>
                <c:pt idx="4">
                  <c:v>0.61099999999999999</c:v>
                </c:pt>
                <c:pt idx="5">
                  <c:v>0.47660000000000002</c:v>
                </c:pt>
                <c:pt idx="6">
                  <c:v>0.47660000000000002</c:v>
                </c:pt>
                <c:pt idx="7">
                  <c:v>0.60160000000000002</c:v>
                </c:pt>
                <c:pt idx="8">
                  <c:v>0.60160000000000002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3.56</c:v>
                </c:pt>
                <c:pt idx="1">
                  <c:v>5.6</c:v>
                </c:pt>
                <c:pt idx="2">
                  <c:v>8.85</c:v>
                </c:pt>
                <c:pt idx="3">
                  <c:v>14.58</c:v>
                </c:pt>
                <c:pt idx="4">
                  <c:v>16.190000000000001</c:v>
                </c:pt>
                <c:pt idx="5">
                  <c:v>8.11</c:v>
                </c:pt>
                <c:pt idx="6">
                  <c:v>4.1500000000000004</c:v>
                </c:pt>
                <c:pt idx="7">
                  <c:v>13.38</c:v>
                </c:pt>
                <c:pt idx="8">
                  <c:v>11.79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E1-40EE-87D2-A9FCA396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92183"/>
        <c:axId val="1065761719"/>
      </c:scatterChart>
      <c:valAx>
        <c:axId val="994792183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OD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61719"/>
        <c:crosses val="autoZero"/>
        <c:crossBetween val="midCat"/>
      </c:valAx>
      <c:valAx>
        <c:axId val="1065761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92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16</xdr:row>
      <xdr:rowOff>123825</xdr:rowOff>
    </xdr:from>
    <xdr:to>
      <xdr:col>5</xdr:col>
      <xdr:colOff>323850</xdr:colOff>
      <xdr:row>31</xdr:row>
      <xdr:rowOff>9525</xdr:rowOff>
    </xdr:to>
    <xdr:graphicFrame macro="">
      <xdr:nvGraphicFramePr>
        <xdr:cNvPr id="4" name="Chart 3" descr="Chart type: Scatter. 'Max Load (kN)' by 'Insert Length'&#10;&#10;Description automatically generated">
          <a:extLst>
            <a:ext uri="{FF2B5EF4-FFF2-40B4-BE49-F238E27FC236}">
              <a16:creationId xmlns:a16="http://schemas.microsoft.com/office/drawing/2014/main" id="{0D799565-7877-4082-E868-3CA9130F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16</xdr:row>
      <xdr:rowOff>133350</xdr:rowOff>
    </xdr:from>
    <xdr:to>
      <xdr:col>6</xdr:col>
      <xdr:colOff>1409700</xdr:colOff>
      <xdr:row>31</xdr:row>
      <xdr:rowOff>19050</xdr:rowOff>
    </xdr:to>
    <xdr:graphicFrame macro="">
      <xdr:nvGraphicFramePr>
        <xdr:cNvPr id="5" name="Chart 4" descr="Chart type: Scatter. 'Max Load (kN)' by 'Bond Gap'&#10;&#10;Description automatically generated">
          <a:extLst>
            <a:ext uri="{FF2B5EF4-FFF2-40B4-BE49-F238E27FC236}">
              <a16:creationId xmlns:a16="http://schemas.microsoft.com/office/drawing/2014/main" id="{1063F640-7948-8018-FB09-F132B302B2D9}"/>
            </a:ext>
            <a:ext uri="{147F2762-F138-4A5C-976F-8EAC2B608ADB}">
              <a16:predDERef xmlns:a16="http://schemas.microsoft.com/office/drawing/2014/main" pred="{0D799565-7877-4082-E868-3CA9130F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1400175</xdr:colOff>
      <xdr:row>16</xdr:row>
      <xdr:rowOff>123825</xdr:rowOff>
    </xdr:from>
    <xdr:to>
      <xdr:col>8</xdr:col>
      <xdr:colOff>714375</xdr:colOff>
      <xdr:row>31</xdr:row>
      <xdr:rowOff>9525</xdr:rowOff>
    </xdr:to>
    <xdr:graphicFrame macro="">
      <xdr:nvGraphicFramePr>
        <xdr:cNvPr id="6" name="Chart 5" descr="Chart type: Scatter. Field: Insert OD (in) and Field: Max Load (kN) appear highly correlated.&#10;&#10;Description automatically generated">
          <a:extLst>
            <a:ext uri="{FF2B5EF4-FFF2-40B4-BE49-F238E27FC236}">
              <a16:creationId xmlns:a16="http://schemas.microsoft.com/office/drawing/2014/main" id="{8CC93E74-00C0-CC14-1E8F-85159CCFE28C}"/>
            </a:ext>
            <a:ext uri="{147F2762-F138-4A5C-976F-8EAC2B608ADB}">
              <a16:predDERef xmlns:a16="http://schemas.microsoft.com/office/drawing/2014/main" pred="{1063F640-7948-8018-FB09-F132B302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16" workbookViewId="0">
      <selection activeCell="K47" sqref="K47"/>
    </sheetView>
  </sheetViews>
  <sheetFormatPr defaultRowHeight="15"/>
  <cols>
    <col min="1" max="1" width="14.85546875" bestFit="1" customWidth="1"/>
    <col min="2" max="2" width="14.85546875" customWidth="1"/>
    <col min="3" max="3" width="12.42578125" bestFit="1" customWidth="1"/>
    <col min="4" max="4" width="13.7109375" bestFit="1" customWidth="1"/>
    <col min="5" max="5" width="12.85546875" bestFit="1" customWidth="1"/>
    <col min="7" max="7" width="21.7109375" bestFit="1" customWidth="1"/>
    <col min="8" max="8" width="14.140625" bestFit="1" customWidth="1"/>
    <col min="9" max="9" width="12.57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 t="s">
        <v>9</v>
      </c>
      <c r="B2" s="1">
        <v>0.625</v>
      </c>
      <c r="C2" s="1">
        <v>0.5</v>
      </c>
      <c r="D2">
        <f>C2-F2*2</f>
        <v>0.48599999999999999</v>
      </c>
      <c r="E2">
        <v>0.5</v>
      </c>
      <c r="F2">
        <v>7.0000000000000001E-3</v>
      </c>
      <c r="G2">
        <f>((PI()*E2*((D2/2)^2-0.095^2)+PI()*0.05*((B2/2)^2-0.095^2))*0.0975)*8</f>
        <v>7.2149750123499307E-2</v>
      </c>
      <c r="H2">
        <v>3.56</v>
      </c>
      <c r="I2">
        <f>H2/G2</f>
        <v>49.341820226768903</v>
      </c>
    </row>
    <row r="3" spans="1:9">
      <c r="A3" s="1" t="s">
        <v>10</v>
      </c>
      <c r="B3" s="1">
        <v>0.625</v>
      </c>
      <c r="C3" s="1">
        <v>0.5</v>
      </c>
      <c r="D3">
        <f t="shared" ref="D3:D11" si="0">C3-F3*2</f>
        <v>0.48599999999999999</v>
      </c>
      <c r="E3">
        <v>0.5</v>
      </c>
      <c r="F3">
        <v>7.0000000000000001E-3</v>
      </c>
      <c r="G3">
        <f t="shared" ref="G3:G11" si="1">((PI()*E3*((D3/2)^2-0.095^2)+PI()*0.05*((B3/2)^2-0.095^2))*0.0975)*8</f>
        <v>7.2149750123499307E-2</v>
      </c>
      <c r="H3">
        <v>5.6</v>
      </c>
      <c r="I3">
        <f>H3/G3</f>
        <v>77.616346424130853</v>
      </c>
    </row>
    <row r="4" spans="1:9">
      <c r="A4" s="1">
        <v>2</v>
      </c>
      <c r="B4" s="1">
        <v>0.625</v>
      </c>
      <c r="C4" s="1">
        <v>0.5</v>
      </c>
      <c r="D4">
        <f t="shared" si="0"/>
        <v>0.48599999999999999</v>
      </c>
      <c r="E4">
        <v>0.75</v>
      </c>
      <c r="F4">
        <v>7.0000000000000001E-3</v>
      </c>
      <c r="G4">
        <f t="shared" si="1"/>
        <v>0.10279498114961858</v>
      </c>
      <c r="H4">
        <v>8.85</v>
      </c>
      <c r="I4">
        <f t="shared" ref="I4:I10" si="2">H4/G4</f>
        <v>86.093697387023042</v>
      </c>
    </row>
    <row r="5" spans="1:9">
      <c r="A5" s="1">
        <v>3</v>
      </c>
      <c r="B5" s="1">
        <v>0.75</v>
      </c>
      <c r="C5" s="1">
        <v>0.625</v>
      </c>
      <c r="D5">
        <f t="shared" si="0"/>
        <v>0.61099999999999999</v>
      </c>
      <c r="E5">
        <v>0.5</v>
      </c>
      <c r="F5">
        <v>7.0000000000000001E-3</v>
      </c>
      <c r="G5">
        <f t="shared" si="1"/>
        <v>0.11941648421831408</v>
      </c>
      <c r="H5">
        <v>14.58</v>
      </c>
      <c r="I5">
        <f t="shared" si="2"/>
        <v>122.09369665703126</v>
      </c>
    </row>
    <row r="6" spans="1:9">
      <c r="A6" s="1">
        <v>4</v>
      </c>
      <c r="B6" s="1">
        <v>0.75</v>
      </c>
      <c r="C6" s="1">
        <v>0.625</v>
      </c>
      <c r="D6">
        <f t="shared" si="0"/>
        <v>0.61099999999999999</v>
      </c>
      <c r="E6">
        <v>0.75</v>
      </c>
      <c r="F6">
        <v>7.0000000000000001E-3</v>
      </c>
      <c r="G6">
        <f t="shared" si="1"/>
        <v>0.17106277125982899</v>
      </c>
      <c r="H6">
        <v>16.190000000000001</v>
      </c>
      <c r="I6">
        <f t="shared" si="2"/>
        <v>94.643620471977769</v>
      </c>
    </row>
    <row r="7" spans="1:9">
      <c r="A7" s="1">
        <v>5</v>
      </c>
      <c r="B7" s="1">
        <v>0.625</v>
      </c>
      <c r="C7" s="1">
        <v>0.5</v>
      </c>
      <c r="D7">
        <f t="shared" si="0"/>
        <v>0.47660000000000002</v>
      </c>
      <c r="E7">
        <v>0.5</v>
      </c>
      <c r="F7">
        <v>1.17E-2</v>
      </c>
      <c r="G7">
        <f t="shared" si="1"/>
        <v>6.9378165142030629E-2</v>
      </c>
      <c r="H7">
        <v>8.11</v>
      </c>
      <c r="I7">
        <f t="shared" si="2"/>
        <v>116.89556769622328</v>
      </c>
    </row>
    <row r="8" spans="1:9">
      <c r="A8" s="1">
        <v>6</v>
      </c>
      <c r="B8" s="1">
        <v>0.625</v>
      </c>
      <c r="C8" s="1">
        <v>0.5</v>
      </c>
      <c r="D8">
        <f t="shared" si="0"/>
        <v>0.47660000000000002</v>
      </c>
      <c r="E8">
        <v>0.75</v>
      </c>
      <c r="F8">
        <v>1.17E-2</v>
      </c>
      <c r="G8">
        <f t="shared" si="1"/>
        <v>9.8637603677415558E-2</v>
      </c>
      <c r="H8">
        <v>4.1500000000000004</v>
      </c>
      <c r="I8">
        <f t="shared" si="2"/>
        <v>42.073203781107267</v>
      </c>
    </row>
    <row r="9" spans="1:9">
      <c r="A9" s="1">
        <v>7</v>
      </c>
      <c r="B9" s="1">
        <v>0.75</v>
      </c>
      <c r="C9" s="1">
        <v>0.625</v>
      </c>
      <c r="D9">
        <f t="shared" si="0"/>
        <v>0.60160000000000002</v>
      </c>
      <c r="E9">
        <v>0.5</v>
      </c>
      <c r="F9">
        <v>1.17E-2</v>
      </c>
      <c r="G9">
        <f t="shared" si="1"/>
        <v>0.11592508182009166</v>
      </c>
      <c r="H9">
        <v>13.38</v>
      </c>
      <c r="I9">
        <f t="shared" si="2"/>
        <v>115.41937076882903</v>
      </c>
    </row>
    <row r="10" spans="1:9">
      <c r="A10" s="1">
        <v>8</v>
      </c>
      <c r="B10" s="1">
        <v>0.75</v>
      </c>
      <c r="C10" s="1">
        <v>0.625</v>
      </c>
      <c r="D10">
        <f t="shared" si="0"/>
        <v>0.60160000000000002</v>
      </c>
      <c r="E10">
        <v>0.75</v>
      </c>
      <c r="F10">
        <v>1.17E-2</v>
      </c>
      <c r="G10">
        <f t="shared" si="1"/>
        <v>0.16582566766249535</v>
      </c>
      <c r="H10">
        <v>11.79</v>
      </c>
      <c r="I10">
        <f t="shared" si="2"/>
        <v>71.098763938018109</v>
      </c>
    </row>
    <row r="11" spans="1:9">
      <c r="A11" t="s">
        <v>11</v>
      </c>
      <c r="B11">
        <v>0.75</v>
      </c>
      <c r="C11">
        <v>0.625</v>
      </c>
      <c r="D11">
        <f t="shared" si="0"/>
        <v>0.61099999999999999</v>
      </c>
      <c r="E11">
        <v>0.25</v>
      </c>
      <c r="F11">
        <v>7.0000000000000001E-3</v>
      </c>
      <c r="G11">
        <f t="shared" si="1"/>
        <v>6.7770197176799163E-2</v>
      </c>
    </row>
    <row r="16" spans="1:9">
      <c r="E16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b77284ac-0f4f-4b3f-a8e3-f13cff8539d2" xsi:nil="true"/>
    <lcf76f155ced4ddcb4097134ff3c332f xmlns="b77284ac-0f4f-4b3f-a8e3-f13cff8539d2">
      <Terms xmlns="http://schemas.microsoft.com/office/infopath/2007/PartnerControls"/>
    </lcf76f155ced4ddcb4097134ff3c332f>
    <TaxCatchAll xmlns="9114eede-b192-4cf5-8232-c11b9ecab8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B54012F0F1DD4AA68DB567A9824DF5" ma:contentTypeVersion="17" ma:contentTypeDescription="Create a new document." ma:contentTypeScope="" ma:versionID="ffe58145dd36da7049d82104782fcc65">
  <xsd:schema xmlns:xsd="http://www.w3.org/2001/XMLSchema" xmlns:xs="http://www.w3.org/2001/XMLSchema" xmlns:p="http://schemas.microsoft.com/office/2006/metadata/properties" xmlns:ns2="b77284ac-0f4f-4b3f-a8e3-f13cff8539d2" xmlns:ns3="9114eede-b192-4cf5-8232-c11b9ecab89b" targetNamespace="http://schemas.microsoft.com/office/2006/metadata/properties" ma:root="true" ma:fieldsID="dab17ebcce956c1dbb7c21feafd81a4d" ns2:_="" ns3:_="">
    <xsd:import namespace="b77284ac-0f4f-4b3f-a8e3-f13cff8539d2"/>
    <xsd:import namespace="9114eede-b192-4cf5-8232-c11b9ecab8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Not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284ac-0f4f-4b3f-a8e3-f13cff853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4eede-b192-4cf5-8232-c11b9ecab89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1b53c5c-7c74-4f64-95f5-d06c82da34a9}" ma:internalName="TaxCatchAll" ma:showField="CatchAllData" ma:web="9114eede-b192-4cf5-8232-c11b9ecab8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34EE80-DC8A-4624-96DE-F55163685738}"/>
</file>

<file path=customXml/itemProps2.xml><?xml version="1.0" encoding="utf-8"?>
<ds:datastoreItem xmlns:ds="http://schemas.openxmlformats.org/officeDocument/2006/customXml" ds:itemID="{92D988CC-7BDD-4936-9CA5-6E5713BFB44E}"/>
</file>

<file path=customXml/itemProps3.xml><?xml version="1.0" encoding="utf-8"?>
<ds:datastoreItem xmlns:ds="http://schemas.openxmlformats.org/officeDocument/2006/customXml" ds:itemID="{8D09CB54-D372-4143-8F58-4280FF9AD2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Shaffer, William E</cp:lastModifiedBy>
  <cp:revision/>
  <dcterms:created xsi:type="dcterms:W3CDTF">2022-11-17T02:07:52Z</dcterms:created>
  <dcterms:modified xsi:type="dcterms:W3CDTF">2022-11-17T17:51:33Z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0x010100E4B54012F0F1DD4AA68DB567A9824DF5</vt:lpwstr>
  </property>
  <property fmtid="{D5CDD505-2E9C-101B-9397-08002B2CF9AE}" pid="3" name="MediaServiceImageTags">
    <vt:lpwstr/>
  </property>
</Properties>
</file>