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"/>
    </mc:Choice>
  </mc:AlternateContent>
  <xr:revisionPtr revIDLastSave="0" documentId="13_ncr:1_{BDF85787-E207-492C-9CE7-B43C93E385D7}" xr6:coauthVersionLast="45" xr6:coauthVersionMax="45" xr10:uidLastSave="{00000000-0000-0000-0000-000000000000}"/>
  <bookViews>
    <workbookView xWindow="-120" yWindow="-120" windowWidth="38640" windowHeight="21240" xr2:uid="{47644A1A-8335-4E12-8725-B71EBE1C8789}"/>
  </bookViews>
  <sheets>
    <sheet name="数据模型与决策P147.25" sheetId="1" r:id="rId1"/>
    <sheet name="数据模型与决策P218.9" sheetId="3" r:id="rId2"/>
    <sheet name="运算结果报告 25.a" sheetId="4" r:id="rId3"/>
    <sheet name="敏感性报告 25.a" sheetId="5" r:id="rId4"/>
    <sheet name="运算结果报告 25.c" sheetId="6" r:id="rId5"/>
    <sheet name="敏感性报告 25.c" sheetId="7" r:id="rId6"/>
    <sheet name="运算结果报告 25.b" sheetId="8" r:id="rId7"/>
    <sheet name="敏感性报告 25.b" sheetId="9" r:id="rId8"/>
    <sheet name="运算结果报告 P218.9" sheetId="12" r:id="rId9"/>
    <sheet name="敏感性报告 P218.9" sheetId="13" r:id="rId10"/>
  </sheets>
  <definedNames>
    <definedName name="solver_adj" localSheetId="0" hidden="1">数据模型与决策P147.25!$M$46:$M$56</definedName>
    <definedName name="solver_adj" localSheetId="1" hidden="1">数据模型与决策P218.9!$E$28:$G$30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数据模型与决策P147.25!$B$57:$L$57</definedName>
    <definedName name="solver_lhs1" localSheetId="1" hidden="1">数据模型与决策P218.9!$E$31:$G$31</definedName>
    <definedName name="solver_lhs2" localSheetId="1" hidden="1">数据模型与决策P218.9!$H$28:$H$30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数据模型与决策P147.25!$N$57</definedName>
    <definedName name="solver_opt" localSheetId="1" hidden="1">数据模型与决策P218.9!$K$31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1" hidden="1">3</definedName>
    <definedName name="solver_rhs1" localSheetId="0" hidden="1">数据模型与决策P147.25!$B$59:$L$59</definedName>
    <definedName name="solver_rhs1" localSheetId="1" hidden="1">数据模型与决策P218.9!$E$33:$G$33</definedName>
    <definedName name="solver_rhs2" localSheetId="1" hidden="1">数据模型与决策P218.9!$J$28:$J$30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3" l="1"/>
  <c r="K29" i="3"/>
  <c r="K30" i="3"/>
  <c r="K28" i="3"/>
  <c r="J28" i="3" a="1"/>
  <c r="J28" i="3" s="1"/>
  <c r="H29" i="3"/>
  <c r="H30" i="3"/>
  <c r="H28" i="3"/>
  <c r="G31" i="3"/>
  <c r="F31" i="3"/>
  <c r="E31" i="3"/>
  <c r="I20" i="3"/>
  <c r="I21" i="3"/>
  <c r="I19" i="3"/>
  <c r="B98" i="1"/>
  <c r="K31" i="3" l="1"/>
  <c r="J30" i="3"/>
  <c r="J29" i="3"/>
  <c r="H31" i="3"/>
  <c r="L57" i="1"/>
  <c r="K57" i="1"/>
  <c r="J57" i="1"/>
  <c r="I57" i="1"/>
  <c r="H57" i="1"/>
  <c r="G57" i="1"/>
  <c r="F57" i="1"/>
  <c r="E57" i="1"/>
  <c r="D57" i="1"/>
  <c r="C57" i="1"/>
  <c r="B57" i="1"/>
  <c r="M94" i="1"/>
  <c r="L94" i="1"/>
  <c r="K94" i="1"/>
  <c r="J94" i="1"/>
  <c r="I94" i="1"/>
  <c r="H94" i="1"/>
  <c r="G94" i="1"/>
  <c r="F94" i="1"/>
  <c r="E94" i="1"/>
  <c r="D94" i="1"/>
  <c r="C94" i="1"/>
  <c r="N94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72" i="1"/>
  <c r="L34" i="1"/>
  <c r="N47" i="1"/>
  <c r="N48" i="1"/>
  <c r="N49" i="1"/>
  <c r="N50" i="1"/>
  <c r="N51" i="1"/>
  <c r="N52" i="1"/>
  <c r="N53" i="1"/>
  <c r="N54" i="1"/>
  <c r="N55" i="1"/>
  <c r="N56" i="1"/>
  <c r="N46" i="1"/>
  <c r="M57" i="1"/>
  <c r="N24" i="1"/>
  <c r="N25" i="1"/>
  <c r="N26" i="1"/>
  <c r="N27" i="1"/>
  <c r="N28" i="1"/>
  <c r="N29" i="1"/>
  <c r="N30" i="1"/>
  <c r="N31" i="1"/>
  <c r="N32" i="1"/>
  <c r="N33" i="1"/>
  <c r="N23" i="1"/>
  <c r="K34" i="1"/>
  <c r="J34" i="1"/>
  <c r="I34" i="1"/>
  <c r="H34" i="1"/>
  <c r="G34" i="1"/>
  <c r="F34" i="1"/>
  <c r="E34" i="1"/>
  <c r="D34" i="1"/>
  <c r="C34" i="1"/>
  <c r="B34" i="1"/>
  <c r="M34" i="1"/>
  <c r="E4" i="1"/>
  <c r="E5" i="1"/>
  <c r="E6" i="1"/>
  <c r="E7" i="1"/>
  <c r="E8" i="1"/>
  <c r="E9" i="1"/>
  <c r="E10" i="1"/>
  <c r="E11" i="1"/>
  <c r="E12" i="1"/>
  <c r="E13" i="1"/>
  <c r="E3" i="1"/>
  <c r="O94" i="1" l="1"/>
  <c r="N57" i="1"/>
  <c r="N34" i="1"/>
</calcChain>
</file>

<file path=xl/sharedStrings.xml><?xml version="1.0" encoding="utf-8"?>
<sst xmlns="http://schemas.openxmlformats.org/spreadsheetml/2006/main" count="1071" uniqueCount="260">
  <si>
    <t>a. 给兼职员制定一份工作时间表使总成本最低。</t>
    <phoneticPr fontId="2" type="noConversion"/>
  </si>
  <si>
    <t>b. 兼职员工的总薪水是多少？兼职员工每天需要换几次班？利用剩余变量评价实施一部分兼职员工3小时轮班的合理性。</t>
    <phoneticPr fontId="2" type="noConversion"/>
  </si>
  <si>
    <t>利用运输模型为产品和设备开发一个最低成本的生产计划方案。写出线性规划模型。</t>
    <phoneticPr fontId="2" type="noConversion"/>
  </si>
  <si>
    <t>时间</t>
    <phoneticPr fontId="2" type="noConversion"/>
  </si>
  <si>
    <t>所需员工总数</t>
    <phoneticPr fontId="2" type="noConversion"/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</si>
  <si>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</si>
  <si>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</si>
  <si>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</si>
  <si>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</si>
  <si>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</si>
  <si>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</si>
  <si>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</si>
  <si>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</si>
  <si>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</si>
  <si>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</si>
  <si>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</si>
  <si>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全职员工数量</t>
    <phoneticPr fontId="2" type="noConversion"/>
  </si>
  <si>
    <t>所需兼职员工数量</t>
    <phoneticPr fontId="2" type="noConversion"/>
  </si>
  <si>
    <t>工作时间段</t>
    <phoneticPr fontId="2" type="noConversion"/>
  </si>
  <si>
    <t>开始雇用时刻</t>
    <phoneticPr fontId="2" type="noConversion"/>
  </si>
  <si>
    <t>●</t>
    <phoneticPr fontId="2" type="noConversion"/>
  </si>
  <si>
    <t>雇用兼职员工人数</t>
    <phoneticPr fontId="2" type="noConversion"/>
  </si>
  <si>
    <t>合计</t>
    <phoneticPr fontId="2" type="noConversion"/>
  </si>
  <si>
    <t>约束</t>
  </si>
  <si>
    <t>每小时平均工资</t>
    <phoneticPr fontId="2" type="noConversion"/>
  </si>
  <si>
    <t>约束值</t>
    <phoneticPr fontId="2" type="noConversion"/>
  </si>
  <si>
    <t>&gt;=</t>
    <phoneticPr fontId="2" type="noConversion"/>
  </si>
  <si>
    <t>Microsoft Excel 16.0 运算结果报告</t>
  </si>
  <si>
    <t>工作表: [数据模型与决策1019.xlsx]数据模型与决策P147.25</t>
  </si>
  <si>
    <t>报告的建立: 2020/10/19 星期一 22:32:20</t>
  </si>
  <si>
    <t>结果: 规划求解找到一解，可满足所有的约束及最优状况。</t>
  </si>
  <si>
    <t>规划求解引擎</t>
  </si>
  <si>
    <t>引擎: 单纯线性规划</t>
  </si>
  <si>
    <t>求解时间: .063 秒。</t>
  </si>
  <si>
    <t>迭代次数: 13 子问题: 0</t>
  </si>
  <si>
    <t>规划求解选项</t>
  </si>
  <si>
    <t>最大时间 无限制,  迭代 无限制, Precision 0.000001, 使用自动缩放</t>
  </si>
  <si>
    <t>最大子问题数目 无限制, 最大整数解数目 无限制, 整数允许误差 1%, 假设为非负数</t>
  </si>
  <si>
    <t>目标单元格 (最小值)</t>
  </si>
  <si>
    <t>单元格</t>
  </si>
  <si>
    <t>名称</t>
  </si>
  <si>
    <t>初值</t>
  </si>
  <si>
    <t>终值</t>
  </si>
  <si>
    <t>可变单元格</t>
  </si>
  <si>
    <t>整数</t>
  </si>
  <si>
    <t>单元格值</t>
  </si>
  <si>
    <t>公式</t>
  </si>
  <si>
    <t>状态</t>
  </si>
  <si>
    <t>型数值</t>
  </si>
  <si>
    <t>$O$38</t>
  </si>
  <si>
    <t>合计 总成本</t>
  </si>
  <si>
    <t>$N$27</t>
  </si>
  <si>
    <t>● 雇用兼职员工人数</t>
  </si>
  <si>
    <t>$N$28</t>
  </si>
  <si>
    <t>$N$29</t>
  </si>
  <si>
    <t>$N$30</t>
  </si>
  <si>
    <t>$N$31</t>
  </si>
  <si>
    <t>$N$32</t>
  </si>
  <si>
    <t>$N$33</t>
  </si>
  <si>
    <t>$N$34</t>
  </si>
  <si>
    <t>$N$35</t>
  </si>
  <si>
    <t>$N$36</t>
  </si>
  <si>
    <t>$N$37</t>
  </si>
  <si>
    <t>$B$38</t>
  </si>
  <si>
    <t>合计 ●</t>
  </si>
  <si>
    <t>$B$38&gt;=$B$40</t>
  </si>
  <si>
    <t>到达限制值</t>
  </si>
  <si>
    <t>$C$38</t>
  </si>
  <si>
    <t>$C$38&gt;=$C$40</t>
  </si>
  <si>
    <t>$D$38</t>
  </si>
  <si>
    <t>$D$38&gt;=$D$40</t>
  </si>
  <si>
    <t>未到限制值</t>
  </si>
  <si>
    <t>$E$38</t>
  </si>
  <si>
    <t>$E$38&gt;=$E$40</t>
  </si>
  <si>
    <t>$F$38</t>
  </si>
  <si>
    <t>$F$38&gt;=$F$40</t>
  </si>
  <si>
    <t>$G$38</t>
  </si>
  <si>
    <t>$G$38&gt;=$G$40</t>
  </si>
  <si>
    <t>$H$38</t>
  </si>
  <si>
    <t>$H$38&gt;=$H$40</t>
  </si>
  <si>
    <t>$I$38</t>
  </si>
  <si>
    <t>$I$38&gt;=$I$40</t>
  </si>
  <si>
    <t>$J$38</t>
  </si>
  <si>
    <t>$J$38&gt;=$J$40</t>
  </si>
  <si>
    <t>$K$38</t>
  </si>
  <si>
    <t>$K$38&gt;=$K$40</t>
  </si>
  <si>
    <t>$L$38</t>
  </si>
  <si>
    <t>$L$38&gt;=$L$40</t>
  </si>
  <si>
    <t>Microsoft Excel 16.0 敏感性报告</t>
  </si>
  <si>
    <t>报告的建立: 2020/10/19 星期一 22:32:21</t>
  </si>
  <si>
    <t>终</t>
  </si>
  <si>
    <t>值</t>
  </si>
  <si>
    <t>递减</t>
  </si>
  <si>
    <t>成本</t>
  </si>
  <si>
    <t>目标式</t>
  </si>
  <si>
    <t>系数</t>
  </si>
  <si>
    <t>允许的</t>
  </si>
  <si>
    <t>增量</t>
  </si>
  <si>
    <t>减量</t>
  </si>
  <si>
    <t>阴影</t>
  </si>
  <si>
    <t>价格</t>
  </si>
  <si>
    <t>限制值</t>
  </si>
  <si>
    <t>成本</t>
    <phoneticPr fontId="2" type="noConversion"/>
  </si>
  <si>
    <t>工作时间表</t>
    <phoneticPr fontId="2" type="noConversion"/>
  </si>
  <si>
    <t>工作时间表(4小时轮班)</t>
    <phoneticPr fontId="2" type="noConversion"/>
  </si>
  <si>
    <t>石洪玉</t>
    <phoneticPr fontId="2" type="noConversion"/>
  </si>
  <si>
    <t>201805002590</t>
    <phoneticPr fontId="2" type="noConversion"/>
  </si>
  <si>
    <t>由a可得，兼职员工的总薪水是608美元，兼职员工每天最多换2次班。</t>
    <phoneticPr fontId="2" type="noConversion"/>
  </si>
  <si>
    <t>工作时间表(3小时轮班)</t>
    <phoneticPr fontId="2" type="noConversion"/>
  </si>
  <si>
    <t>产品</t>
    <phoneticPr fontId="2" type="noConversion"/>
  </si>
  <si>
    <t>订单(单位)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</si>
  <si>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</si>
  <si>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</si>
  <si>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</si>
  <si>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设备</t>
    <phoneticPr fontId="2" type="noConversion"/>
  </si>
  <si>
    <t>生产能力(单位)</t>
    <phoneticPr fontId="2" type="noConversion"/>
  </si>
  <si>
    <t>轮班类型</t>
    <phoneticPr fontId="2" type="noConversion"/>
  </si>
  <si>
    <t>3小时</t>
    <phoneticPr fontId="2" type="noConversion"/>
  </si>
  <si>
    <t>4小时</t>
    <phoneticPr fontId="2" type="noConversion"/>
  </si>
  <si>
    <t>报告的建立: 2020/10/19 星期一 23:22:35</t>
  </si>
  <si>
    <t>迭代次数: 18 子问题: 0</t>
  </si>
  <si>
    <t>$O$94</t>
  </si>
  <si>
    <t>合计 成本</t>
  </si>
  <si>
    <t>$N$72</t>
  </si>
  <si>
    <t>$N$73</t>
  </si>
  <si>
    <t>$N$74</t>
  </si>
  <si>
    <t>$N$75</t>
  </si>
  <si>
    <t>$N$76</t>
  </si>
  <si>
    <t>$N$77</t>
  </si>
  <si>
    <t>$N$78</t>
  </si>
  <si>
    <t>$N$79</t>
  </si>
  <si>
    <t>$N$80</t>
  </si>
  <si>
    <t>$N$81</t>
  </si>
  <si>
    <t>$N$82</t>
  </si>
  <si>
    <t>$N$83</t>
  </si>
  <si>
    <t>$N$84</t>
  </si>
  <si>
    <t>$N$85</t>
  </si>
  <si>
    <t>$N$86</t>
  </si>
  <si>
    <t>$N$87</t>
  </si>
  <si>
    <t>$N$88</t>
  </si>
  <si>
    <t>$N$89</t>
  </si>
  <si>
    <t>$N$90</t>
  </si>
  <si>
    <t>$N$91</t>
  </si>
  <si>
    <t>$N$92</t>
  </si>
  <si>
    <t>$N$93</t>
  </si>
  <si>
    <t>$C$94</t>
  </si>
  <si>
    <t>$C$94&gt;=$C$96</t>
  </si>
  <si>
    <t>$D$94</t>
  </si>
  <si>
    <t>$D$94&gt;=$D$96</t>
  </si>
  <si>
    <t>$E$94</t>
  </si>
  <si>
    <t>$E$94&gt;=$E$96</t>
  </si>
  <si>
    <t>$F$94</t>
  </si>
  <si>
    <t>$F$94&gt;=$F$96</t>
  </si>
  <si>
    <t>$G$94</t>
  </si>
  <si>
    <t>$G$94&gt;=$G$96</t>
  </si>
  <si>
    <t>$H$94</t>
  </si>
  <si>
    <t>$H$94&gt;=$H$96</t>
  </si>
  <si>
    <t>$I$94</t>
  </si>
  <si>
    <t>$I$94&gt;=$I$96</t>
  </si>
  <si>
    <t>$J$94</t>
  </si>
  <si>
    <t>$J$94&gt;=$J$96</t>
  </si>
  <si>
    <t>$K$94</t>
  </si>
  <si>
    <t>$K$94&gt;=$K$96</t>
  </si>
  <si>
    <t>$L$94</t>
  </si>
  <si>
    <t>$L$94&gt;=$L$96</t>
  </si>
  <si>
    <t>$M$94</t>
  </si>
  <si>
    <t>$M$94&gt;=$M$96</t>
  </si>
  <si>
    <t>报告的建立: 2020/10/19 星期一 23:22:36</t>
  </si>
  <si>
    <t>报告的建立: 2020/10/20 星期二 10:24:23</t>
  </si>
  <si>
    <t>迭代次数: 12 子问题: 0</t>
  </si>
  <si>
    <t>$N$57</t>
  </si>
  <si>
    <t>$M$46</t>
  </si>
  <si>
    <t>$M$47</t>
  </si>
  <si>
    <t>$M$48</t>
  </si>
  <si>
    <t>$M$49</t>
  </si>
  <si>
    <t>$M$50</t>
  </si>
  <si>
    <t>$M$51</t>
  </si>
  <si>
    <t>$M$52</t>
  </si>
  <si>
    <t>$M$53</t>
  </si>
  <si>
    <t>$M$54</t>
  </si>
  <si>
    <t>$M$55</t>
  </si>
  <si>
    <t>$M$56</t>
  </si>
  <si>
    <t>$B$57</t>
  </si>
  <si>
    <t>$B$57&gt;=$B$59</t>
  </si>
  <si>
    <t>$C$57</t>
  </si>
  <si>
    <t>$C$57&gt;=$C$59</t>
  </si>
  <si>
    <t>$D$57</t>
  </si>
  <si>
    <t>$D$57&gt;=$D$59</t>
  </si>
  <si>
    <t>$E$57</t>
  </si>
  <si>
    <t>$E$57&gt;=$E$59</t>
  </si>
  <si>
    <t>$F$57</t>
  </si>
  <si>
    <t>$F$57&gt;=$F$59</t>
  </si>
  <si>
    <t>$G$57</t>
  </si>
  <si>
    <t>$G$57&gt;=$G$59</t>
  </si>
  <si>
    <t>$H$57</t>
  </si>
  <si>
    <t>$H$57&gt;=$H$59</t>
  </si>
  <si>
    <t>$I$57</t>
  </si>
  <si>
    <t>$I$57&gt;=$I$59</t>
  </si>
  <si>
    <t>$J$57</t>
  </si>
  <si>
    <t>$J$57&gt;=$J$59</t>
  </si>
  <si>
    <t>$K$57</t>
  </si>
  <si>
    <t>$K$57&gt;=$K$59</t>
  </si>
  <si>
    <t>$L$57</t>
  </si>
  <si>
    <t>$L$57&gt;=$L$59</t>
  </si>
  <si>
    <t>c. 假定兼职员工既可以轮班3小时，也可以轮班4小时，为兼职员工制定一份工作时间表，使总成本最低。兼职员工每天需要换几次班？与上一时间表相比，节省了多少钱？</t>
    <phoneticPr fontId="2" type="noConversion"/>
  </si>
  <si>
    <t>节省的成本</t>
    <phoneticPr fontId="2" type="noConversion"/>
  </si>
  <si>
    <t>兼职员工每天最多换2次班，与上一时间表相比，节省了106.4美元。</t>
    <phoneticPr fontId="2" type="noConversion"/>
  </si>
  <si>
    <t>产品单位生产成本(美元)</t>
    <phoneticPr fontId="2" type="noConversion"/>
  </si>
  <si>
    <t>模型</t>
    <phoneticPr fontId="2" type="noConversion"/>
  </si>
  <si>
    <t>产品生产单位</t>
    <phoneticPr fontId="2" type="noConversion"/>
  </si>
  <si>
    <t>合计</t>
    <phoneticPr fontId="2" type="noConversion"/>
  </si>
  <si>
    <t>a1</t>
    <phoneticPr fontId="2" type="noConversion"/>
  </si>
  <si>
    <t>b1</t>
    <phoneticPr fontId="2" type="noConversion"/>
  </si>
  <si>
    <t>c1</t>
    <phoneticPr fontId="2" type="noConversion"/>
  </si>
  <si>
    <t>a2</t>
  </si>
  <si>
    <t>a3</t>
  </si>
  <si>
    <t>b2</t>
  </si>
  <si>
    <t>b3</t>
  </si>
  <si>
    <t>c2</t>
  </si>
  <si>
    <t>c3</t>
  </si>
  <si>
    <t>计算</t>
    <phoneticPr fontId="2" type="noConversion"/>
  </si>
  <si>
    <t>约束值</t>
    <phoneticPr fontId="2" type="noConversion"/>
  </si>
  <si>
    <t>约束关系</t>
    <phoneticPr fontId="2" type="noConversion"/>
  </si>
  <si>
    <t>工作表: [数据模型与决策1019.xlsx]数据模型与决策P218.9</t>
  </si>
  <si>
    <t>$F$28</t>
  </si>
  <si>
    <t>A</t>
  </si>
  <si>
    <t>$G$28</t>
  </si>
  <si>
    <t>B</t>
  </si>
  <si>
    <t>$H$28</t>
  </si>
  <si>
    <t>C</t>
  </si>
  <si>
    <t>$F$29</t>
  </si>
  <si>
    <t>$G$29</t>
  </si>
  <si>
    <t>$H$29</t>
  </si>
  <si>
    <t>$F$30</t>
  </si>
  <si>
    <t>$G$30</t>
  </si>
  <si>
    <t>$H$30</t>
  </si>
  <si>
    <t>$F$31</t>
  </si>
  <si>
    <t>合计 A</t>
  </si>
  <si>
    <t>$G$31</t>
  </si>
  <si>
    <t>合计 B</t>
  </si>
  <si>
    <t>合计 C</t>
  </si>
  <si>
    <t>生产合计</t>
  </si>
  <si>
    <t>生产合计</t>
    <phoneticPr fontId="2" type="noConversion"/>
  </si>
  <si>
    <t>约束关系</t>
    <phoneticPr fontId="2" type="noConversion"/>
  </si>
  <si>
    <t>&gt;=</t>
    <phoneticPr fontId="2" type="noConversion"/>
  </si>
  <si>
    <t>报告的建立: 2020/10/20 星期二 13:06:13</t>
  </si>
  <si>
    <t>$K$31</t>
  </si>
  <si>
    <t>$E$28</t>
  </si>
  <si>
    <t>$E$29</t>
  </si>
  <si>
    <t>$E$30</t>
  </si>
  <si>
    <t>$E$31</t>
  </si>
  <si>
    <t>$E$31&gt;=$E$33</t>
  </si>
  <si>
    <t>$F$31&gt;=$F$33</t>
  </si>
  <si>
    <t>$G$31&gt;=$G$33</t>
  </si>
  <si>
    <t>$H$28&gt;=$J$28</t>
  </si>
  <si>
    <t>$H$29&gt;=$J$29</t>
  </si>
  <si>
    <t>$H$30&gt;=$J$30</t>
  </si>
  <si>
    <t>报告的建立: 2020/10/20 星期二 13:06:14</t>
  </si>
  <si>
    <t>成本
E</t>
    <phoneticPr fontId="2" type="noConversion"/>
  </si>
  <si>
    <t>E1 + E2 + 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</si>
</sst>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¥&quot;#,##0.00;&quot;¥&quot;\-#,##0.00"/>
    <numFmt numFmtId="176" formatCode="\$#,##0.00;\-\$#,##0.00"/>
    <numFmt numFmtId="177" formatCode="0.00_ "/>
    <numFmt numFmtId="178" formatCode="#,##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</font>
    <font>
      <sz val="11"/>
      <color theme="0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indexed="18"/>
      <name val="等线"/>
      <family val="2"/>
      <charset val="134"/>
      <scheme val="minor"/>
    </font>
    <font>
      <b/>
      <sz val="11"/>
      <color indexed="18"/>
      <name val="等线"/>
      <family val="3"/>
      <charset val="134"/>
      <scheme val="minor"/>
    </font>
    <font>
      <sz val="20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8"/>
      <color theme="0"/>
      <name val="等线"/>
      <family val="3"/>
      <charset val="134"/>
      <scheme val="minor"/>
    </font>
    <font>
      <sz val="18"/>
      <color theme="9" tint="-0.249977111117893"/>
      <name val="等线"/>
      <family val="3"/>
      <charset val="134"/>
      <scheme val="minor"/>
    </font>
    <font>
      <sz val="14"/>
      <color theme="9" tint="-0.249977111117893"/>
      <name val="等线"/>
      <family val="2"/>
      <charset val="134"/>
      <scheme val="minor"/>
    </font>
    <font>
      <sz val="20"/>
      <color theme="0"/>
      <name val="等线"/>
      <family val="3"/>
      <charset val="134"/>
      <scheme val="minor"/>
    </font>
    <font>
      <sz val="11"/>
      <color theme="9" tint="-0.499984740745262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b/>
      <sz val="11"/>
      <color indexed="18"/>
      <name val="等线"/>
      <family val="2"/>
      <charset val="134"/>
      <scheme val="minor"/>
    </font>
    <font>
      <b/>
      <sz val="11"/>
      <color indexed="18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/>
      <bottom/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0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13" xfId="0" applyFill="1" applyBorder="1" applyAlignment="1">
      <alignment vertical="center"/>
    </xf>
    <xf numFmtId="0" fontId="8" fillId="0" borderId="12" xfId="0" applyFont="1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176" fontId="0" fillId="0" borderId="13" xfId="0" applyNumberFormat="1" applyFill="1" applyBorder="1" applyAlignment="1">
      <alignment vertical="center"/>
    </xf>
    <xf numFmtId="0" fontId="0" fillId="0" borderId="14" xfId="0" applyNumberFormat="1" applyFill="1" applyBorder="1" applyAlignment="1">
      <alignment vertical="center"/>
    </xf>
    <xf numFmtId="0" fontId="0" fillId="0" borderId="13" xfId="0" applyNumberFormat="1" applyFill="1" applyBorder="1" applyAlignment="1">
      <alignment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10" fillId="3" borderId="0" xfId="0" applyFont="1" applyFill="1">
      <alignment vertical="center"/>
    </xf>
    <xf numFmtId="176" fontId="3" fillId="2" borderId="2" xfId="0" applyNumberFormat="1" applyFont="1" applyFill="1" applyBorder="1" applyAlignment="1">
      <alignment vertical="center"/>
    </xf>
    <xf numFmtId="176" fontId="6" fillId="4" borderId="2" xfId="0" applyNumberFormat="1" applyFont="1" applyFill="1" applyBorder="1" applyAlignment="1">
      <alignment vertical="center"/>
    </xf>
    <xf numFmtId="0" fontId="14" fillId="0" borderId="0" xfId="0" applyFont="1">
      <alignment vertical="center"/>
    </xf>
    <xf numFmtId="0" fontId="15" fillId="3" borderId="0" xfId="0" applyFont="1" applyFill="1">
      <alignment vertical="center"/>
    </xf>
    <xf numFmtId="0" fontId="3" fillId="2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176" fontId="16" fillId="4" borderId="2" xfId="0" applyNumberFormat="1" applyFont="1" applyFill="1" applyBorder="1" applyAlignment="1">
      <alignment vertical="center"/>
    </xf>
    <xf numFmtId="178" fontId="6" fillId="2" borderId="2" xfId="0" applyNumberFormat="1" applyFont="1" applyFill="1" applyBorder="1" applyAlignment="1">
      <alignment vertical="center"/>
    </xf>
    <xf numFmtId="176" fontId="6" fillId="2" borderId="2" xfId="0" applyNumberFormat="1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17" fillId="0" borderId="0" xfId="0" applyFo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177" fontId="20" fillId="2" borderId="2" xfId="0" applyNumberFormat="1" applyFont="1" applyFill="1" applyBorder="1" applyAlignment="1">
      <alignment horizontal="center" vertical="center"/>
    </xf>
    <xf numFmtId="177" fontId="0" fillId="0" borderId="13" xfId="0" applyNumberFormat="1" applyFill="1" applyBorder="1" applyAlignment="1">
      <alignment vertical="center"/>
    </xf>
    <xf numFmtId="177" fontId="0" fillId="0" borderId="14" xfId="0" applyNumberFormat="1" applyFill="1" applyBorder="1" applyAlignment="1">
      <alignment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9" borderId="2" xfId="0" applyNumberFormat="1" applyFont="1" applyFill="1" applyBorder="1" applyAlignment="1">
      <alignment vertical="center"/>
    </xf>
    <xf numFmtId="177" fontId="3" fillId="7" borderId="2" xfId="0" applyNumberFormat="1" applyFont="1" applyFill="1" applyBorder="1" applyAlignment="1">
      <alignment vertical="center"/>
    </xf>
    <xf numFmtId="177" fontId="3" fillId="5" borderId="2" xfId="0" applyNumberFormat="1" applyFont="1" applyFill="1" applyBorder="1" applyAlignment="1">
      <alignment vertical="center"/>
    </xf>
    <xf numFmtId="0" fontId="6" fillId="10" borderId="2" xfId="0" applyFont="1" applyFill="1" applyBorder="1" applyAlignment="1">
      <alignment horizontal="center" vertical="center"/>
    </xf>
    <xf numFmtId="0" fontId="10" fillId="3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/>
    </xf>
    <xf numFmtId="0" fontId="1" fillId="8" borderId="2" xfId="0" applyFont="1" applyFill="1" applyBorder="1" applyAlignment="1">
      <alignment horizontal="center" vertical="center" wrapText="1"/>
    </xf>
    <xf numFmtId="7" fontId="1" fillId="3" borderId="2" xfId="0" applyNumberFormat="1" applyFont="1" applyFill="1" applyBorder="1" applyAlignment="1">
      <alignment horizontal="center" vertical="center" wrapText="1"/>
    </xf>
    <xf numFmtId="7" fontId="1" fillId="3" borderId="3" xfId="0" applyNumberFormat="1" applyFont="1" applyFill="1" applyBorder="1" applyAlignment="1">
      <alignment horizontal="center" vertical="center" wrapText="1"/>
    </xf>
    <xf numFmtId="7" fontId="1" fillId="3" borderId="4" xfId="0" applyNumberFormat="1" applyFont="1" applyFill="1" applyBorder="1" applyAlignment="1">
      <alignment horizontal="center" vertical="center" wrapText="1"/>
    </xf>
    <xf numFmtId="7" fontId="1" fillId="3" borderId="5" xfId="0" applyNumberFormat="1" applyFont="1" applyFill="1" applyBorder="1" applyAlignment="1">
      <alignment horizontal="center" vertical="center" wrapText="1"/>
    </xf>
    <xf numFmtId="7" fontId="1" fillId="3" borderId="6" xfId="0" applyNumberFormat="1" applyFont="1" applyFill="1" applyBorder="1" applyAlignment="1">
      <alignment horizontal="center" vertical="center" wrapText="1"/>
    </xf>
    <xf numFmtId="7" fontId="6" fillId="2" borderId="15" xfId="0" applyNumberFormat="1" applyFont="1" applyFill="1" applyBorder="1" applyAlignment="1">
      <alignment horizontal="center" vertical="center"/>
    </xf>
    <xf numFmtId="7" fontId="6" fillId="2" borderId="16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176" fontId="6" fillId="6" borderId="7" xfId="0" applyNumberFormat="1" applyFont="1" applyFill="1" applyBorder="1" applyAlignment="1">
      <alignment vertical="center"/>
    </xf>
    <xf numFmtId="176" fontId="6" fillId="6" borderId="8" xfId="0" applyNumberFormat="1" applyFont="1" applyFill="1" applyBorder="1" applyAlignment="1">
      <alignment vertical="center"/>
    </xf>
    <xf numFmtId="176" fontId="6" fillId="6" borderId="9" xfId="0" applyNumberFormat="1" applyFont="1" applyFill="1" applyBorder="1" applyAlignment="1">
      <alignment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20" fontId="1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76" fontId="16" fillId="6" borderId="7" xfId="0" applyNumberFormat="1" applyFont="1" applyFill="1" applyBorder="1" applyAlignment="1">
      <alignment vertical="center"/>
    </xf>
    <xf numFmtId="0" fontId="16" fillId="6" borderId="8" xfId="0" applyFont="1" applyFill="1" applyBorder="1" applyAlignment="1">
      <alignment vertical="center"/>
    </xf>
    <xf numFmtId="0" fontId="16" fillId="6" borderId="9" xfId="0" applyFont="1" applyFill="1" applyBorder="1" applyAlignment="1">
      <alignment vertical="center"/>
    </xf>
    <xf numFmtId="0" fontId="6" fillId="10" borderId="2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177" fontId="3" fillId="10" borderId="15" xfId="0" applyNumberFormat="1" applyFont="1" applyFill="1" applyBorder="1" applyAlignment="1">
      <alignment horizontal="center" vertical="center"/>
    </xf>
    <xf numFmtId="177" fontId="3" fillId="10" borderId="18" xfId="0" applyNumberFormat="1" applyFont="1" applyFill="1" applyBorder="1" applyAlignment="1">
      <alignment horizontal="center" vertical="center"/>
    </xf>
    <xf numFmtId="177" fontId="3" fillId="10" borderId="16" xfId="0" applyNumberFormat="1" applyFont="1" applyFill="1" applyBorder="1" applyAlignment="1">
      <alignment horizontal="center" vertical="center"/>
    </xf>
    <xf numFmtId="0" fontId="15" fillId="3" borderId="0" xfId="0" applyFont="1" applyFill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177" fontId="3" fillId="5" borderId="7" xfId="0" applyNumberFormat="1" applyFont="1" applyFill="1" applyBorder="1" applyAlignment="1">
      <alignment vertical="center"/>
    </xf>
    <xf numFmtId="177" fontId="3" fillId="5" borderId="8" xfId="0" applyNumberFormat="1" applyFont="1" applyFill="1" applyBorder="1" applyAlignment="1">
      <alignment vertical="center"/>
    </xf>
    <xf numFmtId="177" fontId="3" fillId="5" borderId="9" xfId="0" applyNumberFormat="1" applyFont="1" applyFill="1" applyBorder="1" applyAlignment="1">
      <alignment vertical="center"/>
    </xf>
    <xf numFmtId="177" fontId="20" fillId="2" borderId="7" xfId="0" applyNumberFormat="1" applyFont="1" applyFill="1" applyBorder="1" applyAlignment="1">
      <alignment horizontal="center" vertical="center"/>
    </xf>
    <xf numFmtId="177" fontId="20" fillId="2" borderId="8" xfId="0" applyNumberFormat="1" applyFont="1" applyFill="1" applyBorder="1" applyAlignment="1">
      <alignment horizontal="center" vertical="center"/>
    </xf>
    <xf numFmtId="177" fontId="20" fillId="2" borderId="9" xfId="0" applyNumberFormat="1" applyFont="1" applyFill="1" applyBorder="1" applyAlignment="1">
      <alignment horizontal="center" vertical="center"/>
    </xf>
    <xf numFmtId="177" fontId="3" fillId="7" borderId="7" xfId="0" applyNumberFormat="1" applyFont="1" applyFill="1" applyBorder="1" applyAlignment="1">
      <alignment vertical="center"/>
    </xf>
    <xf numFmtId="177" fontId="3" fillId="7" borderId="8" xfId="0" applyNumberFormat="1" applyFont="1" applyFill="1" applyBorder="1" applyAlignment="1">
      <alignment vertical="center"/>
    </xf>
    <xf numFmtId="177" fontId="3" fillId="7" borderId="9" xfId="0" applyNumberFormat="1" applyFont="1" applyFill="1" applyBorder="1" applyAlignment="1">
      <alignment vertical="center"/>
    </xf>
    <xf numFmtId="176" fontId="3" fillId="9" borderId="7" xfId="0" applyNumberFormat="1" applyFont="1" applyFill="1" applyBorder="1" applyAlignment="1">
      <alignment vertical="center"/>
    </xf>
    <xf numFmtId="176" fontId="3" fillId="9" borderId="8" xfId="0" applyNumberFormat="1" applyFont="1" applyFill="1" applyBorder="1" applyAlignment="1">
      <alignment vertical="center"/>
    </xf>
    <xf numFmtId="176" fontId="3" fillId="9" borderId="9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DC17-E3BE-4390-BEED-4EF0C299A8DA}">
  <dimension ref="A1:O100"/>
  <sheetViews>
    <sheetView tabSelected="1" workbookViewId="0">
      <selection activeCell="R95" sqref="R95"/>
    </sheetView>
  </sheetViews>
  <sheetFormatPr defaultRowHeight="14.25" x14ac:dyDescent="0.2"/>
  <sheetData>
    <row r="1" spans="1:15" x14ac:dyDescent="0.2">
      <c r="A1" s="53" t="s">
        <v>3</v>
      </c>
      <c r="B1" s="54"/>
      <c r="C1" s="52" t="s">
        <v>4</v>
      </c>
      <c r="D1" s="52" t="s">
        <v>16</v>
      </c>
      <c r="E1" s="52" t="s">
        <v>17</v>
      </c>
    </row>
    <row r="2" spans="1:15" x14ac:dyDescent="0.2">
      <c r="A2" s="55"/>
      <c r="B2" s="56"/>
      <c r="C2" s="52"/>
      <c r="D2" s="52"/>
      <c r="E2" s="52"/>
    </row>
    <row r="3" spans="1:15" x14ac:dyDescent="0.2">
      <c r="A3" s="57" t="s">
        <v>5</v>
      </c>
      <c r="B3" s="58"/>
      <c r="C3" s="29">
        <v>9</v>
      </c>
      <c r="D3" s="29">
        <v>1</v>
      </c>
      <c r="E3" s="29">
        <f>C3-D3</f>
        <v>8</v>
      </c>
      <c r="G3" s="63" t="s">
        <v>24</v>
      </c>
      <c r="H3" s="63"/>
      <c r="K3" s="59" t="s">
        <v>105</v>
      </c>
      <c r="L3" s="59"/>
      <c r="M3" s="59"/>
    </row>
    <row r="4" spans="1:15" x14ac:dyDescent="0.2">
      <c r="A4" s="57" t="s">
        <v>6</v>
      </c>
      <c r="B4" s="58"/>
      <c r="C4" s="29">
        <v>9</v>
      </c>
      <c r="D4" s="29">
        <v>1</v>
      </c>
      <c r="E4" s="29">
        <f t="shared" ref="E4:E13" si="0">C4-D4</f>
        <v>8</v>
      </c>
      <c r="G4" s="62">
        <v>7.6</v>
      </c>
      <c r="H4" s="62"/>
      <c r="K4" s="59"/>
      <c r="L4" s="59"/>
      <c r="M4" s="59"/>
    </row>
    <row r="5" spans="1:15" x14ac:dyDescent="0.2">
      <c r="A5" s="57" t="s">
        <v>7</v>
      </c>
      <c r="B5" s="58"/>
      <c r="C5" s="29">
        <v>9</v>
      </c>
      <c r="D5" s="29">
        <v>2</v>
      </c>
      <c r="E5" s="29">
        <f t="shared" si="0"/>
        <v>7</v>
      </c>
      <c r="K5" s="60" t="s">
        <v>106</v>
      </c>
      <c r="L5" s="60"/>
      <c r="M5" s="60"/>
    </row>
    <row r="6" spans="1:15" x14ac:dyDescent="0.2">
      <c r="A6" s="57" t="s">
        <v>8</v>
      </c>
      <c r="B6" s="58"/>
      <c r="C6" s="29">
        <v>3</v>
      </c>
      <c r="D6" s="29">
        <v>2</v>
      </c>
      <c r="E6" s="29">
        <f t="shared" si="0"/>
        <v>1</v>
      </c>
      <c r="K6" s="60"/>
      <c r="L6" s="60"/>
      <c r="M6" s="60"/>
    </row>
    <row r="7" spans="1:15" x14ac:dyDescent="0.2">
      <c r="A7" s="57" t="s">
        <v>9</v>
      </c>
      <c r="B7" s="58"/>
      <c r="C7" s="29">
        <v>3</v>
      </c>
      <c r="D7" s="29">
        <v>1</v>
      </c>
      <c r="E7" s="29">
        <f t="shared" si="0"/>
        <v>2</v>
      </c>
    </row>
    <row r="8" spans="1:15" x14ac:dyDescent="0.2">
      <c r="A8" s="57" t="s">
        <v>10</v>
      </c>
      <c r="B8" s="58"/>
      <c r="C8" s="29">
        <v>3</v>
      </c>
      <c r="D8" s="29">
        <v>2</v>
      </c>
      <c r="E8" s="29">
        <f t="shared" si="0"/>
        <v>1</v>
      </c>
    </row>
    <row r="9" spans="1:15" x14ac:dyDescent="0.2">
      <c r="A9" s="57" t="s">
        <v>11</v>
      </c>
      <c r="B9" s="58"/>
      <c r="C9" s="29">
        <v>6</v>
      </c>
      <c r="D9" s="29">
        <v>1</v>
      </c>
      <c r="E9" s="29">
        <f t="shared" si="0"/>
        <v>5</v>
      </c>
    </row>
    <row r="10" spans="1:15" x14ac:dyDescent="0.2">
      <c r="A10" s="57" t="s">
        <v>12</v>
      </c>
      <c r="B10" s="58"/>
      <c r="C10" s="29">
        <v>12</v>
      </c>
      <c r="D10" s="29">
        <v>2</v>
      </c>
      <c r="E10" s="29">
        <f t="shared" si="0"/>
        <v>10</v>
      </c>
    </row>
    <row r="11" spans="1:15" x14ac:dyDescent="0.2">
      <c r="A11" s="57" t="s">
        <v>13</v>
      </c>
      <c r="B11" s="58"/>
      <c r="C11" s="29">
        <v>12</v>
      </c>
      <c r="D11" s="29">
        <v>2</v>
      </c>
      <c r="E11" s="29">
        <f t="shared" si="0"/>
        <v>10</v>
      </c>
    </row>
    <row r="12" spans="1:15" x14ac:dyDescent="0.2">
      <c r="A12" s="57" t="s">
        <v>14</v>
      </c>
      <c r="B12" s="58"/>
      <c r="C12" s="29">
        <v>7</v>
      </c>
      <c r="D12" s="29">
        <v>1</v>
      </c>
      <c r="E12" s="29">
        <f t="shared" si="0"/>
        <v>6</v>
      </c>
    </row>
    <row r="13" spans="1:15" x14ac:dyDescent="0.2">
      <c r="A13" s="57" t="s">
        <v>15</v>
      </c>
      <c r="B13" s="58"/>
      <c r="C13" s="29">
        <v>7</v>
      </c>
      <c r="D13" s="29">
        <v>1</v>
      </c>
      <c r="E13" s="29">
        <f t="shared" si="0"/>
        <v>6</v>
      </c>
    </row>
    <row r="16" spans="1:15" s="17" customFormat="1" ht="25.5" x14ac:dyDescent="0.2">
      <c r="A16" s="50" t="s">
        <v>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</row>
    <row r="19" spans="1:14" ht="20.25" x14ac:dyDescent="0.2">
      <c r="A19" s="61" t="s">
        <v>104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 x14ac:dyDescent="0.2">
      <c r="A20" s="51" t="s">
        <v>19</v>
      </c>
      <c r="B20" s="51" t="s">
        <v>18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64" t="s">
        <v>21</v>
      </c>
      <c r="N20" s="64" t="s">
        <v>102</v>
      </c>
    </row>
    <row r="21" spans="1:14" x14ac:dyDescent="0.2">
      <c r="A21" s="51"/>
      <c r="B21" s="51" t="s">
        <v>5</v>
      </c>
      <c r="C21" s="51" t="s">
        <v>6</v>
      </c>
      <c r="D21" s="51" t="s">
        <v>7</v>
      </c>
      <c r="E21" s="51" t="s">
        <v>8</v>
      </c>
      <c r="F21" s="51" t="s">
        <v>9</v>
      </c>
      <c r="G21" s="51" t="s">
        <v>10</v>
      </c>
      <c r="H21" s="51" t="s">
        <v>11</v>
      </c>
      <c r="I21" s="51" t="s">
        <v>12</v>
      </c>
      <c r="J21" s="51" t="s">
        <v>13</v>
      </c>
      <c r="K21" s="51" t="s">
        <v>14</v>
      </c>
      <c r="L21" s="51" t="s">
        <v>15</v>
      </c>
      <c r="M21" s="65"/>
      <c r="N21" s="65"/>
    </row>
    <row r="22" spans="1:14" x14ac:dyDescent="0.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66"/>
      <c r="N22" s="66"/>
    </row>
    <row r="23" spans="1:14" x14ac:dyDescent="0.2">
      <c r="A23" s="3">
        <v>0.45833333333333331</v>
      </c>
      <c r="B23" s="1" t="s">
        <v>20</v>
      </c>
      <c r="C23" s="1" t="s">
        <v>20</v>
      </c>
      <c r="D23" s="1" t="s">
        <v>20</v>
      </c>
      <c r="E23" s="1" t="s">
        <v>20</v>
      </c>
      <c r="F23" s="2"/>
      <c r="G23" s="2"/>
      <c r="H23" s="2"/>
      <c r="I23" s="2"/>
      <c r="J23" s="2"/>
      <c r="K23" s="2"/>
      <c r="L23" s="2"/>
      <c r="M23" s="5">
        <v>8</v>
      </c>
      <c r="N23" s="19">
        <f>M23*4*$G$4</f>
        <v>243.2</v>
      </c>
    </row>
    <row r="24" spans="1:14" x14ac:dyDescent="0.2">
      <c r="A24" s="3">
        <v>0.5</v>
      </c>
      <c r="B24" s="2"/>
      <c r="C24" s="1" t="s">
        <v>20</v>
      </c>
      <c r="D24" s="1" t="s">
        <v>20</v>
      </c>
      <c r="E24" s="1" t="s">
        <v>20</v>
      </c>
      <c r="F24" s="1" t="s">
        <v>20</v>
      </c>
      <c r="G24" s="2"/>
      <c r="H24" s="2"/>
      <c r="I24" s="2"/>
      <c r="J24" s="2"/>
      <c r="K24" s="2"/>
      <c r="L24" s="2"/>
      <c r="M24" s="5">
        <v>0</v>
      </c>
      <c r="N24" s="19">
        <f t="shared" ref="N24:N33" si="1">M24*4*$G$4</f>
        <v>0</v>
      </c>
    </row>
    <row r="25" spans="1:14" x14ac:dyDescent="0.2">
      <c r="A25" s="3">
        <v>0.54166666666666696</v>
      </c>
      <c r="B25" s="2"/>
      <c r="C25" s="2"/>
      <c r="D25" s="1" t="s">
        <v>20</v>
      </c>
      <c r="E25" s="1" t="s">
        <v>20</v>
      </c>
      <c r="F25" s="1" t="s">
        <v>20</v>
      </c>
      <c r="G25" s="1" t="s">
        <v>20</v>
      </c>
      <c r="H25" s="2"/>
      <c r="I25" s="2"/>
      <c r="J25" s="2"/>
      <c r="K25" s="2"/>
      <c r="L25" s="2"/>
      <c r="M25" s="5">
        <v>0</v>
      </c>
      <c r="N25" s="19">
        <f t="shared" si="1"/>
        <v>0</v>
      </c>
    </row>
    <row r="26" spans="1:14" x14ac:dyDescent="0.2">
      <c r="A26" s="3">
        <v>0.58333333333333304</v>
      </c>
      <c r="B26" s="2"/>
      <c r="C26" s="2"/>
      <c r="D26" s="2"/>
      <c r="E26" s="1" t="s">
        <v>20</v>
      </c>
      <c r="F26" s="1" t="s">
        <v>20</v>
      </c>
      <c r="G26" s="1" t="s">
        <v>20</v>
      </c>
      <c r="H26" s="1" t="s">
        <v>20</v>
      </c>
      <c r="I26" s="2"/>
      <c r="J26" s="2"/>
      <c r="K26" s="2"/>
      <c r="L26" s="2"/>
      <c r="M26" s="5">
        <v>0</v>
      </c>
      <c r="N26" s="19">
        <f t="shared" si="1"/>
        <v>0</v>
      </c>
    </row>
    <row r="27" spans="1:14" x14ac:dyDescent="0.2">
      <c r="A27" s="3">
        <v>0.625</v>
      </c>
      <c r="B27" s="2"/>
      <c r="C27" s="2"/>
      <c r="D27" s="2"/>
      <c r="E27" s="2"/>
      <c r="F27" s="1" t="s">
        <v>20</v>
      </c>
      <c r="G27" s="1" t="s">
        <v>20</v>
      </c>
      <c r="H27" s="1" t="s">
        <v>20</v>
      </c>
      <c r="I27" s="1" t="s">
        <v>20</v>
      </c>
      <c r="J27" s="2"/>
      <c r="K27" s="2"/>
      <c r="L27" s="2"/>
      <c r="M27" s="5">
        <v>2</v>
      </c>
      <c r="N27" s="19">
        <f t="shared" si="1"/>
        <v>60.8</v>
      </c>
    </row>
    <row r="28" spans="1:14" x14ac:dyDescent="0.2">
      <c r="A28" s="3">
        <v>0.66666666666666696</v>
      </c>
      <c r="B28" s="2"/>
      <c r="C28" s="2"/>
      <c r="D28" s="2"/>
      <c r="E28" s="2"/>
      <c r="F28" s="2"/>
      <c r="G28" s="1" t="s">
        <v>20</v>
      </c>
      <c r="H28" s="1" t="s">
        <v>20</v>
      </c>
      <c r="I28" s="1" t="s">
        <v>20</v>
      </c>
      <c r="J28" s="1" t="s">
        <v>20</v>
      </c>
      <c r="K28" s="2"/>
      <c r="L28" s="2"/>
      <c r="M28" s="5">
        <v>3</v>
      </c>
      <c r="N28" s="19">
        <f t="shared" si="1"/>
        <v>91.199999999999989</v>
      </c>
    </row>
    <row r="29" spans="1:14" x14ac:dyDescent="0.2">
      <c r="A29" s="3">
        <v>0.70833333333333304</v>
      </c>
      <c r="B29" s="2"/>
      <c r="C29" s="2"/>
      <c r="D29" s="2"/>
      <c r="E29" s="2"/>
      <c r="F29" s="2"/>
      <c r="G29" s="2"/>
      <c r="H29" s="1" t="s">
        <v>20</v>
      </c>
      <c r="I29" s="1" t="s">
        <v>20</v>
      </c>
      <c r="J29" s="1" t="s">
        <v>20</v>
      </c>
      <c r="K29" s="1" t="s">
        <v>20</v>
      </c>
      <c r="L29" s="2"/>
      <c r="M29" s="5">
        <v>0</v>
      </c>
      <c r="N29" s="19">
        <f t="shared" si="1"/>
        <v>0</v>
      </c>
    </row>
    <row r="30" spans="1:14" x14ac:dyDescent="0.2">
      <c r="A30" s="3">
        <v>0.75</v>
      </c>
      <c r="B30" s="2"/>
      <c r="C30" s="2"/>
      <c r="D30" s="2"/>
      <c r="E30" s="2"/>
      <c r="F30" s="2"/>
      <c r="G30" s="2"/>
      <c r="H30" s="2"/>
      <c r="I30" s="1" t="s">
        <v>20</v>
      </c>
      <c r="J30" s="1" t="s">
        <v>20</v>
      </c>
      <c r="K30" s="1" t="s">
        <v>20</v>
      </c>
      <c r="L30" s="1" t="s">
        <v>20</v>
      </c>
      <c r="M30" s="5">
        <v>7</v>
      </c>
      <c r="N30" s="19">
        <f t="shared" si="1"/>
        <v>212.79999999999998</v>
      </c>
    </row>
    <row r="31" spans="1:14" x14ac:dyDescent="0.2">
      <c r="A31" s="3">
        <v>0.79166666666666696</v>
      </c>
      <c r="B31" s="2"/>
      <c r="C31" s="2"/>
      <c r="D31" s="2"/>
      <c r="E31" s="2"/>
      <c r="F31" s="2"/>
      <c r="G31" s="2"/>
      <c r="H31" s="2"/>
      <c r="I31" s="2"/>
      <c r="J31" s="1" t="s">
        <v>20</v>
      </c>
      <c r="K31" s="1" t="s">
        <v>20</v>
      </c>
      <c r="L31" s="1" t="s">
        <v>20</v>
      </c>
      <c r="M31" s="5">
        <v>0</v>
      </c>
      <c r="N31" s="19">
        <f t="shared" si="1"/>
        <v>0</v>
      </c>
    </row>
    <row r="32" spans="1:14" x14ac:dyDescent="0.2">
      <c r="A32" s="3">
        <v>0.83333333333333304</v>
      </c>
      <c r="B32" s="2"/>
      <c r="C32" s="2"/>
      <c r="D32" s="2"/>
      <c r="E32" s="2"/>
      <c r="F32" s="2"/>
      <c r="G32" s="2"/>
      <c r="H32" s="2"/>
      <c r="I32" s="2"/>
      <c r="J32" s="2"/>
      <c r="K32" s="1" t="s">
        <v>20</v>
      </c>
      <c r="L32" s="1" t="s">
        <v>20</v>
      </c>
      <c r="M32" s="5">
        <v>0</v>
      </c>
      <c r="N32" s="19">
        <f t="shared" si="1"/>
        <v>0</v>
      </c>
    </row>
    <row r="33" spans="1:15" x14ac:dyDescent="0.2">
      <c r="A33" s="3">
        <v>0.875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" t="s">
        <v>20</v>
      </c>
      <c r="M33" s="5">
        <v>0</v>
      </c>
      <c r="N33" s="19">
        <f t="shared" si="1"/>
        <v>0</v>
      </c>
    </row>
    <row r="34" spans="1:15" x14ac:dyDescent="0.2">
      <c r="A34" s="48" t="s">
        <v>22</v>
      </c>
      <c r="B34" s="5">
        <f>M23</f>
        <v>8</v>
      </c>
      <c r="C34" s="5">
        <f>SUM(M23:M24)</f>
        <v>8</v>
      </c>
      <c r="D34" s="5">
        <f>SUM(M23:M25)</f>
        <v>8</v>
      </c>
      <c r="E34" s="5">
        <f>SUM(M23:M26)</f>
        <v>8</v>
      </c>
      <c r="F34" s="5">
        <f>SUM(M24:M27)</f>
        <v>2</v>
      </c>
      <c r="G34" s="5">
        <f>SUM(M25:M28)</f>
        <v>5</v>
      </c>
      <c r="H34" s="5">
        <f>SUM(M26:M29)</f>
        <v>5</v>
      </c>
      <c r="I34" s="5">
        <f>SUM(M27:M30)</f>
        <v>12</v>
      </c>
      <c r="J34" s="5">
        <f>SUM(M28:M31)</f>
        <v>10</v>
      </c>
      <c r="K34" s="5">
        <f>SUM(M29:M32)</f>
        <v>7</v>
      </c>
      <c r="L34" s="5">
        <f>SUM(M30:M33)</f>
        <v>7</v>
      </c>
      <c r="M34" s="70">
        <f>SUM(M23:M33)</f>
        <v>20</v>
      </c>
      <c r="N34" s="67">
        <f>SUM(N23:N33)</f>
        <v>608</v>
      </c>
    </row>
    <row r="35" spans="1:15" x14ac:dyDescent="0.2">
      <c r="A35" s="48" t="s">
        <v>243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71"/>
      <c r="N35" s="68"/>
    </row>
    <row r="36" spans="1:15" x14ac:dyDescent="0.2">
      <c r="A36" s="48" t="s">
        <v>25</v>
      </c>
      <c r="B36" s="6">
        <v>8</v>
      </c>
      <c r="C36" s="6">
        <v>8</v>
      </c>
      <c r="D36" s="6">
        <v>7</v>
      </c>
      <c r="E36" s="6">
        <v>1</v>
      </c>
      <c r="F36" s="6">
        <v>2</v>
      </c>
      <c r="G36" s="6">
        <v>1</v>
      </c>
      <c r="H36" s="6">
        <v>5</v>
      </c>
      <c r="I36" s="6">
        <v>10</v>
      </c>
      <c r="J36" s="6">
        <v>10</v>
      </c>
      <c r="K36" s="6">
        <v>6</v>
      </c>
      <c r="L36" s="6">
        <v>6</v>
      </c>
      <c r="M36" s="72"/>
      <c r="N36" s="69"/>
    </row>
    <row r="39" spans="1:15" s="17" customFormat="1" ht="55.5" customHeight="1" x14ac:dyDescent="0.2">
      <c r="A39" s="49" t="s">
        <v>1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</row>
    <row r="42" spans="1:15" ht="20.25" x14ac:dyDescent="0.2">
      <c r="A42" s="61" t="s">
        <v>108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</row>
    <row r="43" spans="1:15" x14ac:dyDescent="0.2">
      <c r="A43" s="51" t="s">
        <v>19</v>
      </c>
      <c r="B43" s="51" t="s">
        <v>18</v>
      </c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64" t="s">
        <v>21</v>
      </c>
      <c r="N43" s="64" t="s">
        <v>102</v>
      </c>
    </row>
    <row r="44" spans="1:15" x14ac:dyDescent="0.2">
      <c r="A44" s="51"/>
      <c r="B44" s="51" t="s">
        <v>5</v>
      </c>
      <c r="C44" s="51" t="s">
        <v>6</v>
      </c>
      <c r="D44" s="51" t="s">
        <v>7</v>
      </c>
      <c r="E44" s="51" t="s">
        <v>8</v>
      </c>
      <c r="F44" s="51" t="s">
        <v>9</v>
      </c>
      <c r="G44" s="51" t="s">
        <v>10</v>
      </c>
      <c r="H44" s="51" t="s">
        <v>11</v>
      </c>
      <c r="I44" s="51" t="s">
        <v>12</v>
      </c>
      <c r="J44" s="51" t="s">
        <v>13</v>
      </c>
      <c r="K44" s="51" t="s">
        <v>14</v>
      </c>
      <c r="L44" s="51" t="s">
        <v>15</v>
      </c>
      <c r="M44" s="65"/>
      <c r="N44" s="65"/>
    </row>
    <row r="45" spans="1:15" x14ac:dyDescent="0.2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66"/>
      <c r="N45" s="66"/>
    </row>
    <row r="46" spans="1:15" x14ac:dyDescent="0.2">
      <c r="A46" s="3">
        <v>0.45833333333333331</v>
      </c>
      <c r="B46" s="1" t="s">
        <v>20</v>
      </c>
      <c r="C46" s="1" t="s">
        <v>20</v>
      </c>
      <c r="D46" s="1" t="s">
        <v>20</v>
      </c>
      <c r="E46" s="1"/>
      <c r="F46" s="2"/>
      <c r="G46" s="2"/>
      <c r="H46" s="2"/>
      <c r="I46" s="2"/>
      <c r="J46" s="2"/>
      <c r="K46" s="2"/>
      <c r="L46" s="2"/>
      <c r="M46" s="5">
        <v>8</v>
      </c>
      <c r="N46" s="19">
        <f>M46*3*$G$4</f>
        <v>182.39999999999998</v>
      </c>
    </row>
    <row r="47" spans="1:15" x14ac:dyDescent="0.2">
      <c r="A47" s="3">
        <v>0.5</v>
      </c>
      <c r="B47" s="2"/>
      <c r="C47" s="1" t="s">
        <v>20</v>
      </c>
      <c r="D47" s="1" t="s">
        <v>20</v>
      </c>
      <c r="E47" s="1" t="s">
        <v>20</v>
      </c>
      <c r="F47" s="1"/>
      <c r="G47" s="2"/>
      <c r="H47" s="2"/>
      <c r="I47" s="2"/>
      <c r="J47" s="2"/>
      <c r="K47" s="2"/>
      <c r="L47" s="2"/>
      <c r="M47" s="5">
        <v>0</v>
      </c>
      <c r="N47" s="19">
        <f t="shared" ref="N47:N56" si="2">M47*3*$G$4</f>
        <v>0</v>
      </c>
    </row>
    <row r="48" spans="1:15" x14ac:dyDescent="0.2">
      <c r="A48" s="3">
        <v>0.54166666666666696</v>
      </c>
      <c r="B48" s="2"/>
      <c r="C48" s="2"/>
      <c r="D48" s="1" t="s">
        <v>20</v>
      </c>
      <c r="E48" s="1" t="s">
        <v>20</v>
      </c>
      <c r="F48" s="1" t="s">
        <v>20</v>
      </c>
      <c r="G48" s="1"/>
      <c r="H48" s="2"/>
      <c r="I48" s="2"/>
      <c r="J48" s="2"/>
      <c r="K48" s="2"/>
      <c r="L48" s="2"/>
      <c r="M48" s="5">
        <v>0</v>
      </c>
      <c r="N48" s="19">
        <f t="shared" si="2"/>
        <v>0</v>
      </c>
    </row>
    <row r="49" spans="1:14" x14ac:dyDescent="0.2">
      <c r="A49" s="3">
        <v>0.58333333333333304</v>
      </c>
      <c r="B49" s="2"/>
      <c r="C49" s="2"/>
      <c r="D49" s="2"/>
      <c r="E49" s="1" t="s">
        <v>20</v>
      </c>
      <c r="F49" s="1" t="s">
        <v>20</v>
      </c>
      <c r="G49" s="1" t="s">
        <v>20</v>
      </c>
      <c r="H49" s="1"/>
      <c r="I49" s="2"/>
      <c r="J49" s="2"/>
      <c r="K49" s="2"/>
      <c r="L49" s="2"/>
      <c r="M49" s="5">
        <v>2</v>
      </c>
      <c r="N49" s="19">
        <f t="shared" si="2"/>
        <v>45.599999999999994</v>
      </c>
    </row>
    <row r="50" spans="1:14" x14ac:dyDescent="0.2">
      <c r="A50" s="3">
        <v>0.625</v>
      </c>
      <c r="B50" s="2"/>
      <c r="C50" s="2"/>
      <c r="D50" s="2"/>
      <c r="E50" s="2"/>
      <c r="F50" s="1" t="s">
        <v>20</v>
      </c>
      <c r="G50" s="1" t="s">
        <v>20</v>
      </c>
      <c r="H50" s="1" t="s">
        <v>20</v>
      </c>
      <c r="I50" s="1"/>
      <c r="J50" s="2"/>
      <c r="K50" s="2"/>
      <c r="L50" s="2"/>
      <c r="M50" s="5">
        <v>0</v>
      </c>
      <c r="N50" s="19">
        <f t="shared" si="2"/>
        <v>0</v>
      </c>
    </row>
    <row r="51" spans="1:14" x14ac:dyDescent="0.2">
      <c r="A51" s="3">
        <v>0.66666666666666696</v>
      </c>
      <c r="B51" s="2"/>
      <c r="C51" s="2"/>
      <c r="D51" s="2"/>
      <c r="E51" s="2"/>
      <c r="F51" s="2"/>
      <c r="G51" s="1" t="s">
        <v>20</v>
      </c>
      <c r="H51" s="1" t="s">
        <v>20</v>
      </c>
      <c r="I51" s="1" t="s">
        <v>20</v>
      </c>
      <c r="J51" s="1"/>
      <c r="K51" s="2"/>
      <c r="L51" s="2"/>
      <c r="M51" s="5">
        <v>0</v>
      </c>
      <c r="N51" s="19">
        <f t="shared" si="2"/>
        <v>0</v>
      </c>
    </row>
    <row r="52" spans="1:14" x14ac:dyDescent="0.2">
      <c r="A52" s="3">
        <v>0.70833333333333304</v>
      </c>
      <c r="B52" s="2"/>
      <c r="C52" s="2"/>
      <c r="D52" s="2"/>
      <c r="E52" s="2"/>
      <c r="F52" s="2"/>
      <c r="G52" s="2"/>
      <c r="H52" s="1" t="s">
        <v>20</v>
      </c>
      <c r="I52" s="1" t="s">
        <v>20</v>
      </c>
      <c r="J52" s="1" t="s">
        <v>20</v>
      </c>
      <c r="K52" s="1"/>
      <c r="L52" s="2"/>
      <c r="M52" s="5">
        <v>10</v>
      </c>
      <c r="N52" s="19">
        <f t="shared" si="2"/>
        <v>228</v>
      </c>
    </row>
    <row r="53" spans="1:14" x14ac:dyDescent="0.2">
      <c r="A53" s="3">
        <v>0.75</v>
      </c>
      <c r="B53" s="2"/>
      <c r="C53" s="2"/>
      <c r="D53" s="2"/>
      <c r="E53" s="2"/>
      <c r="F53" s="2"/>
      <c r="G53" s="2"/>
      <c r="H53" s="2"/>
      <c r="I53" s="1" t="s">
        <v>20</v>
      </c>
      <c r="J53" s="1" t="s">
        <v>20</v>
      </c>
      <c r="K53" s="1" t="s">
        <v>20</v>
      </c>
      <c r="L53" s="1"/>
      <c r="M53" s="5">
        <v>0</v>
      </c>
      <c r="N53" s="19">
        <f t="shared" si="2"/>
        <v>0</v>
      </c>
    </row>
    <row r="54" spans="1:14" x14ac:dyDescent="0.2">
      <c r="A54" s="3">
        <v>0.79166666666666696</v>
      </c>
      <c r="B54" s="2"/>
      <c r="C54" s="2"/>
      <c r="D54" s="2"/>
      <c r="E54" s="2"/>
      <c r="F54" s="2"/>
      <c r="G54" s="2"/>
      <c r="H54" s="2"/>
      <c r="I54" s="2"/>
      <c r="J54" s="1" t="s">
        <v>20</v>
      </c>
      <c r="K54" s="1" t="s">
        <v>20</v>
      </c>
      <c r="L54" s="1" t="s">
        <v>20</v>
      </c>
      <c r="M54" s="5">
        <v>6</v>
      </c>
      <c r="N54" s="19">
        <f t="shared" si="2"/>
        <v>136.79999999999998</v>
      </c>
    </row>
    <row r="55" spans="1:14" x14ac:dyDescent="0.2">
      <c r="A55" s="3">
        <v>0.83333333333333304</v>
      </c>
      <c r="B55" s="2"/>
      <c r="C55" s="2"/>
      <c r="D55" s="2"/>
      <c r="E55" s="2"/>
      <c r="F55" s="2"/>
      <c r="G55" s="2"/>
      <c r="H55" s="2"/>
      <c r="I55" s="2"/>
      <c r="J55" s="2"/>
      <c r="K55" s="1" t="s">
        <v>20</v>
      </c>
      <c r="L55" s="1" t="s">
        <v>20</v>
      </c>
      <c r="M55" s="5">
        <v>0</v>
      </c>
      <c r="N55" s="19">
        <f t="shared" si="2"/>
        <v>0</v>
      </c>
    </row>
    <row r="56" spans="1:14" x14ac:dyDescent="0.2">
      <c r="A56" s="3">
        <v>0.875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" t="s">
        <v>20</v>
      </c>
      <c r="M56" s="5">
        <v>0</v>
      </c>
      <c r="N56" s="19">
        <f t="shared" si="2"/>
        <v>0</v>
      </c>
    </row>
    <row r="57" spans="1:14" x14ac:dyDescent="0.2">
      <c r="A57" s="48" t="s">
        <v>22</v>
      </c>
      <c r="B57" s="5">
        <f>M46</f>
        <v>8</v>
      </c>
      <c r="C57" s="5">
        <f>SUM(M46:M47)</f>
        <v>8</v>
      </c>
      <c r="D57" s="5">
        <f>SUM(M46:M48)</f>
        <v>8</v>
      </c>
      <c r="E57" s="5">
        <f>SUM(M47:M49)</f>
        <v>2</v>
      </c>
      <c r="F57" s="5">
        <f>SUM(M48:M50)</f>
        <v>2</v>
      </c>
      <c r="G57" s="5">
        <f>SUM(M49:M51)</f>
        <v>2</v>
      </c>
      <c r="H57" s="5">
        <f>SUM(M50:M52)</f>
        <v>10</v>
      </c>
      <c r="I57" s="5">
        <f>SUM(M51:M53)</f>
        <v>10</v>
      </c>
      <c r="J57" s="5">
        <f>SUM(M52:M54)</f>
        <v>16</v>
      </c>
      <c r="K57" s="5">
        <f>SUM(M53:M55)</f>
        <v>6</v>
      </c>
      <c r="L57" s="5">
        <f>SUM(M54:M56)</f>
        <v>6</v>
      </c>
      <c r="M57" s="70">
        <f>SUM(M46:M56)</f>
        <v>26</v>
      </c>
      <c r="N57" s="67">
        <f>SUM(N46:N56)</f>
        <v>592.79999999999995</v>
      </c>
    </row>
    <row r="58" spans="1:14" x14ac:dyDescent="0.2">
      <c r="A58" s="48" t="s">
        <v>243</v>
      </c>
      <c r="B58" s="4" t="s">
        <v>26</v>
      </c>
      <c r="C58" s="4" t="s">
        <v>26</v>
      </c>
      <c r="D58" s="4" t="s">
        <v>26</v>
      </c>
      <c r="E58" s="4" t="s">
        <v>26</v>
      </c>
      <c r="F58" s="4" t="s">
        <v>26</v>
      </c>
      <c r="G58" s="4" t="s">
        <v>26</v>
      </c>
      <c r="H58" s="4" t="s">
        <v>26</v>
      </c>
      <c r="I58" s="4" t="s">
        <v>26</v>
      </c>
      <c r="J58" s="4" t="s">
        <v>26</v>
      </c>
      <c r="K58" s="4" t="s">
        <v>26</v>
      </c>
      <c r="L58" s="4" t="s">
        <v>26</v>
      </c>
      <c r="M58" s="71"/>
      <c r="N58" s="68"/>
    </row>
    <row r="59" spans="1:14" x14ac:dyDescent="0.2">
      <c r="A59" s="48" t="s">
        <v>25</v>
      </c>
      <c r="B59" s="6">
        <v>8</v>
      </c>
      <c r="C59" s="6">
        <v>8</v>
      </c>
      <c r="D59" s="6">
        <v>7</v>
      </c>
      <c r="E59" s="6">
        <v>1</v>
      </c>
      <c r="F59" s="6">
        <v>2</v>
      </c>
      <c r="G59" s="6">
        <v>1</v>
      </c>
      <c r="H59" s="6">
        <v>5</v>
      </c>
      <c r="I59" s="6">
        <v>10</v>
      </c>
      <c r="J59" s="6">
        <v>10</v>
      </c>
      <c r="K59" s="6">
        <v>6</v>
      </c>
      <c r="L59" s="6">
        <v>6</v>
      </c>
      <c r="M59" s="72"/>
      <c r="N59" s="69"/>
    </row>
    <row r="61" spans="1:14" ht="18" x14ac:dyDescent="0.2">
      <c r="A61" s="20" t="s">
        <v>107</v>
      </c>
    </row>
    <row r="65" spans="1:15" s="17" customFormat="1" ht="57.75" customHeight="1" x14ac:dyDescent="0.2">
      <c r="A65" s="49" t="s">
        <v>204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</row>
    <row r="68" spans="1:15" ht="20.25" x14ac:dyDescent="0.2">
      <c r="A68" s="61" t="s">
        <v>103</v>
      </c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</row>
    <row r="69" spans="1:15" x14ac:dyDescent="0.2">
      <c r="A69" s="51" t="s">
        <v>19</v>
      </c>
      <c r="B69" s="51" t="s">
        <v>116</v>
      </c>
      <c r="C69" s="51" t="s">
        <v>18</v>
      </c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64" t="s">
        <v>21</v>
      </c>
      <c r="O69" s="64" t="s">
        <v>102</v>
      </c>
    </row>
    <row r="70" spans="1:15" x14ac:dyDescent="0.2">
      <c r="A70" s="51"/>
      <c r="B70" s="51"/>
      <c r="C70" s="51" t="s">
        <v>5</v>
      </c>
      <c r="D70" s="51" t="s">
        <v>6</v>
      </c>
      <c r="E70" s="51" t="s">
        <v>7</v>
      </c>
      <c r="F70" s="51" t="s">
        <v>8</v>
      </c>
      <c r="G70" s="51" t="s">
        <v>9</v>
      </c>
      <c r="H70" s="51" t="s">
        <v>10</v>
      </c>
      <c r="I70" s="51" t="s">
        <v>11</v>
      </c>
      <c r="J70" s="51" t="s">
        <v>12</v>
      </c>
      <c r="K70" s="51" t="s">
        <v>13</v>
      </c>
      <c r="L70" s="51" t="s">
        <v>14</v>
      </c>
      <c r="M70" s="51" t="s">
        <v>15</v>
      </c>
      <c r="N70" s="65"/>
      <c r="O70" s="65"/>
    </row>
    <row r="71" spans="1:15" x14ac:dyDescent="0.2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66"/>
      <c r="O71" s="66"/>
    </row>
    <row r="72" spans="1:15" x14ac:dyDescent="0.2">
      <c r="A72" s="73">
        <v>0.45833333333333331</v>
      </c>
      <c r="B72" s="25" t="s">
        <v>117</v>
      </c>
      <c r="C72" s="25" t="s">
        <v>20</v>
      </c>
      <c r="D72" s="25" t="s">
        <v>20</v>
      </c>
      <c r="E72" s="25" t="s">
        <v>20</v>
      </c>
      <c r="F72" s="25"/>
      <c r="G72" s="25"/>
      <c r="H72" s="25"/>
      <c r="I72" s="25"/>
      <c r="J72" s="25"/>
      <c r="K72" s="25"/>
      <c r="L72" s="25"/>
      <c r="M72" s="25"/>
      <c r="N72" s="26">
        <v>8</v>
      </c>
      <c r="O72" s="28">
        <f>N72*$G$4*IF(B72="3小时",3,4)</f>
        <v>182.39999999999998</v>
      </c>
    </row>
    <row r="73" spans="1:15" x14ac:dyDescent="0.2">
      <c r="A73" s="74"/>
      <c r="B73" s="25" t="s">
        <v>118</v>
      </c>
      <c r="C73" s="25" t="s">
        <v>20</v>
      </c>
      <c r="D73" s="25" t="s">
        <v>20</v>
      </c>
      <c r="E73" s="25" t="s">
        <v>20</v>
      </c>
      <c r="F73" s="25" t="s">
        <v>20</v>
      </c>
      <c r="G73" s="25"/>
      <c r="H73" s="25"/>
      <c r="I73" s="25"/>
      <c r="J73" s="25"/>
      <c r="K73" s="25"/>
      <c r="L73" s="25"/>
      <c r="M73" s="25"/>
      <c r="N73" s="26">
        <v>0</v>
      </c>
      <c r="O73" s="28">
        <f t="shared" ref="O73:O93" si="3">N73*$G$4*IF(B73="3小时",3,4)</f>
        <v>0</v>
      </c>
    </row>
    <row r="74" spans="1:15" x14ac:dyDescent="0.2">
      <c r="A74" s="73">
        <v>0.5</v>
      </c>
      <c r="B74" s="25" t="s">
        <v>117</v>
      </c>
      <c r="C74" s="25"/>
      <c r="D74" s="25" t="s">
        <v>20</v>
      </c>
      <c r="E74" s="25" t="s">
        <v>20</v>
      </c>
      <c r="F74" s="25" t="s">
        <v>20</v>
      </c>
      <c r="G74" s="25"/>
      <c r="H74" s="25"/>
      <c r="I74" s="25"/>
      <c r="J74" s="25"/>
      <c r="K74" s="25"/>
      <c r="L74" s="25"/>
      <c r="M74" s="25"/>
      <c r="N74" s="26">
        <v>0</v>
      </c>
      <c r="O74" s="28">
        <f t="shared" si="3"/>
        <v>0</v>
      </c>
    </row>
    <row r="75" spans="1:15" x14ac:dyDescent="0.2">
      <c r="A75" s="74"/>
      <c r="B75" s="25" t="s">
        <v>118</v>
      </c>
      <c r="C75" s="25"/>
      <c r="D75" s="25" t="s">
        <v>20</v>
      </c>
      <c r="E75" s="25" t="s">
        <v>20</v>
      </c>
      <c r="F75" s="25" t="s">
        <v>20</v>
      </c>
      <c r="G75" s="25" t="s">
        <v>20</v>
      </c>
      <c r="H75" s="25"/>
      <c r="I75" s="25"/>
      <c r="J75" s="25"/>
      <c r="K75" s="25"/>
      <c r="L75" s="25"/>
      <c r="M75" s="25"/>
      <c r="N75" s="26">
        <v>0</v>
      </c>
      <c r="O75" s="28">
        <f t="shared" si="3"/>
        <v>0</v>
      </c>
    </row>
    <row r="76" spans="1:15" x14ac:dyDescent="0.2">
      <c r="A76" s="73">
        <v>0.54166666666666696</v>
      </c>
      <c r="B76" s="25" t="s">
        <v>117</v>
      </c>
      <c r="C76" s="25"/>
      <c r="D76" s="25"/>
      <c r="E76" s="25" t="s">
        <v>20</v>
      </c>
      <c r="F76" s="25" t="s">
        <v>20</v>
      </c>
      <c r="G76" s="25" t="s">
        <v>20</v>
      </c>
      <c r="H76" s="25"/>
      <c r="I76" s="25"/>
      <c r="J76" s="25"/>
      <c r="K76" s="25"/>
      <c r="L76" s="25"/>
      <c r="M76" s="25"/>
      <c r="N76" s="26">
        <v>1</v>
      </c>
      <c r="O76" s="28">
        <f t="shared" si="3"/>
        <v>22.799999999999997</v>
      </c>
    </row>
    <row r="77" spans="1:15" x14ac:dyDescent="0.2">
      <c r="A77" s="74"/>
      <c r="B77" s="25" t="s">
        <v>118</v>
      </c>
      <c r="C77" s="25"/>
      <c r="D77" s="25"/>
      <c r="E77" s="25" t="s">
        <v>20</v>
      </c>
      <c r="F77" s="25" t="s">
        <v>20</v>
      </c>
      <c r="G77" s="25" t="s">
        <v>20</v>
      </c>
      <c r="H77" s="25" t="s">
        <v>20</v>
      </c>
      <c r="I77" s="25"/>
      <c r="J77" s="25"/>
      <c r="K77" s="25"/>
      <c r="L77" s="25"/>
      <c r="M77" s="25"/>
      <c r="N77" s="26">
        <v>0</v>
      </c>
      <c r="O77" s="28">
        <f t="shared" si="3"/>
        <v>0</v>
      </c>
    </row>
    <row r="78" spans="1:15" x14ac:dyDescent="0.2">
      <c r="A78" s="73">
        <v>0.58333333333333304</v>
      </c>
      <c r="B78" s="25" t="s">
        <v>117</v>
      </c>
      <c r="C78" s="25"/>
      <c r="D78" s="25"/>
      <c r="E78" s="25"/>
      <c r="F78" s="25" t="s">
        <v>20</v>
      </c>
      <c r="G78" s="25" t="s">
        <v>20</v>
      </c>
      <c r="H78" s="25" t="s">
        <v>20</v>
      </c>
      <c r="I78" s="25"/>
      <c r="J78" s="25"/>
      <c r="K78" s="25"/>
      <c r="L78" s="25"/>
      <c r="M78" s="25"/>
      <c r="N78" s="26">
        <v>0</v>
      </c>
      <c r="O78" s="28">
        <f t="shared" si="3"/>
        <v>0</v>
      </c>
    </row>
    <row r="79" spans="1:15" x14ac:dyDescent="0.2">
      <c r="A79" s="74"/>
      <c r="B79" s="25" t="s">
        <v>118</v>
      </c>
      <c r="C79" s="25"/>
      <c r="D79" s="25"/>
      <c r="E79" s="25"/>
      <c r="F79" s="25" t="s">
        <v>20</v>
      </c>
      <c r="G79" s="25" t="s">
        <v>20</v>
      </c>
      <c r="H79" s="25" t="s">
        <v>20</v>
      </c>
      <c r="I79" s="25" t="s">
        <v>20</v>
      </c>
      <c r="J79" s="25"/>
      <c r="K79" s="25"/>
      <c r="L79" s="25"/>
      <c r="M79" s="25"/>
      <c r="N79" s="26">
        <v>0</v>
      </c>
      <c r="O79" s="28">
        <f t="shared" si="3"/>
        <v>0</v>
      </c>
    </row>
    <row r="80" spans="1:15" x14ac:dyDescent="0.2">
      <c r="A80" s="73">
        <v>0.625</v>
      </c>
      <c r="B80" s="25" t="s">
        <v>117</v>
      </c>
      <c r="C80" s="25"/>
      <c r="D80" s="25"/>
      <c r="E80" s="25"/>
      <c r="F80" s="25"/>
      <c r="G80" s="25" t="s">
        <v>20</v>
      </c>
      <c r="H80" s="25" t="s">
        <v>20</v>
      </c>
      <c r="I80" s="25" t="s">
        <v>20</v>
      </c>
      <c r="J80" s="25"/>
      <c r="K80" s="25"/>
      <c r="L80" s="25"/>
      <c r="M80" s="25"/>
      <c r="N80" s="26">
        <v>1</v>
      </c>
      <c r="O80" s="28">
        <f t="shared" si="3"/>
        <v>22.799999999999997</v>
      </c>
    </row>
    <row r="81" spans="1:15" x14ac:dyDescent="0.2">
      <c r="A81" s="74"/>
      <c r="B81" s="25" t="s">
        <v>118</v>
      </c>
      <c r="C81" s="25"/>
      <c r="D81" s="25"/>
      <c r="E81" s="25"/>
      <c r="F81" s="25"/>
      <c r="G81" s="25" t="s">
        <v>20</v>
      </c>
      <c r="H81" s="25" t="s">
        <v>20</v>
      </c>
      <c r="I81" s="25" t="s">
        <v>20</v>
      </c>
      <c r="J81" s="25" t="s">
        <v>20</v>
      </c>
      <c r="K81" s="25"/>
      <c r="L81" s="25"/>
      <c r="M81" s="25"/>
      <c r="N81" s="26">
        <v>0</v>
      </c>
      <c r="O81" s="28">
        <f t="shared" si="3"/>
        <v>0</v>
      </c>
    </row>
    <row r="82" spans="1:15" x14ac:dyDescent="0.2">
      <c r="A82" s="73">
        <v>0.66666666666666696</v>
      </c>
      <c r="B82" s="25" t="s">
        <v>117</v>
      </c>
      <c r="C82" s="25"/>
      <c r="D82" s="25"/>
      <c r="E82" s="25"/>
      <c r="F82" s="25"/>
      <c r="G82" s="25"/>
      <c r="H82" s="25" t="s">
        <v>20</v>
      </c>
      <c r="I82" s="25" t="s">
        <v>20</v>
      </c>
      <c r="J82" s="25" t="s">
        <v>20</v>
      </c>
      <c r="K82" s="25"/>
      <c r="L82" s="25"/>
      <c r="M82" s="25"/>
      <c r="N82" s="26">
        <v>0</v>
      </c>
      <c r="O82" s="28">
        <f t="shared" si="3"/>
        <v>0</v>
      </c>
    </row>
    <row r="83" spans="1:15" x14ac:dyDescent="0.2">
      <c r="A83" s="74"/>
      <c r="B83" s="25" t="s">
        <v>118</v>
      </c>
      <c r="C83" s="25"/>
      <c r="D83" s="25"/>
      <c r="E83" s="25"/>
      <c r="F83" s="25"/>
      <c r="G83" s="25"/>
      <c r="H83" s="25" t="s">
        <v>20</v>
      </c>
      <c r="I83" s="25" t="s">
        <v>20</v>
      </c>
      <c r="J83" s="25" t="s">
        <v>20</v>
      </c>
      <c r="K83" s="25" t="s">
        <v>20</v>
      </c>
      <c r="L83" s="25"/>
      <c r="M83" s="25"/>
      <c r="N83" s="26">
        <v>0</v>
      </c>
      <c r="O83" s="28">
        <f t="shared" si="3"/>
        <v>0</v>
      </c>
    </row>
    <row r="84" spans="1:15" x14ac:dyDescent="0.2">
      <c r="A84" s="73">
        <v>0.70833333333333304</v>
      </c>
      <c r="B84" s="25" t="s">
        <v>117</v>
      </c>
      <c r="C84" s="25"/>
      <c r="D84" s="25"/>
      <c r="E84" s="25"/>
      <c r="F84" s="25"/>
      <c r="G84" s="25"/>
      <c r="H84" s="25"/>
      <c r="I84" s="25" t="s">
        <v>20</v>
      </c>
      <c r="J84" s="25" t="s">
        <v>20</v>
      </c>
      <c r="K84" s="25" t="s">
        <v>20</v>
      </c>
      <c r="L84" s="25"/>
      <c r="M84" s="25"/>
      <c r="N84" s="26">
        <v>4</v>
      </c>
      <c r="O84" s="28">
        <f t="shared" si="3"/>
        <v>91.199999999999989</v>
      </c>
    </row>
    <row r="85" spans="1:15" x14ac:dyDescent="0.2">
      <c r="A85" s="74"/>
      <c r="B85" s="25" t="s">
        <v>118</v>
      </c>
      <c r="C85" s="25"/>
      <c r="D85" s="25"/>
      <c r="E85" s="25"/>
      <c r="F85" s="25"/>
      <c r="G85" s="25"/>
      <c r="H85" s="25"/>
      <c r="I85" s="25" t="s">
        <v>20</v>
      </c>
      <c r="J85" s="25" t="s">
        <v>20</v>
      </c>
      <c r="K85" s="25" t="s">
        <v>20</v>
      </c>
      <c r="L85" s="25" t="s">
        <v>20</v>
      </c>
      <c r="M85" s="25"/>
      <c r="N85" s="26">
        <v>0</v>
      </c>
      <c r="O85" s="28">
        <f t="shared" si="3"/>
        <v>0</v>
      </c>
    </row>
    <row r="86" spans="1:15" x14ac:dyDescent="0.2">
      <c r="A86" s="73">
        <v>0.75</v>
      </c>
      <c r="B86" s="25" t="s">
        <v>117</v>
      </c>
      <c r="C86" s="25"/>
      <c r="D86" s="25"/>
      <c r="E86" s="25"/>
      <c r="F86" s="25"/>
      <c r="G86" s="25"/>
      <c r="H86" s="25"/>
      <c r="I86" s="25"/>
      <c r="J86" s="25" t="s">
        <v>20</v>
      </c>
      <c r="K86" s="25" t="s">
        <v>20</v>
      </c>
      <c r="L86" s="25" t="s">
        <v>20</v>
      </c>
      <c r="M86" s="25"/>
      <c r="N86" s="26">
        <v>0</v>
      </c>
      <c r="O86" s="28">
        <f t="shared" si="3"/>
        <v>0</v>
      </c>
    </row>
    <row r="87" spans="1:15" x14ac:dyDescent="0.2">
      <c r="A87" s="74"/>
      <c r="B87" s="25" t="s">
        <v>118</v>
      </c>
      <c r="C87" s="25"/>
      <c r="D87" s="25"/>
      <c r="E87" s="25"/>
      <c r="F87" s="25"/>
      <c r="G87" s="25"/>
      <c r="H87" s="25"/>
      <c r="I87" s="25"/>
      <c r="J87" s="25" t="s">
        <v>20</v>
      </c>
      <c r="K87" s="25" t="s">
        <v>20</v>
      </c>
      <c r="L87" s="25" t="s">
        <v>20</v>
      </c>
      <c r="M87" s="25" t="s">
        <v>20</v>
      </c>
      <c r="N87" s="26">
        <v>6</v>
      </c>
      <c r="O87" s="28">
        <f t="shared" si="3"/>
        <v>182.39999999999998</v>
      </c>
    </row>
    <row r="88" spans="1:15" x14ac:dyDescent="0.2">
      <c r="A88" s="73">
        <v>0.79166666666666696</v>
      </c>
      <c r="B88" s="25" t="s">
        <v>117</v>
      </c>
      <c r="C88" s="25"/>
      <c r="D88" s="25"/>
      <c r="E88" s="25"/>
      <c r="F88" s="25"/>
      <c r="G88" s="25"/>
      <c r="H88" s="25"/>
      <c r="I88" s="25"/>
      <c r="J88" s="25"/>
      <c r="K88" s="25" t="s">
        <v>20</v>
      </c>
      <c r="L88" s="25" t="s">
        <v>20</v>
      </c>
      <c r="M88" s="25" t="s">
        <v>20</v>
      </c>
      <c r="N88" s="26">
        <v>0</v>
      </c>
      <c r="O88" s="28">
        <f t="shared" si="3"/>
        <v>0</v>
      </c>
    </row>
    <row r="89" spans="1:15" x14ac:dyDescent="0.2">
      <c r="A89" s="74"/>
      <c r="B89" s="25" t="s">
        <v>118</v>
      </c>
      <c r="C89" s="25"/>
      <c r="D89" s="25"/>
      <c r="E89" s="25"/>
      <c r="F89" s="25"/>
      <c r="G89" s="25"/>
      <c r="H89" s="25"/>
      <c r="I89" s="25"/>
      <c r="J89" s="25"/>
      <c r="K89" s="25" t="s">
        <v>20</v>
      </c>
      <c r="L89" s="25" t="s">
        <v>20</v>
      </c>
      <c r="M89" s="25" t="s">
        <v>20</v>
      </c>
      <c r="N89" s="26">
        <v>0</v>
      </c>
      <c r="O89" s="28">
        <f t="shared" si="3"/>
        <v>0</v>
      </c>
    </row>
    <row r="90" spans="1:15" x14ac:dyDescent="0.2">
      <c r="A90" s="73">
        <v>0.83333333333333304</v>
      </c>
      <c r="B90" s="25" t="s">
        <v>117</v>
      </c>
      <c r="C90" s="25"/>
      <c r="D90" s="25"/>
      <c r="E90" s="25"/>
      <c r="F90" s="25"/>
      <c r="G90" s="25"/>
      <c r="H90" s="25"/>
      <c r="I90" s="25"/>
      <c r="J90" s="25"/>
      <c r="K90" s="25"/>
      <c r="L90" s="25" t="s">
        <v>20</v>
      </c>
      <c r="M90" s="25" t="s">
        <v>20</v>
      </c>
      <c r="N90" s="26">
        <v>0</v>
      </c>
      <c r="O90" s="28">
        <f t="shared" si="3"/>
        <v>0</v>
      </c>
    </row>
    <row r="91" spans="1:15" x14ac:dyDescent="0.2">
      <c r="A91" s="74"/>
      <c r="B91" s="25" t="s">
        <v>118</v>
      </c>
      <c r="C91" s="25"/>
      <c r="D91" s="25"/>
      <c r="E91" s="25"/>
      <c r="F91" s="25"/>
      <c r="G91" s="25"/>
      <c r="H91" s="25"/>
      <c r="I91" s="25"/>
      <c r="J91" s="25"/>
      <c r="K91" s="25"/>
      <c r="L91" s="25" t="s">
        <v>20</v>
      </c>
      <c r="M91" s="25" t="s">
        <v>20</v>
      </c>
      <c r="N91" s="26">
        <v>0</v>
      </c>
      <c r="O91" s="28">
        <f t="shared" si="3"/>
        <v>0</v>
      </c>
    </row>
    <row r="92" spans="1:15" x14ac:dyDescent="0.2">
      <c r="A92" s="73">
        <v>0.875</v>
      </c>
      <c r="B92" s="25" t="s">
        <v>117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 t="s">
        <v>20</v>
      </c>
      <c r="N92" s="26">
        <v>0</v>
      </c>
      <c r="O92" s="28">
        <f t="shared" si="3"/>
        <v>0</v>
      </c>
    </row>
    <row r="93" spans="1:15" x14ac:dyDescent="0.2">
      <c r="A93" s="74"/>
      <c r="B93" s="25" t="s">
        <v>118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 t="s">
        <v>20</v>
      </c>
      <c r="N93" s="26">
        <v>0</v>
      </c>
      <c r="O93" s="28">
        <f t="shared" si="3"/>
        <v>0</v>
      </c>
    </row>
    <row r="94" spans="1:15" x14ac:dyDescent="0.2">
      <c r="A94" s="78" t="s">
        <v>22</v>
      </c>
      <c r="B94" s="78"/>
      <c r="C94" s="26">
        <f>SUM(N72:N73)</f>
        <v>8</v>
      </c>
      <c r="D94" s="26">
        <f>SUM(N72:N75)</f>
        <v>8</v>
      </c>
      <c r="E94" s="26">
        <f>SUM(N72:N77)</f>
        <v>9</v>
      </c>
      <c r="F94" s="26">
        <f>SUM(N73:N79)</f>
        <v>1</v>
      </c>
      <c r="G94" s="26">
        <f>SUM(N75:N81)</f>
        <v>2</v>
      </c>
      <c r="H94" s="26">
        <f>SUM(N77:N83)</f>
        <v>1</v>
      </c>
      <c r="I94" s="26">
        <f>SUM(N79:N85)</f>
        <v>5</v>
      </c>
      <c r="J94" s="26">
        <f>SUM(N81:N87)</f>
        <v>10</v>
      </c>
      <c r="K94" s="26">
        <f>SUM(N83:N89)</f>
        <v>10</v>
      </c>
      <c r="L94" s="26">
        <f>SUM(N85:N91)</f>
        <v>6</v>
      </c>
      <c r="M94" s="26">
        <f>SUM(N87:N93)</f>
        <v>6</v>
      </c>
      <c r="N94" s="79">
        <f>SUM(N72:N93)</f>
        <v>20</v>
      </c>
      <c r="O94" s="75">
        <f>SUM(O72:O93)</f>
        <v>501.59999999999997</v>
      </c>
    </row>
    <row r="95" spans="1:15" x14ac:dyDescent="0.2">
      <c r="A95" s="78" t="s">
        <v>243</v>
      </c>
      <c r="B95" s="78"/>
      <c r="C95" s="25" t="s">
        <v>26</v>
      </c>
      <c r="D95" s="25" t="s">
        <v>26</v>
      </c>
      <c r="E95" s="25" t="s">
        <v>26</v>
      </c>
      <c r="F95" s="25" t="s">
        <v>26</v>
      </c>
      <c r="G95" s="25" t="s">
        <v>26</v>
      </c>
      <c r="H95" s="25" t="s">
        <v>26</v>
      </c>
      <c r="I95" s="25" t="s">
        <v>26</v>
      </c>
      <c r="J95" s="25" t="s">
        <v>26</v>
      </c>
      <c r="K95" s="25" t="s">
        <v>26</v>
      </c>
      <c r="L95" s="25" t="s">
        <v>26</v>
      </c>
      <c r="M95" s="25" t="s">
        <v>26</v>
      </c>
      <c r="N95" s="80"/>
      <c r="O95" s="76"/>
    </row>
    <row r="96" spans="1:15" x14ac:dyDescent="0.2">
      <c r="A96" s="78" t="s">
        <v>25</v>
      </c>
      <c r="B96" s="78"/>
      <c r="C96" s="27">
        <v>8</v>
      </c>
      <c r="D96" s="27">
        <v>8</v>
      </c>
      <c r="E96" s="27">
        <v>7</v>
      </c>
      <c r="F96" s="27">
        <v>1</v>
      </c>
      <c r="G96" s="27">
        <v>2</v>
      </c>
      <c r="H96" s="27">
        <v>1</v>
      </c>
      <c r="I96" s="27">
        <v>5</v>
      </c>
      <c r="J96" s="27">
        <v>10</v>
      </c>
      <c r="K96" s="27">
        <v>10</v>
      </c>
      <c r="L96" s="27">
        <v>6</v>
      </c>
      <c r="M96" s="27">
        <v>6</v>
      </c>
      <c r="N96" s="81"/>
      <c r="O96" s="77"/>
    </row>
    <row r="98" spans="1:2" x14ac:dyDescent="0.2">
      <c r="A98" s="31" t="s">
        <v>205</v>
      </c>
      <c r="B98" s="30">
        <f>N34-O94</f>
        <v>106.40000000000003</v>
      </c>
    </row>
    <row r="100" spans="1:2" ht="18" x14ac:dyDescent="0.2">
      <c r="A100" s="20" t="s">
        <v>206</v>
      </c>
    </row>
  </sheetData>
  <mergeCells count="91">
    <mergeCell ref="O94:O96"/>
    <mergeCell ref="A90:A91"/>
    <mergeCell ref="A92:A93"/>
    <mergeCell ref="A94:B94"/>
    <mergeCell ref="A95:B95"/>
    <mergeCell ref="A96:B96"/>
    <mergeCell ref="N94:N96"/>
    <mergeCell ref="A78:A79"/>
    <mergeCell ref="A80:A81"/>
    <mergeCell ref="A82:A83"/>
    <mergeCell ref="A84:A85"/>
    <mergeCell ref="A86:A87"/>
    <mergeCell ref="A88:A89"/>
    <mergeCell ref="A68:O68"/>
    <mergeCell ref="A72:A73"/>
    <mergeCell ref="A74:A75"/>
    <mergeCell ref="A76:A77"/>
    <mergeCell ref="K70:K71"/>
    <mergeCell ref="L70:L71"/>
    <mergeCell ref="B69:B71"/>
    <mergeCell ref="C69:M69"/>
    <mergeCell ref="O69:O71"/>
    <mergeCell ref="M70:M71"/>
    <mergeCell ref="E70:E71"/>
    <mergeCell ref="F70:F71"/>
    <mergeCell ref="G70:G71"/>
    <mergeCell ref="H70:H71"/>
    <mergeCell ref="I70:I71"/>
    <mergeCell ref="J70:J71"/>
    <mergeCell ref="M57:M59"/>
    <mergeCell ref="N57:N59"/>
    <mergeCell ref="A69:A71"/>
    <mergeCell ref="N69:N71"/>
    <mergeCell ref="C70:C71"/>
    <mergeCell ref="D70:D71"/>
    <mergeCell ref="A65:O65"/>
    <mergeCell ref="L44:L45"/>
    <mergeCell ref="A42:N42"/>
    <mergeCell ref="A43:A45"/>
    <mergeCell ref="B43:L43"/>
    <mergeCell ref="M43:M45"/>
    <mergeCell ref="N43:N45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E21:E22"/>
    <mergeCell ref="A9:B9"/>
    <mergeCell ref="A10:B10"/>
    <mergeCell ref="A11:B11"/>
    <mergeCell ref="A12:B12"/>
    <mergeCell ref="A13:B13"/>
    <mergeCell ref="N20:N22"/>
    <mergeCell ref="N34:N36"/>
    <mergeCell ref="K21:K22"/>
    <mergeCell ref="L21:L22"/>
    <mergeCell ref="M20:M22"/>
    <mergeCell ref="M34:M36"/>
    <mergeCell ref="A19:N19"/>
    <mergeCell ref="A7:B7"/>
    <mergeCell ref="A8:B8"/>
    <mergeCell ref="G4:H4"/>
    <mergeCell ref="G3:H3"/>
    <mergeCell ref="A3:B3"/>
    <mergeCell ref="A4:B4"/>
    <mergeCell ref="A5:B5"/>
    <mergeCell ref="A6:B6"/>
    <mergeCell ref="K3:M4"/>
    <mergeCell ref="K5:M6"/>
    <mergeCell ref="A39:O39"/>
    <mergeCell ref="A16:O16"/>
    <mergeCell ref="B20:L20"/>
    <mergeCell ref="C1:C2"/>
    <mergeCell ref="D1:D2"/>
    <mergeCell ref="E1:E2"/>
    <mergeCell ref="A20:A22"/>
    <mergeCell ref="B21:B22"/>
    <mergeCell ref="C21:C22"/>
    <mergeCell ref="D21:D22"/>
    <mergeCell ref="F21:F22"/>
    <mergeCell ref="G21:G22"/>
    <mergeCell ref="H21:H22"/>
    <mergeCell ref="I21:I22"/>
    <mergeCell ref="J21:J22"/>
    <mergeCell ref="A1:B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E625-B83F-486A-AFF8-9EC318CD4F30}">
  <dimension ref="A1:K33"/>
  <sheetViews>
    <sheetView workbookViewId="0">
      <selection activeCell="O22" sqref="O22"/>
    </sheetView>
  </sheetViews>
  <sheetFormatPr defaultRowHeight="14.25" x14ac:dyDescent="0.2"/>
  <cols>
    <col min="11" max="11" width="9.25" bestFit="1" customWidth="1"/>
  </cols>
  <sheetData>
    <row r="1" spans="1:11" x14ac:dyDescent="0.2">
      <c r="A1" s="99" t="s">
        <v>114</v>
      </c>
      <c r="B1" s="99" t="s">
        <v>115</v>
      </c>
      <c r="C1" s="99" t="s">
        <v>207</v>
      </c>
      <c r="D1" s="99"/>
      <c r="E1" s="99"/>
    </row>
    <row r="2" spans="1:11" x14ac:dyDescent="0.2">
      <c r="A2" s="99"/>
      <c r="B2" s="99"/>
      <c r="C2" s="23" t="s">
        <v>111</v>
      </c>
      <c r="D2" s="23" t="s">
        <v>112</v>
      </c>
      <c r="E2" s="23" t="s">
        <v>113</v>
      </c>
    </row>
    <row r="3" spans="1:11" x14ac:dyDescent="0.2">
      <c r="A3" s="2">
        <v>1</v>
      </c>
      <c r="B3" s="22">
        <v>1500</v>
      </c>
      <c r="C3" s="18">
        <v>1</v>
      </c>
      <c r="D3" s="18">
        <v>1.2</v>
      </c>
      <c r="E3" s="18">
        <v>0.9</v>
      </c>
    </row>
    <row r="4" spans="1:11" x14ac:dyDescent="0.2">
      <c r="A4" s="2">
        <v>2</v>
      </c>
      <c r="B4" s="22">
        <v>1500</v>
      </c>
      <c r="C4" s="18">
        <v>1.3</v>
      </c>
      <c r="D4" s="18">
        <v>1.4</v>
      </c>
      <c r="E4" s="18">
        <v>1.2</v>
      </c>
    </row>
    <row r="5" spans="1:11" x14ac:dyDescent="0.2">
      <c r="A5" s="2">
        <v>3</v>
      </c>
      <c r="B5" s="22">
        <v>1000</v>
      </c>
      <c r="C5" s="18">
        <v>1.1000000000000001</v>
      </c>
      <c r="D5" s="18">
        <v>1</v>
      </c>
      <c r="E5" s="18">
        <v>1.2</v>
      </c>
    </row>
    <row r="8" spans="1:11" x14ac:dyDescent="0.2">
      <c r="A8" s="24" t="s">
        <v>109</v>
      </c>
      <c r="B8" s="24" t="s">
        <v>110</v>
      </c>
    </row>
    <row r="9" spans="1:11" x14ac:dyDescent="0.2">
      <c r="A9" s="2" t="s">
        <v>111</v>
      </c>
      <c r="B9" s="22">
        <v>2000</v>
      </c>
    </row>
    <row r="10" spans="1:11" x14ac:dyDescent="0.2">
      <c r="A10" s="2" t="s">
        <v>112</v>
      </c>
      <c r="B10" s="22">
        <v>500</v>
      </c>
    </row>
    <row r="11" spans="1:11" x14ac:dyDescent="0.2">
      <c r="A11" s="2" t="s">
        <v>113</v>
      </c>
      <c r="B11" s="22">
        <v>1200</v>
      </c>
    </row>
    <row r="14" spans="1:11" s="21" customFormat="1" ht="54.75" customHeight="1" x14ac:dyDescent="0.2">
      <c r="A14" s="85" t="s">
        <v>2</v>
      </c>
      <c r="B14" s="85"/>
      <c r="C14" s="85"/>
      <c r="D14" s="85"/>
      <c r="E14" s="85"/>
      <c r="F14" s="85"/>
      <c r="G14" s="85"/>
      <c r="H14" s="85"/>
      <c r="I14" s="85"/>
      <c r="J14" s="85"/>
      <c r="K14" s="85"/>
    </row>
    <row r="16" spans="1:11" ht="14.25" customHeight="1" x14ac:dyDescent="0.2">
      <c r="A16" s="32" t="s">
        <v>208</v>
      </c>
    </row>
    <row r="17" spans="1:11" ht="14.25" customHeight="1" x14ac:dyDescent="0.2">
      <c r="A17" s="99" t="s">
        <v>114</v>
      </c>
      <c r="B17" s="99" t="s">
        <v>115</v>
      </c>
      <c r="C17" s="99" t="s">
        <v>207</v>
      </c>
      <c r="D17" s="99"/>
      <c r="E17" s="99"/>
      <c r="F17" s="99" t="s">
        <v>209</v>
      </c>
      <c r="G17" s="99"/>
      <c r="H17" s="99"/>
      <c r="I17" s="104" t="s">
        <v>258</v>
      </c>
      <c r="J17" s="105"/>
      <c r="K17" s="105"/>
    </row>
    <row r="18" spans="1:11" x14ac:dyDescent="0.2">
      <c r="A18" s="99"/>
      <c r="B18" s="99"/>
      <c r="C18" s="23" t="s">
        <v>111</v>
      </c>
      <c r="D18" s="23" t="s">
        <v>112</v>
      </c>
      <c r="E18" s="23" t="s">
        <v>113</v>
      </c>
      <c r="F18" s="23" t="s">
        <v>111</v>
      </c>
      <c r="G18" s="23" t="s">
        <v>112</v>
      </c>
      <c r="H18" s="23" t="s">
        <v>113</v>
      </c>
      <c r="I18" s="104"/>
      <c r="J18" s="105"/>
      <c r="K18" s="105"/>
    </row>
    <row r="19" spans="1:11" x14ac:dyDescent="0.2">
      <c r="A19" s="2">
        <v>1</v>
      </c>
      <c r="B19" s="2">
        <v>1500</v>
      </c>
      <c r="C19" s="44">
        <v>1</v>
      </c>
      <c r="D19" s="44">
        <v>1.2</v>
      </c>
      <c r="E19" s="44">
        <v>0.9</v>
      </c>
      <c r="F19" s="2" t="s">
        <v>211</v>
      </c>
      <c r="G19" s="2" t="s">
        <v>212</v>
      </c>
      <c r="H19" s="2" t="s">
        <v>213</v>
      </c>
      <c r="I19" s="101" t="str">
        <f>C19&amp;" * "&amp;F19&amp;" + "&amp;D19&amp;" * "&amp;G19&amp;" + "&amp;E19&amp;" * "&amp;H19</f>
        <v>1 * a1 + 1.2 * b1 + 0.9 * c1</v>
      </c>
      <c r="J19" s="102"/>
      <c r="K19" s="103"/>
    </row>
    <row r="20" spans="1:11" x14ac:dyDescent="0.2">
      <c r="A20" s="2">
        <v>2</v>
      </c>
      <c r="B20" s="2">
        <v>1500</v>
      </c>
      <c r="C20" s="44">
        <v>1.3</v>
      </c>
      <c r="D20" s="44">
        <v>1.4</v>
      </c>
      <c r="E20" s="44">
        <v>1.2</v>
      </c>
      <c r="F20" s="2" t="s">
        <v>214</v>
      </c>
      <c r="G20" s="2" t="s">
        <v>216</v>
      </c>
      <c r="H20" s="2" t="s">
        <v>218</v>
      </c>
      <c r="I20" s="101" t="str">
        <f t="shared" ref="I20:I21" si="0">C20&amp;" * "&amp;F20&amp;" + "&amp;D20&amp;" * "&amp;G20&amp;" + "&amp;E20&amp;" * "&amp;H20</f>
        <v>1.3 * a2 + 1.4 * b2 + 1.2 * c2</v>
      </c>
      <c r="J20" s="102"/>
      <c r="K20" s="103"/>
    </row>
    <row r="21" spans="1:11" x14ac:dyDescent="0.2">
      <c r="A21" s="2">
        <v>3</v>
      </c>
      <c r="B21" s="2">
        <v>1000</v>
      </c>
      <c r="C21" s="44">
        <v>1.1000000000000001</v>
      </c>
      <c r="D21" s="44">
        <v>1</v>
      </c>
      <c r="E21" s="44">
        <v>1.2</v>
      </c>
      <c r="F21" s="2" t="s">
        <v>215</v>
      </c>
      <c r="G21" s="2" t="s">
        <v>217</v>
      </c>
      <c r="H21" s="2" t="s">
        <v>219</v>
      </c>
      <c r="I21" s="101" t="str">
        <f t="shared" si="0"/>
        <v>1.1 * a3 + 1 * b3 + 1.2 * c3</v>
      </c>
      <c r="J21" s="102"/>
      <c r="K21" s="103"/>
    </row>
    <row r="22" spans="1:11" x14ac:dyDescent="0.2">
      <c r="A22" s="100" t="s">
        <v>210</v>
      </c>
      <c r="B22" s="100"/>
      <c r="C22" s="100"/>
      <c r="D22" s="100"/>
      <c r="E22" s="100"/>
      <c r="F22" s="2">
        <v>2000</v>
      </c>
      <c r="G22" s="2">
        <v>500</v>
      </c>
      <c r="H22" s="2">
        <v>1200</v>
      </c>
      <c r="I22" s="101" t="s">
        <v>259</v>
      </c>
      <c r="J22" s="102"/>
      <c r="K22" s="103"/>
    </row>
    <row r="25" spans="1:11" x14ac:dyDescent="0.2">
      <c r="A25" s="32" t="s">
        <v>220</v>
      </c>
    </row>
    <row r="26" spans="1:11" x14ac:dyDescent="0.2">
      <c r="A26" s="99" t="s">
        <v>114</v>
      </c>
      <c r="B26" s="99" t="s">
        <v>207</v>
      </c>
      <c r="C26" s="99"/>
      <c r="D26" s="99"/>
      <c r="E26" s="99" t="s">
        <v>207</v>
      </c>
      <c r="F26" s="99"/>
      <c r="G26" s="99"/>
      <c r="H26" s="86" t="s">
        <v>242</v>
      </c>
      <c r="I26" s="86" t="s">
        <v>243</v>
      </c>
      <c r="J26" s="86" t="s">
        <v>25</v>
      </c>
      <c r="K26" s="86" t="s">
        <v>102</v>
      </c>
    </row>
    <row r="27" spans="1:11" x14ac:dyDescent="0.2">
      <c r="A27" s="99"/>
      <c r="B27" s="23" t="s">
        <v>111</v>
      </c>
      <c r="C27" s="23" t="s">
        <v>112</v>
      </c>
      <c r="D27" s="23" t="s">
        <v>113</v>
      </c>
      <c r="E27" s="23" t="s">
        <v>111</v>
      </c>
      <c r="F27" s="23" t="s">
        <v>112</v>
      </c>
      <c r="G27" s="23" t="s">
        <v>113</v>
      </c>
      <c r="H27" s="86"/>
      <c r="I27" s="86"/>
      <c r="J27" s="86"/>
      <c r="K27" s="86"/>
    </row>
    <row r="28" spans="1:11" x14ac:dyDescent="0.2">
      <c r="A28" s="2">
        <v>1</v>
      </c>
      <c r="B28" s="44">
        <v>1</v>
      </c>
      <c r="C28" s="44">
        <v>1.2</v>
      </c>
      <c r="D28" s="44">
        <v>0.9</v>
      </c>
      <c r="E28" s="34">
        <v>1500</v>
      </c>
      <c r="F28" s="34">
        <v>0</v>
      </c>
      <c r="G28" s="34">
        <v>0</v>
      </c>
      <c r="H28" s="47">
        <f>SUM(E28:G28)</f>
        <v>1500</v>
      </c>
      <c r="I28" s="41" t="s">
        <v>244</v>
      </c>
      <c r="J28" s="46">
        <f t="array" ref="J28:J30">B3:B5</f>
        <v>1500</v>
      </c>
      <c r="K28" s="45">
        <f>SUMPRODUCT(B28:D28,E28:G28)</f>
        <v>1500</v>
      </c>
    </row>
    <row r="29" spans="1:11" x14ac:dyDescent="0.2">
      <c r="A29" s="2">
        <v>2</v>
      </c>
      <c r="B29" s="44">
        <v>1.3</v>
      </c>
      <c r="C29" s="44">
        <v>1.4</v>
      </c>
      <c r="D29" s="44">
        <v>1.2</v>
      </c>
      <c r="E29" s="34">
        <v>0</v>
      </c>
      <c r="F29" s="34">
        <v>0</v>
      </c>
      <c r="G29" s="34">
        <v>1500</v>
      </c>
      <c r="H29" s="47">
        <f t="shared" ref="H29:H30" si="1">SUM(E29:G29)</f>
        <v>1500</v>
      </c>
      <c r="I29" s="41" t="s">
        <v>244</v>
      </c>
      <c r="J29" s="46">
        <v>1500</v>
      </c>
      <c r="K29" s="45">
        <f t="shared" ref="K29:K30" si="2">SUMPRODUCT(B29:D29,E29:G29)</f>
        <v>1800</v>
      </c>
    </row>
    <row r="30" spans="1:11" x14ac:dyDescent="0.2">
      <c r="A30" s="2">
        <v>3</v>
      </c>
      <c r="B30" s="44">
        <v>1.1000000000000001</v>
      </c>
      <c r="C30" s="44">
        <v>1</v>
      </c>
      <c r="D30" s="44">
        <v>1.2</v>
      </c>
      <c r="E30" s="34">
        <v>500</v>
      </c>
      <c r="F30" s="34">
        <v>500</v>
      </c>
      <c r="G30" s="34">
        <v>0</v>
      </c>
      <c r="H30" s="47">
        <f t="shared" si="1"/>
        <v>1000</v>
      </c>
      <c r="I30" s="41" t="s">
        <v>244</v>
      </c>
      <c r="J30" s="46">
        <v>1000</v>
      </c>
      <c r="K30" s="45">
        <f t="shared" si="2"/>
        <v>1050</v>
      </c>
    </row>
    <row r="31" spans="1:11" x14ac:dyDescent="0.2">
      <c r="A31" s="82" t="s">
        <v>210</v>
      </c>
      <c r="B31" s="83"/>
      <c r="C31" s="83"/>
      <c r="D31" s="84"/>
      <c r="E31" s="33">
        <f>SUM(E28:E30)</f>
        <v>2000</v>
      </c>
      <c r="F31" s="33">
        <f t="shared" ref="F31" si="3">SUM(F28:F30)</f>
        <v>500</v>
      </c>
      <c r="G31" s="33">
        <f>SUM(G28:G30)</f>
        <v>1500</v>
      </c>
      <c r="H31" s="87">
        <f>SUM(H28:H30)</f>
        <v>4000</v>
      </c>
      <c r="I31" s="90" t="s">
        <v>244</v>
      </c>
      <c r="J31" s="93">
        <f t="shared" ref="J31:K31" si="4">SUM(J28:J30)</f>
        <v>4000</v>
      </c>
      <c r="K31" s="96">
        <f t="shared" si="4"/>
        <v>4350</v>
      </c>
    </row>
    <row r="32" spans="1:11" x14ac:dyDescent="0.2">
      <c r="A32" s="82" t="s">
        <v>222</v>
      </c>
      <c r="B32" s="83"/>
      <c r="C32" s="83"/>
      <c r="D32" s="84"/>
      <c r="E32" s="40" t="s">
        <v>244</v>
      </c>
      <c r="F32" s="40" t="s">
        <v>244</v>
      </c>
      <c r="G32" s="40" t="s">
        <v>244</v>
      </c>
      <c r="H32" s="88"/>
      <c r="I32" s="91"/>
      <c r="J32" s="94"/>
      <c r="K32" s="97"/>
    </row>
    <row r="33" spans="1:11" x14ac:dyDescent="0.2">
      <c r="A33" s="82" t="s">
        <v>221</v>
      </c>
      <c r="B33" s="83"/>
      <c r="C33" s="83"/>
      <c r="D33" s="84"/>
      <c r="E33" s="39">
        <v>2000</v>
      </c>
      <c r="F33" s="39">
        <v>500</v>
      </c>
      <c r="G33" s="39">
        <v>1200</v>
      </c>
      <c r="H33" s="89"/>
      <c r="I33" s="92"/>
      <c r="J33" s="95"/>
      <c r="K33" s="98"/>
    </row>
  </sheetData>
  <mergeCells count="28">
    <mergeCell ref="A1:A2"/>
    <mergeCell ref="B1:B2"/>
    <mergeCell ref="C1:E1"/>
    <mergeCell ref="A17:A18"/>
    <mergeCell ref="B17:B18"/>
    <mergeCell ref="C17:E17"/>
    <mergeCell ref="A22:E22"/>
    <mergeCell ref="I19:K19"/>
    <mergeCell ref="I17:K18"/>
    <mergeCell ref="I20:K20"/>
    <mergeCell ref="I21:K21"/>
    <mergeCell ref="I22:K22"/>
    <mergeCell ref="A31:D31"/>
    <mergeCell ref="A32:D32"/>
    <mergeCell ref="A33:D33"/>
    <mergeCell ref="A14:K14"/>
    <mergeCell ref="H26:H27"/>
    <mergeCell ref="H31:H33"/>
    <mergeCell ref="K26:K27"/>
    <mergeCell ref="I26:I27"/>
    <mergeCell ref="J26:J27"/>
    <mergeCell ref="I31:I33"/>
    <mergeCell ref="J31:J33"/>
    <mergeCell ref="K31:K33"/>
    <mergeCell ref="A26:A27"/>
    <mergeCell ref="B26:D26"/>
    <mergeCell ref="E26:G26"/>
    <mergeCell ref="F17:H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FC63-9EB0-4A5A-BF8B-2477AF15F720}">
  <dimension ref="A1:G46"/>
  <sheetViews>
    <sheetView showGridLines="0" workbookViewId="0">
      <selection activeCell="D54" sqref="D54"/>
    </sheetView>
  </sheetViews>
  <sheetFormatPr defaultRowHeight="14.25" x14ac:dyDescent="0.2"/>
  <cols>
    <col min="1" max="1" width="2.125" customWidth="1"/>
    <col min="2" max="2" width="7.125" bestFit="1" customWidth="1"/>
    <col min="3" max="3" width="19.875" bestFit="1" customWidth="1"/>
    <col min="4" max="4" width="9" bestFit="1" customWidth="1"/>
    <col min="5" max="5" width="15" bestFit="1" customWidth="1"/>
    <col min="6" max="6" width="11" bestFit="1" customWidth="1"/>
    <col min="7" max="7" width="7.125" bestFit="1" customWidth="1"/>
  </cols>
  <sheetData>
    <row r="1" spans="1:5" x14ac:dyDescent="0.2">
      <c r="A1" s="7" t="s">
        <v>27</v>
      </c>
    </row>
    <row r="2" spans="1:5" x14ac:dyDescent="0.2">
      <c r="A2" s="7" t="s">
        <v>28</v>
      </c>
    </row>
    <row r="3" spans="1:5" x14ac:dyDescent="0.2">
      <c r="A3" s="7" t="s">
        <v>29</v>
      </c>
    </row>
    <row r="4" spans="1:5" x14ac:dyDescent="0.2">
      <c r="A4" s="7" t="s">
        <v>30</v>
      </c>
    </row>
    <row r="5" spans="1:5" x14ac:dyDescent="0.2">
      <c r="A5" s="7" t="s">
        <v>31</v>
      </c>
    </row>
    <row r="6" spans="1:5" x14ac:dyDescent="0.2">
      <c r="A6" s="7"/>
      <c r="B6" t="s">
        <v>32</v>
      </c>
    </row>
    <row r="7" spans="1:5" x14ac:dyDescent="0.2">
      <c r="A7" s="7"/>
      <c r="B7" t="s">
        <v>33</v>
      </c>
    </row>
    <row r="8" spans="1:5" x14ac:dyDescent="0.2">
      <c r="A8" s="7"/>
      <c r="B8" t="s">
        <v>34</v>
      </c>
    </row>
    <row r="9" spans="1:5" x14ac:dyDescent="0.2">
      <c r="A9" s="7" t="s">
        <v>35</v>
      </c>
    </row>
    <row r="10" spans="1:5" x14ac:dyDescent="0.2">
      <c r="B10" t="s">
        <v>36</v>
      </c>
    </row>
    <row r="11" spans="1:5" x14ac:dyDescent="0.2">
      <c r="B11" t="s">
        <v>37</v>
      </c>
    </row>
    <row r="14" spans="1:5" ht="15" thickBot="1" x14ac:dyDescent="0.25">
      <c r="A14" t="s">
        <v>38</v>
      </c>
    </row>
    <row r="15" spans="1:5" ht="15" thickBot="1" x14ac:dyDescent="0.25">
      <c r="B15" s="9" t="s">
        <v>39</v>
      </c>
      <c r="C15" s="9" t="s">
        <v>40</v>
      </c>
      <c r="D15" s="9" t="s">
        <v>41</v>
      </c>
      <c r="E15" s="9" t="s">
        <v>42</v>
      </c>
    </row>
    <row r="16" spans="1:5" ht="15" thickBot="1" x14ac:dyDescent="0.25">
      <c r="B16" s="8" t="s">
        <v>49</v>
      </c>
      <c r="C16" s="8" t="s">
        <v>50</v>
      </c>
      <c r="D16" s="11">
        <v>364.79999999999995</v>
      </c>
      <c r="E16" s="11">
        <v>608</v>
      </c>
    </row>
    <row r="19" spans="1:6" ht="15" thickBot="1" x14ac:dyDescent="0.25">
      <c r="A19" t="s">
        <v>43</v>
      </c>
    </row>
    <row r="20" spans="1:6" ht="15" thickBot="1" x14ac:dyDescent="0.25">
      <c r="B20" s="9" t="s">
        <v>39</v>
      </c>
      <c r="C20" s="9" t="s">
        <v>40</v>
      </c>
      <c r="D20" s="9" t="s">
        <v>41</v>
      </c>
      <c r="E20" s="9" t="s">
        <v>42</v>
      </c>
      <c r="F20" s="9" t="s">
        <v>44</v>
      </c>
    </row>
    <row r="21" spans="1:6" x14ac:dyDescent="0.2">
      <c r="B21" s="10" t="s">
        <v>51</v>
      </c>
      <c r="C21" s="10" t="s">
        <v>52</v>
      </c>
      <c r="D21" s="12">
        <v>1</v>
      </c>
      <c r="E21" s="12">
        <v>8</v>
      </c>
      <c r="F21" s="10" t="s">
        <v>23</v>
      </c>
    </row>
    <row r="22" spans="1:6" x14ac:dyDescent="0.2">
      <c r="B22" s="10" t="s">
        <v>53</v>
      </c>
      <c r="C22" s="10" t="s">
        <v>52</v>
      </c>
      <c r="D22" s="12">
        <v>0</v>
      </c>
      <c r="E22" s="12">
        <v>0</v>
      </c>
      <c r="F22" s="10" t="s">
        <v>23</v>
      </c>
    </row>
    <row r="23" spans="1:6" x14ac:dyDescent="0.2">
      <c r="B23" s="10" t="s">
        <v>54</v>
      </c>
      <c r="C23" s="10" t="s">
        <v>52</v>
      </c>
      <c r="D23" s="12">
        <v>0</v>
      </c>
      <c r="E23" s="12">
        <v>0</v>
      </c>
      <c r="F23" s="10" t="s">
        <v>23</v>
      </c>
    </row>
    <row r="24" spans="1:6" x14ac:dyDescent="0.2">
      <c r="B24" s="10" t="s">
        <v>55</v>
      </c>
      <c r="C24" s="10" t="s">
        <v>52</v>
      </c>
      <c r="D24" s="12">
        <v>0</v>
      </c>
      <c r="E24" s="12">
        <v>0</v>
      </c>
      <c r="F24" s="10" t="s">
        <v>23</v>
      </c>
    </row>
    <row r="25" spans="1:6" x14ac:dyDescent="0.2">
      <c r="B25" s="10" t="s">
        <v>56</v>
      </c>
      <c r="C25" s="10" t="s">
        <v>52</v>
      </c>
      <c r="D25" s="12">
        <v>1</v>
      </c>
      <c r="E25" s="12">
        <v>2</v>
      </c>
      <c r="F25" s="10" t="s">
        <v>23</v>
      </c>
    </row>
    <row r="26" spans="1:6" x14ac:dyDescent="0.2">
      <c r="B26" s="10" t="s">
        <v>57</v>
      </c>
      <c r="C26" s="10" t="s">
        <v>52</v>
      </c>
      <c r="D26" s="12">
        <v>0</v>
      </c>
      <c r="E26" s="12">
        <v>3</v>
      </c>
      <c r="F26" s="10" t="s">
        <v>23</v>
      </c>
    </row>
    <row r="27" spans="1:6" x14ac:dyDescent="0.2">
      <c r="B27" s="10" t="s">
        <v>58</v>
      </c>
      <c r="C27" s="10" t="s">
        <v>52</v>
      </c>
      <c r="D27" s="12">
        <v>4</v>
      </c>
      <c r="E27" s="12">
        <v>0</v>
      </c>
      <c r="F27" s="10" t="s">
        <v>23</v>
      </c>
    </row>
    <row r="28" spans="1:6" x14ac:dyDescent="0.2">
      <c r="B28" s="10" t="s">
        <v>59</v>
      </c>
      <c r="C28" s="10" t="s">
        <v>52</v>
      </c>
      <c r="D28" s="12">
        <v>2</v>
      </c>
      <c r="E28" s="12">
        <v>7</v>
      </c>
      <c r="F28" s="10" t="s">
        <v>23</v>
      </c>
    </row>
    <row r="29" spans="1:6" x14ac:dyDescent="0.2">
      <c r="B29" s="10" t="s">
        <v>60</v>
      </c>
      <c r="C29" s="10" t="s">
        <v>52</v>
      </c>
      <c r="D29" s="12">
        <v>0</v>
      </c>
      <c r="E29" s="12">
        <v>0</v>
      </c>
      <c r="F29" s="10" t="s">
        <v>23</v>
      </c>
    </row>
    <row r="30" spans="1:6" x14ac:dyDescent="0.2">
      <c r="B30" s="10" t="s">
        <v>61</v>
      </c>
      <c r="C30" s="10" t="s">
        <v>52</v>
      </c>
      <c r="D30" s="12">
        <v>0</v>
      </c>
      <c r="E30" s="12">
        <v>0</v>
      </c>
      <c r="F30" s="10" t="s">
        <v>23</v>
      </c>
    </row>
    <row r="31" spans="1:6" ht="15" thickBot="1" x14ac:dyDescent="0.25">
      <c r="B31" s="8" t="s">
        <v>62</v>
      </c>
      <c r="C31" s="8" t="s">
        <v>52</v>
      </c>
      <c r="D31" s="13">
        <v>4</v>
      </c>
      <c r="E31" s="13">
        <v>0</v>
      </c>
      <c r="F31" s="8" t="s">
        <v>23</v>
      </c>
    </row>
    <row r="34" spans="1:7" ht="15" thickBot="1" x14ac:dyDescent="0.25">
      <c r="A34" t="s">
        <v>23</v>
      </c>
    </row>
    <row r="35" spans="1:7" ht="15" thickBot="1" x14ac:dyDescent="0.25">
      <c r="B35" s="9" t="s">
        <v>39</v>
      </c>
      <c r="C35" s="9" t="s">
        <v>40</v>
      </c>
      <c r="D35" s="9" t="s">
        <v>45</v>
      </c>
      <c r="E35" s="9" t="s">
        <v>46</v>
      </c>
      <c r="F35" s="9" t="s">
        <v>47</v>
      </c>
      <c r="G35" s="9" t="s">
        <v>48</v>
      </c>
    </row>
    <row r="36" spans="1:7" x14ac:dyDescent="0.2">
      <c r="B36" s="10" t="s">
        <v>63</v>
      </c>
      <c r="C36" s="10" t="s">
        <v>64</v>
      </c>
      <c r="D36" s="12">
        <v>8</v>
      </c>
      <c r="E36" s="10" t="s">
        <v>65</v>
      </c>
      <c r="F36" s="10" t="s">
        <v>66</v>
      </c>
      <c r="G36" s="12">
        <v>0</v>
      </c>
    </row>
    <row r="37" spans="1:7" x14ac:dyDescent="0.2">
      <c r="B37" s="10" t="s">
        <v>67</v>
      </c>
      <c r="C37" s="10" t="s">
        <v>64</v>
      </c>
      <c r="D37" s="12">
        <v>8</v>
      </c>
      <c r="E37" s="10" t="s">
        <v>68</v>
      </c>
      <c r="F37" s="10" t="s">
        <v>66</v>
      </c>
      <c r="G37" s="12">
        <v>0</v>
      </c>
    </row>
    <row r="38" spans="1:7" x14ac:dyDescent="0.2">
      <c r="B38" s="10" t="s">
        <v>69</v>
      </c>
      <c r="C38" s="10" t="s">
        <v>64</v>
      </c>
      <c r="D38" s="12">
        <v>8</v>
      </c>
      <c r="E38" s="10" t="s">
        <v>70</v>
      </c>
      <c r="F38" s="10" t="s">
        <v>71</v>
      </c>
      <c r="G38" s="12">
        <v>1</v>
      </c>
    </row>
    <row r="39" spans="1:7" x14ac:dyDescent="0.2">
      <c r="B39" s="10" t="s">
        <v>72</v>
      </c>
      <c r="C39" s="10" t="s">
        <v>64</v>
      </c>
      <c r="D39" s="12">
        <v>8</v>
      </c>
      <c r="E39" s="10" t="s">
        <v>73</v>
      </c>
      <c r="F39" s="10" t="s">
        <v>71</v>
      </c>
      <c r="G39" s="12">
        <v>7</v>
      </c>
    </row>
    <row r="40" spans="1:7" x14ac:dyDescent="0.2">
      <c r="B40" s="10" t="s">
        <v>74</v>
      </c>
      <c r="C40" s="10" t="s">
        <v>64</v>
      </c>
      <c r="D40" s="12">
        <v>2</v>
      </c>
      <c r="E40" s="10" t="s">
        <v>75</v>
      </c>
      <c r="F40" s="10" t="s">
        <v>66</v>
      </c>
      <c r="G40" s="12">
        <v>0</v>
      </c>
    </row>
    <row r="41" spans="1:7" x14ac:dyDescent="0.2">
      <c r="B41" s="10" t="s">
        <v>76</v>
      </c>
      <c r="C41" s="10" t="s">
        <v>64</v>
      </c>
      <c r="D41" s="12">
        <v>5</v>
      </c>
      <c r="E41" s="10" t="s">
        <v>77</v>
      </c>
      <c r="F41" s="10" t="s">
        <v>71</v>
      </c>
      <c r="G41" s="12">
        <v>4</v>
      </c>
    </row>
    <row r="42" spans="1:7" x14ac:dyDescent="0.2">
      <c r="B42" s="10" t="s">
        <v>78</v>
      </c>
      <c r="C42" s="10" t="s">
        <v>64</v>
      </c>
      <c r="D42" s="12">
        <v>5</v>
      </c>
      <c r="E42" s="10" t="s">
        <v>79</v>
      </c>
      <c r="F42" s="10" t="s">
        <v>66</v>
      </c>
      <c r="G42" s="12">
        <v>0</v>
      </c>
    </row>
    <row r="43" spans="1:7" x14ac:dyDescent="0.2">
      <c r="B43" s="10" t="s">
        <v>80</v>
      </c>
      <c r="C43" s="10" t="s">
        <v>64</v>
      </c>
      <c r="D43" s="12">
        <v>12</v>
      </c>
      <c r="E43" s="10" t="s">
        <v>81</v>
      </c>
      <c r="F43" s="10" t="s">
        <v>71</v>
      </c>
      <c r="G43" s="12">
        <v>2</v>
      </c>
    </row>
    <row r="44" spans="1:7" x14ac:dyDescent="0.2">
      <c r="B44" s="10" t="s">
        <v>82</v>
      </c>
      <c r="C44" s="10" t="s">
        <v>64</v>
      </c>
      <c r="D44" s="12">
        <v>10</v>
      </c>
      <c r="E44" s="10" t="s">
        <v>83</v>
      </c>
      <c r="F44" s="10" t="s">
        <v>66</v>
      </c>
      <c r="G44" s="12">
        <v>0</v>
      </c>
    </row>
    <row r="45" spans="1:7" x14ac:dyDescent="0.2">
      <c r="B45" s="10" t="s">
        <v>84</v>
      </c>
      <c r="C45" s="10" t="s">
        <v>64</v>
      </c>
      <c r="D45" s="12">
        <v>7</v>
      </c>
      <c r="E45" s="10" t="s">
        <v>85</v>
      </c>
      <c r="F45" s="10" t="s">
        <v>71</v>
      </c>
      <c r="G45" s="12">
        <v>1</v>
      </c>
    </row>
    <row r="46" spans="1:7" ht="15" thickBot="1" x14ac:dyDescent="0.25">
      <c r="B46" s="8" t="s">
        <v>86</v>
      </c>
      <c r="C46" s="8" t="s">
        <v>64</v>
      </c>
      <c r="D46" s="13">
        <v>7</v>
      </c>
      <c r="E46" s="8" t="s">
        <v>87</v>
      </c>
      <c r="F46" s="8" t="s">
        <v>71</v>
      </c>
      <c r="G46" s="13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D2E9-DEC2-44DB-AB9A-D0D7491B98E1}">
  <dimension ref="A1:H34"/>
  <sheetViews>
    <sheetView showGridLines="0" workbookViewId="0"/>
  </sheetViews>
  <sheetFormatPr defaultRowHeight="14.25" x14ac:dyDescent="0.2"/>
  <cols>
    <col min="1" max="1" width="2.125" customWidth="1"/>
    <col min="2" max="2" width="7.125" bestFit="1" customWidth="1"/>
    <col min="3" max="3" width="19.875" bestFit="1" customWidth="1"/>
    <col min="4" max="4" width="3.5" bestFit="1" customWidth="1"/>
    <col min="5" max="5" width="5.5" bestFit="1" customWidth="1"/>
    <col min="6" max="8" width="7.125" bestFit="1" customWidth="1"/>
  </cols>
  <sheetData>
    <row r="1" spans="1:8" x14ac:dyDescent="0.2">
      <c r="A1" s="7" t="s">
        <v>88</v>
      </c>
    </row>
    <row r="2" spans="1:8" x14ac:dyDescent="0.2">
      <c r="A2" s="7" t="s">
        <v>28</v>
      </c>
    </row>
    <row r="3" spans="1:8" x14ac:dyDescent="0.2">
      <c r="A3" s="7" t="s">
        <v>89</v>
      </c>
    </row>
    <row r="6" spans="1:8" ht="15" thickBot="1" x14ac:dyDescent="0.25">
      <c r="A6" t="s">
        <v>43</v>
      </c>
    </row>
    <row r="7" spans="1:8" x14ac:dyDescent="0.2">
      <c r="B7" s="14"/>
      <c r="C7" s="14"/>
      <c r="D7" s="14" t="s">
        <v>90</v>
      </c>
      <c r="E7" s="14" t="s">
        <v>92</v>
      </c>
      <c r="F7" s="14" t="s">
        <v>94</v>
      </c>
      <c r="G7" s="14" t="s">
        <v>96</v>
      </c>
      <c r="H7" s="14" t="s">
        <v>96</v>
      </c>
    </row>
    <row r="8" spans="1:8" ht="15" thickBot="1" x14ac:dyDescent="0.25">
      <c r="B8" s="15" t="s">
        <v>39</v>
      </c>
      <c r="C8" s="15" t="s">
        <v>40</v>
      </c>
      <c r="D8" s="16" t="s">
        <v>91</v>
      </c>
      <c r="E8" s="16" t="s">
        <v>93</v>
      </c>
      <c r="F8" s="16" t="s">
        <v>95</v>
      </c>
      <c r="G8" s="16" t="s">
        <v>97</v>
      </c>
      <c r="H8" s="16" t="s">
        <v>98</v>
      </c>
    </row>
    <row r="9" spans="1:8" x14ac:dyDescent="0.2">
      <c r="B9" s="10" t="s">
        <v>51</v>
      </c>
      <c r="C9" s="10" t="s">
        <v>52</v>
      </c>
      <c r="D9" s="10">
        <v>8</v>
      </c>
      <c r="E9" s="10">
        <v>0</v>
      </c>
      <c r="F9" s="10">
        <v>30.4</v>
      </c>
      <c r="G9" s="10">
        <v>1E+30</v>
      </c>
      <c r="H9" s="10">
        <v>30.400000000000006</v>
      </c>
    </row>
    <row r="10" spans="1:8" x14ac:dyDescent="0.2">
      <c r="B10" s="10" t="s">
        <v>53</v>
      </c>
      <c r="C10" s="10" t="s">
        <v>52</v>
      </c>
      <c r="D10" s="10">
        <v>0</v>
      </c>
      <c r="E10" s="10">
        <v>0</v>
      </c>
      <c r="F10" s="10">
        <v>30.4</v>
      </c>
      <c r="G10" s="10">
        <v>30.400000000000006</v>
      </c>
      <c r="H10" s="10">
        <v>0</v>
      </c>
    </row>
    <row r="11" spans="1:8" x14ac:dyDescent="0.2">
      <c r="B11" s="10" t="s">
        <v>54</v>
      </c>
      <c r="C11" s="10" t="s">
        <v>52</v>
      </c>
      <c r="D11" s="10">
        <v>0</v>
      </c>
      <c r="E11" s="10">
        <v>0</v>
      </c>
      <c r="F11" s="10">
        <v>30.399999999999991</v>
      </c>
      <c r="G11" s="10">
        <v>1E+30</v>
      </c>
      <c r="H11" s="10">
        <v>0</v>
      </c>
    </row>
    <row r="12" spans="1:8" x14ac:dyDescent="0.2">
      <c r="B12" s="10" t="s">
        <v>55</v>
      </c>
      <c r="C12" s="10" t="s">
        <v>52</v>
      </c>
      <c r="D12" s="10">
        <v>0</v>
      </c>
      <c r="E12" s="10">
        <v>0</v>
      </c>
      <c r="F12" s="10">
        <v>30.400000000000006</v>
      </c>
      <c r="G12" s="10">
        <v>1E+30</v>
      </c>
      <c r="H12" s="10">
        <v>0</v>
      </c>
    </row>
    <row r="13" spans="1:8" x14ac:dyDescent="0.2">
      <c r="B13" s="10" t="s">
        <v>56</v>
      </c>
      <c r="C13" s="10" t="s">
        <v>52</v>
      </c>
      <c r="D13" s="10">
        <v>2</v>
      </c>
      <c r="E13" s="10">
        <v>0</v>
      </c>
      <c r="F13" s="10">
        <v>30.400000000000006</v>
      </c>
      <c r="G13" s="10">
        <v>0</v>
      </c>
      <c r="H13" s="10">
        <v>30.400000000000006</v>
      </c>
    </row>
    <row r="14" spans="1:8" x14ac:dyDescent="0.2">
      <c r="B14" s="10" t="s">
        <v>57</v>
      </c>
      <c r="C14" s="10" t="s">
        <v>52</v>
      </c>
      <c r="D14" s="10">
        <v>3</v>
      </c>
      <c r="E14" s="10">
        <v>0</v>
      </c>
      <c r="F14" s="10">
        <v>30.400000000000006</v>
      </c>
      <c r="G14" s="10">
        <v>0</v>
      </c>
      <c r="H14" s="10">
        <v>0</v>
      </c>
    </row>
    <row r="15" spans="1:8" x14ac:dyDescent="0.2">
      <c r="B15" s="10" t="s">
        <v>58</v>
      </c>
      <c r="C15" s="10" t="s">
        <v>52</v>
      </c>
      <c r="D15" s="10">
        <v>0</v>
      </c>
      <c r="E15" s="10">
        <v>0</v>
      </c>
      <c r="F15" s="10">
        <v>30.400000000000006</v>
      </c>
      <c r="G15" s="10">
        <v>1E+30</v>
      </c>
      <c r="H15" s="10">
        <v>0</v>
      </c>
    </row>
    <row r="16" spans="1:8" x14ac:dyDescent="0.2">
      <c r="B16" s="10" t="s">
        <v>59</v>
      </c>
      <c r="C16" s="10" t="s">
        <v>52</v>
      </c>
      <c r="D16" s="10">
        <v>7</v>
      </c>
      <c r="E16" s="10">
        <v>0</v>
      </c>
      <c r="F16" s="10">
        <v>30.400000000000006</v>
      </c>
      <c r="G16" s="10">
        <v>0</v>
      </c>
      <c r="H16" s="10">
        <v>30.400000000000006</v>
      </c>
    </row>
    <row r="17" spans="1:8" x14ac:dyDescent="0.2">
      <c r="B17" s="10" t="s">
        <v>60</v>
      </c>
      <c r="C17" s="10" t="s">
        <v>52</v>
      </c>
      <c r="D17" s="10">
        <v>0</v>
      </c>
      <c r="E17" s="10">
        <v>0</v>
      </c>
      <c r="F17" s="10">
        <v>30.400000000000006</v>
      </c>
      <c r="G17" s="10">
        <v>1E+30</v>
      </c>
      <c r="H17" s="10">
        <v>0</v>
      </c>
    </row>
    <row r="18" spans="1:8" x14ac:dyDescent="0.2">
      <c r="B18" s="10" t="s">
        <v>61</v>
      </c>
      <c r="C18" s="10" t="s">
        <v>52</v>
      </c>
      <c r="D18" s="10">
        <v>0</v>
      </c>
      <c r="E18" s="10">
        <v>30.399999999999977</v>
      </c>
      <c r="F18" s="10">
        <v>30.399999999999977</v>
      </c>
      <c r="G18" s="10">
        <v>1E+30</v>
      </c>
      <c r="H18" s="10">
        <v>30.399999999999977</v>
      </c>
    </row>
    <row r="19" spans="1:8" ht="15" thickBot="1" x14ac:dyDescent="0.25">
      <c r="B19" s="8" t="s">
        <v>62</v>
      </c>
      <c r="C19" s="8" t="s">
        <v>52</v>
      </c>
      <c r="D19" s="8">
        <v>0</v>
      </c>
      <c r="E19" s="8">
        <v>30.399999999999977</v>
      </c>
      <c r="F19" s="8">
        <v>30.399999999999977</v>
      </c>
      <c r="G19" s="8">
        <v>1E+30</v>
      </c>
      <c r="H19" s="8">
        <v>30.399999999999977</v>
      </c>
    </row>
    <row r="21" spans="1:8" ht="15" thickBot="1" x14ac:dyDescent="0.25">
      <c r="A21" t="s">
        <v>23</v>
      </c>
    </row>
    <row r="22" spans="1:8" x14ac:dyDescent="0.2">
      <c r="B22" s="14"/>
      <c r="C22" s="14"/>
      <c r="D22" s="14" t="s">
        <v>90</v>
      </c>
      <c r="E22" s="14" t="s">
        <v>99</v>
      </c>
      <c r="F22" s="14" t="s">
        <v>23</v>
      </c>
      <c r="G22" s="14" t="s">
        <v>96</v>
      </c>
      <c r="H22" s="14" t="s">
        <v>96</v>
      </c>
    </row>
    <row r="23" spans="1:8" ht="15" thickBot="1" x14ac:dyDescent="0.25">
      <c r="B23" s="15" t="s">
        <v>39</v>
      </c>
      <c r="C23" s="15" t="s">
        <v>40</v>
      </c>
      <c r="D23" s="16" t="s">
        <v>91</v>
      </c>
      <c r="E23" s="16" t="s">
        <v>100</v>
      </c>
      <c r="F23" s="16" t="s">
        <v>101</v>
      </c>
      <c r="G23" s="16" t="s">
        <v>97</v>
      </c>
      <c r="H23" s="16" t="s">
        <v>98</v>
      </c>
    </row>
    <row r="24" spans="1:8" x14ac:dyDescent="0.2">
      <c r="B24" s="10" t="s">
        <v>63</v>
      </c>
      <c r="C24" s="10" t="s">
        <v>64</v>
      </c>
      <c r="D24" s="10">
        <v>8</v>
      </c>
      <c r="E24" s="10">
        <v>30.400000000000006</v>
      </c>
      <c r="F24" s="10">
        <v>8</v>
      </c>
      <c r="G24" s="10">
        <v>0</v>
      </c>
      <c r="H24" s="10">
        <v>1</v>
      </c>
    </row>
    <row r="25" spans="1:8" x14ac:dyDescent="0.2">
      <c r="B25" s="10" t="s">
        <v>67</v>
      </c>
      <c r="C25" s="10" t="s">
        <v>64</v>
      </c>
      <c r="D25" s="10">
        <v>8</v>
      </c>
      <c r="E25" s="10">
        <v>0</v>
      </c>
      <c r="F25" s="10">
        <v>8</v>
      </c>
      <c r="G25" s="10">
        <v>1</v>
      </c>
      <c r="H25" s="10">
        <v>0</v>
      </c>
    </row>
    <row r="26" spans="1:8" x14ac:dyDescent="0.2">
      <c r="B26" s="10" t="s">
        <v>69</v>
      </c>
      <c r="C26" s="10" t="s">
        <v>64</v>
      </c>
      <c r="D26" s="10">
        <v>8</v>
      </c>
      <c r="E26" s="10">
        <v>0</v>
      </c>
      <c r="F26" s="10">
        <v>7</v>
      </c>
      <c r="G26" s="10">
        <v>1</v>
      </c>
      <c r="H26" s="10">
        <v>1E+30</v>
      </c>
    </row>
    <row r="27" spans="1:8" x14ac:dyDescent="0.2">
      <c r="B27" s="10" t="s">
        <v>72</v>
      </c>
      <c r="C27" s="10" t="s">
        <v>64</v>
      </c>
      <c r="D27" s="10">
        <v>8</v>
      </c>
      <c r="E27" s="10">
        <v>0</v>
      </c>
      <c r="F27" s="10">
        <v>1</v>
      </c>
      <c r="G27" s="10">
        <v>7</v>
      </c>
      <c r="H27" s="10">
        <v>1E+30</v>
      </c>
    </row>
    <row r="28" spans="1:8" x14ac:dyDescent="0.2">
      <c r="B28" s="10" t="s">
        <v>74</v>
      </c>
      <c r="C28" s="10" t="s">
        <v>64</v>
      </c>
      <c r="D28" s="10">
        <v>2</v>
      </c>
      <c r="E28" s="10">
        <v>30.400000000000006</v>
      </c>
      <c r="F28" s="10">
        <v>2</v>
      </c>
      <c r="G28" s="10">
        <v>3</v>
      </c>
      <c r="H28" s="10">
        <v>1</v>
      </c>
    </row>
    <row r="29" spans="1:8" x14ac:dyDescent="0.2">
      <c r="B29" s="10" t="s">
        <v>76</v>
      </c>
      <c r="C29" s="10" t="s">
        <v>64</v>
      </c>
      <c r="D29" s="10">
        <v>5</v>
      </c>
      <c r="E29" s="10">
        <v>0</v>
      </c>
      <c r="F29" s="10">
        <v>1</v>
      </c>
      <c r="G29" s="10">
        <v>4</v>
      </c>
      <c r="H29" s="10">
        <v>1E+30</v>
      </c>
    </row>
    <row r="30" spans="1:8" x14ac:dyDescent="0.2">
      <c r="B30" s="10" t="s">
        <v>78</v>
      </c>
      <c r="C30" s="10" t="s">
        <v>64</v>
      </c>
      <c r="D30" s="10">
        <v>5</v>
      </c>
      <c r="E30" s="10">
        <v>0</v>
      </c>
      <c r="F30" s="10">
        <v>5</v>
      </c>
      <c r="G30" s="10">
        <v>1</v>
      </c>
      <c r="H30" s="10">
        <v>3</v>
      </c>
    </row>
    <row r="31" spans="1:8" x14ac:dyDescent="0.2">
      <c r="B31" s="10" t="s">
        <v>80</v>
      </c>
      <c r="C31" s="10" t="s">
        <v>64</v>
      </c>
      <c r="D31" s="10">
        <v>12</v>
      </c>
      <c r="E31" s="10">
        <v>0</v>
      </c>
      <c r="F31" s="10">
        <v>10</v>
      </c>
      <c r="G31" s="10">
        <v>2</v>
      </c>
      <c r="H31" s="10">
        <v>1E+30</v>
      </c>
    </row>
    <row r="32" spans="1:8" x14ac:dyDescent="0.2">
      <c r="B32" s="10" t="s">
        <v>82</v>
      </c>
      <c r="C32" s="10" t="s">
        <v>64</v>
      </c>
      <c r="D32" s="10">
        <v>10</v>
      </c>
      <c r="E32" s="10">
        <v>30.400000000000006</v>
      </c>
      <c r="F32" s="10">
        <v>10</v>
      </c>
      <c r="G32" s="10">
        <v>1E+30</v>
      </c>
      <c r="H32" s="10">
        <v>1</v>
      </c>
    </row>
    <row r="33" spans="2:8" x14ac:dyDescent="0.2">
      <c r="B33" s="10" t="s">
        <v>84</v>
      </c>
      <c r="C33" s="10" t="s">
        <v>64</v>
      </c>
      <c r="D33" s="10">
        <v>7</v>
      </c>
      <c r="E33" s="10">
        <v>0</v>
      </c>
      <c r="F33" s="10">
        <v>6</v>
      </c>
      <c r="G33" s="10">
        <v>1</v>
      </c>
      <c r="H33" s="10">
        <v>1E+30</v>
      </c>
    </row>
    <row r="34" spans="2:8" ht="15" thickBot="1" x14ac:dyDescent="0.25">
      <c r="B34" s="8" t="s">
        <v>86</v>
      </c>
      <c r="C34" s="8" t="s">
        <v>64</v>
      </c>
      <c r="D34" s="8">
        <v>7</v>
      </c>
      <c r="E34" s="8">
        <v>0</v>
      </c>
      <c r="F34" s="8">
        <v>6</v>
      </c>
      <c r="G34" s="8">
        <v>1</v>
      </c>
      <c r="H34" s="8">
        <v>1E+30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3CC5-6FD2-47D9-85E9-5DBF788A3391}">
  <dimension ref="A1:G57"/>
  <sheetViews>
    <sheetView showGridLines="0" workbookViewId="0"/>
  </sheetViews>
  <sheetFormatPr defaultRowHeight="14.25" x14ac:dyDescent="0.2"/>
  <cols>
    <col min="1" max="1" width="2.125" customWidth="1"/>
    <col min="2" max="2" width="7.125" bestFit="1" customWidth="1"/>
    <col min="3" max="3" width="19.875" bestFit="1" customWidth="1"/>
    <col min="4" max="4" width="9" bestFit="1" customWidth="1"/>
    <col min="5" max="5" width="15.875" bestFit="1" customWidth="1"/>
    <col min="6" max="6" width="11" bestFit="1" customWidth="1"/>
    <col min="7" max="7" width="7.125" bestFit="1" customWidth="1"/>
  </cols>
  <sheetData>
    <row r="1" spans="1:5" x14ac:dyDescent="0.2">
      <c r="A1" s="7" t="s">
        <v>27</v>
      </c>
    </row>
    <row r="2" spans="1:5" x14ac:dyDescent="0.2">
      <c r="A2" s="7" t="s">
        <v>28</v>
      </c>
    </row>
    <row r="3" spans="1:5" x14ac:dyDescent="0.2">
      <c r="A3" s="7" t="s">
        <v>119</v>
      </c>
    </row>
    <row r="4" spans="1:5" x14ac:dyDescent="0.2">
      <c r="A4" s="7" t="s">
        <v>30</v>
      </c>
    </row>
    <row r="5" spans="1:5" x14ac:dyDescent="0.2">
      <c r="A5" s="7" t="s">
        <v>31</v>
      </c>
    </row>
    <row r="6" spans="1:5" x14ac:dyDescent="0.2">
      <c r="A6" s="7"/>
      <c r="B6" t="s">
        <v>32</v>
      </c>
    </row>
    <row r="7" spans="1:5" x14ac:dyDescent="0.2">
      <c r="A7" s="7"/>
      <c r="B7" t="s">
        <v>33</v>
      </c>
    </row>
    <row r="8" spans="1:5" x14ac:dyDescent="0.2">
      <c r="A8" s="7"/>
      <c r="B8" t="s">
        <v>120</v>
      </c>
    </row>
    <row r="9" spans="1:5" x14ac:dyDescent="0.2">
      <c r="A9" s="7" t="s">
        <v>35</v>
      </c>
    </row>
    <row r="10" spans="1:5" x14ac:dyDescent="0.2">
      <c r="B10" t="s">
        <v>36</v>
      </c>
    </row>
    <row r="11" spans="1:5" x14ac:dyDescent="0.2">
      <c r="B11" t="s">
        <v>37</v>
      </c>
    </row>
    <row r="14" spans="1:5" ht="15" thickBot="1" x14ac:dyDescent="0.25">
      <c r="A14" t="s">
        <v>38</v>
      </c>
    </row>
    <row r="15" spans="1:5" ht="15" thickBot="1" x14ac:dyDescent="0.25">
      <c r="B15" s="9" t="s">
        <v>39</v>
      </c>
      <c r="C15" s="9" t="s">
        <v>40</v>
      </c>
      <c r="D15" s="9" t="s">
        <v>41</v>
      </c>
      <c r="E15" s="9" t="s">
        <v>42</v>
      </c>
    </row>
    <row r="16" spans="1:5" ht="15" thickBot="1" x14ac:dyDescent="0.25">
      <c r="B16" s="8" t="s">
        <v>121</v>
      </c>
      <c r="C16" s="8" t="s">
        <v>122</v>
      </c>
      <c r="D16" s="11">
        <v>0</v>
      </c>
      <c r="E16" s="11">
        <v>501.59999999999997</v>
      </c>
    </row>
    <row r="19" spans="1:6" ht="15" thickBot="1" x14ac:dyDescent="0.25">
      <c r="A19" t="s">
        <v>43</v>
      </c>
    </row>
    <row r="20" spans="1:6" ht="15" thickBot="1" x14ac:dyDescent="0.25">
      <c r="B20" s="9" t="s">
        <v>39</v>
      </c>
      <c r="C20" s="9" t="s">
        <v>40</v>
      </c>
      <c r="D20" s="9" t="s">
        <v>41</v>
      </c>
      <c r="E20" s="9" t="s">
        <v>42</v>
      </c>
      <c r="F20" s="9" t="s">
        <v>44</v>
      </c>
    </row>
    <row r="21" spans="1:6" x14ac:dyDescent="0.2">
      <c r="B21" s="10" t="s">
        <v>123</v>
      </c>
      <c r="C21" s="10" t="s">
        <v>52</v>
      </c>
      <c r="D21" s="12">
        <v>0</v>
      </c>
      <c r="E21" s="12">
        <v>8</v>
      </c>
      <c r="F21" s="10" t="s">
        <v>23</v>
      </c>
    </row>
    <row r="22" spans="1:6" x14ac:dyDescent="0.2">
      <c r="B22" s="10" t="s">
        <v>124</v>
      </c>
      <c r="C22" s="10" t="s">
        <v>52</v>
      </c>
      <c r="D22" s="12">
        <v>0</v>
      </c>
      <c r="E22" s="12">
        <v>0</v>
      </c>
      <c r="F22" s="10" t="s">
        <v>23</v>
      </c>
    </row>
    <row r="23" spans="1:6" x14ac:dyDescent="0.2">
      <c r="B23" s="10" t="s">
        <v>125</v>
      </c>
      <c r="C23" s="10" t="s">
        <v>52</v>
      </c>
      <c r="D23" s="12">
        <v>0</v>
      </c>
      <c r="E23" s="12">
        <v>0</v>
      </c>
      <c r="F23" s="10" t="s">
        <v>23</v>
      </c>
    </row>
    <row r="24" spans="1:6" x14ac:dyDescent="0.2">
      <c r="B24" s="10" t="s">
        <v>126</v>
      </c>
      <c r="C24" s="10" t="s">
        <v>52</v>
      </c>
      <c r="D24" s="12">
        <v>0</v>
      </c>
      <c r="E24" s="12">
        <v>0</v>
      </c>
      <c r="F24" s="10" t="s">
        <v>23</v>
      </c>
    </row>
    <row r="25" spans="1:6" x14ac:dyDescent="0.2">
      <c r="B25" s="10" t="s">
        <v>127</v>
      </c>
      <c r="C25" s="10" t="s">
        <v>52</v>
      </c>
      <c r="D25" s="12">
        <v>0</v>
      </c>
      <c r="E25" s="12">
        <v>1</v>
      </c>
      <c r="F25" s="10" t="s">
        <v>23</v>
      </c>
    </row>
    <row r="26" spans="1:6" x14ac:dyDescent="0.2">
      <c r="B26" s="10" t="s">
        <v>128</v>
      </c>
      <c r="C26" s="10" t="s">
        <v>52</v>
      </c>
      <c r="D26" s="12">
        <v>0</v>
      </c>
      <c r="E26" s="12">
        <v>0</v>
      </c>
      <c r="F26" s="10" t="s">
        <v>23</v>
      </c>
    </row>
    <row r="27" spans="1:6" x14ac:dyDescent="0.2">
      <c r="B27" s="10" t="s">
        <v>129</v>
      </c>
      <c r="C27" s="10" t="s">
        <v>52</v>
      </c>
      <c r="D27" s="12">
        <v>0</v>
      </c>
      <c r="E27" s="12">
        <v>0</v>
      </c>
      <c r="F27" s="10" t="s">
        <v>23</v>
      </c>
    </row>
    <row r="28" spans="1:6" x14ac:dyDescent="0.2">
      <c r="B28" s="10" t="s">
        <v>130</v>
      </c>
      <c r="C28" s="10" t="s">
        <v>52</v>
      </c>
      <c r="D28" s="12">
        <v>0</v>
      </c>
      <c r="E28" s="12">
        <v>0</v>
      </c>
      <c r="F28" s="10" t="s">
        <v>23</v>
      </c>
    </row>
    <row r="29" spans="1:6" x14ac:dyDescent="0.2">
      <c r="B29" s="10" t="s">
        <v>131</v>
      </c>
      <c r="C29" s="10" t="s">
        <v>52</v>
      </c>
      <c r="D29" s="12">
        <v>0</v>
      </c>
      <c r="E29" s="12">
        <v>1</v>
      </c>
      <c r="F29" s="10" t="s">
        <v>23</v>
      </c>
    </row>
    <row r="30" spans="1:6" x14ac:dyDescent="0.2">
      <c r="B30" s="10" t="s">
        <v>132</v>
      </c>
      <c r="C30" s="10" t="s">
        <v>52</v>
      </c>
      <c r="D30" s="12">
        <v>0</v>
      </c>
      <c r="E30" s="12">
        <v>0</v>
      </c>
      <c r="F30" s="10" t="s">
        <v>23</v>
      </c>
    </row>
    <row r="31" spans="1:6" x14ac:dyDescent="0.2">
      <c r="B31" s="10" t="s">
        <v>133</v>
      </c>
      <c r="C31" s="10" t="s">
        <v>52</v>
      </c>
      <c r="D31" s="12">
        <v>0</v>
      </c>
      <c r="E31" s="12">
        <v>0</v>
      </c>
      <c r="F31" s="10" t="s">
        <v>23</v>
      </c>
    </row>
    <row r="32" spans="1:6" x14ac:dyDescent="0.2">
      <c r="B32" s="10" t="s">
        <v>134</v>
      </c>
      <c r="C32" s="10" t="s">
        <v>52</v>
      </c>
      <c r="D32" s="12">
        <v>0</v>
      </c>
      <c r="E32" s="12">
        <v>0</v>
      </c>
      <c r="F32" s="10" t="s">
        <v>23</v>
      </c>
    </row>
    <row r="33" spans="1:7" x14ac:dyDescent="0.2">
      <c r="B33" s="10" t="s">
        <v>135</v>
      </c>
      <c r="C33" s="10" t="s">
        <v>52</v>
      </c>
      <c r="D33" s="12">
        <v>0</v>
      </c>
      <c r="E33" s="12">
        <v>4</v>
      </c>
      <c r="F33" s="10" t="s">
        <v>23</v>
      </c>
    </row>
    <row r="34" spans="1:7" x14ac:dyDescent="0.2">
      <c r="B34" s="10" t="s">
        <v>136</v>
      </c>
      <c r="C34" s="10" t="s">
        <v>52</v>
      </c>
      <c r="D34" s="12">
        <v>0</v>
      </c>
      <c r="E34" s="12">
        <v>0</v>
      </c>
      <c r="F34" s="10" t="s">
        <v>23</v>
      </c>
    </row>
    <row r="35" spans="1:7" x14ac:dyDescent="0.2">
      <c r="B35" s="10" t="s">
        <v>137</v>
      </c>
      <c r="C35" s="10" t="s">
        <v>52</v>
      </c>
      <c r="D35" s="12">
        <v>0</v>
      </c>
      <c r="E35" s="12">
        <v>0</v>
      </c>
      <c r="F35" s="10" t="s">
        <v>23</v>
      </c>
    </row>
    <row r="36" spans="1:7" x14ac:dyDescent="0.2">
      <c r="B36" s="10" t="s">
        <v>138</v>
      </c>
      <c r="C36" s="10" t="s">
        <v>52</v>
      </c>
      <c r="D36" s="12">
        <v>0</v>
      </c>
      <c r="E36" s="12">
        <v>6</v>
      </c>
      <c r="F36" s="10" t="s">
        <v>23</v>
      </c>
    </row>
    <row r="37" spans="1:7" x14ac:dyDescent="0.2">
      <c r="B37" s="10" t="s">
        <v>139</v>
      </c>
      <c r="C37" s="10" t="s">
        <v>52</v>
      </c>
      <c r="D37" s="12">
        <v>0</v>
      </c>
      <c r="E37" s="12">
        <v>0</v>
      </c>
      <c r="F37" s="10" t="s">
        <v>23</v>
      </c>
    </row>
    <row r="38" spans="1:7" x14ac:dyDescent="0.2">
      <c r="B38" s="10" t="s">
        <v>140</v>
      </c>
      <c r="C38" s="10" t="s">
        <v>52</v>
      </c>
      <c r="D38" s="12">
        <v>0</v>
      </c>
      <c r="E38" s="12">
        <v>0</v>
      </c>
      <c r="F38" s="10" t="s">
        <v>23</v>
      </c>
    </row>
    <row r="39" spans="1:7" x14ac:dyDescent="0.2">
      <c r="B39" s="10" t="s">
        <v>141</v>
      </c>
      <c r="C39" s="10" t="s">
        <v>52</v>
      </c>
      <c r="D39" s="12">
        <v>0</v>
      </c>
      <c r="E39" s="12">
        <v>0</v>
      </c>
      <c r="F39" s="10" t="s">
        <v>23</v>
      </c>
    </row>
    <row r="40" spans="1:7" x14ac:dyDescent="0.2">
      <c r="B40" s="10" t="s">
        <v>142</v>
      </c>
      <c r="C40" s="10" t="s">
        <v>52</v>
      </c>
      <c r="D40" s="12">
        <v>0</v>
      </c>
      <c r="E40" s="12">
        <v>0</v>
      </c>
      <c r="F40" s="10" t="s">
        <v>23</v>
      </c>
    </row>
    <row r="41" spans="1:7" x14ac:dyDescent="0.2">
      <c r="B41" s="10" t="s">
        <v>143</v>
      </c>
      <c r="C41" s="10" t="s">
        <v>52</v>
      </c>
      <c r="D41" s="12">
        <v>0</v>
      </c>
      <c r="E41" s="12">
        <v>0</v>
      </c>
      <c r="F41" s="10" t="s">
        <v>23</v>
      </c>
    </row>
    <row r="42" spans="1:7" ht="15" thickBot="1" x14ac:dyDescent="0.25">
      <c r="B42" s="8" t="s">
        <v>144</v>
      </c>
      <c r="C42" s="8" t="s">
        <v>52</v>
      </c>
      <c r="D42" s="13">
        <v>0</v>
      </c>
      <c r="E42" s="13">
        <v>0</v>
      </c>
      <c r="F42" s="8" t="s">
        <v>23</v>
      </c>
    </row>
    <row r="45" spans="1:7" ht="15" thickBot="1" x14ac:dyDescent="0.25">
      <c r="A45" t="s">
        <v>23</v>
      </c>
    </row>
    <row r="46" spans="1:7" ht="15" thickBot="1" x14ac:dyDescent="0.25">
      <c r="B46" s="9" t="s">
        <v>39</v>
      </c>
      <c r="C46" s="9" t="s">
        <v>40</v>
      </c>
      <c r="D46" s="9" t="s">
        <v>45</v>
      </c>
      <c r="E46" s="9" t="s">
        <v>46</v>
      </c>
      <c r="F46" s="9" t="s">
        <v>47</v>
      </c>
      <c r="G46" s="9" t="s">
        <v>48</v>
      </c>
    </row>
    <row r="47" spans="1:7" x14ac:dyDescent="0.2">
      <c r="B47" s="10" t="s">
        <v>145</v>
      </c>
      <c r="C47" s="10" t="s">
        <v>64</v>
      </c>
      <c r="D47" s="12">
        <v>8</v>
      </c>
      <c r="E47" s="10" t="s">
        <v>146</v>
      </c>
      <c r="F47" s="10" t="s">
        <v>66</v>
      </c>
      <c r="G47" s="12">
        <v>0</v>
      </c>
    </row>
    <row r="48" spans="1:7" x14ac:dyDescent="0.2">
      <c r="B48" s="10" t="s">
        <v>147</v>
      </c>
      <c r="C48" s="10" t="s">
        <v>64</v>
      </c>
      <c r="D48" s="12">
        <v>8</v>
      </c>
      <c r="E48" s="10" t="s">
        <v>148</v>
      </c>
      <c r="F48" s="10" t="s">
        <v>66</v>
      </c>
      <c r="G48" s="12">
        <v>0</v>
      </c>
    </row>
    <row r="49" spans="2:7" x14ac:dyDescent="0.2">
      <c r="B49" s="10" t="s">
        <v>149</v>
      </c>
      <c r="C49" s="10" t="s">
        <v>64</v>
      </c>
      <c r="D49" s="12">
        <v>9</v>
      </c>
      <c r="E49" s="10" t="s">
        <v>150</v>
      </c>
      <c r="F49" s="10" t="s">
        <v>71</v>
      </c>
      <c r="G49" s="12">
        <v>2</v>
      </c>
    </row>
    <row r="50" spans="2:7" x14ac:dyDescent="0.2">
      <c r="B50" s="10" t="s">
        <v>151</v>
      </c>
      <c r="C50" s="10" t="s">
        <v>64</v>
      </c>
      <c r="D50" s="12">
        <v>1</v>
      </c>
      <c r="E50" s="10" t="s">
        <v>152</v>
      </c>
      <c r="F50" s="10" t="s">
        <v>66</v>
      </c>
      <c r="G50" s="12">
        <v>0</v>
      </c>
    </row>
    <row r="51" spans="2:7" x14ac:dyDescent="0.2">
      <c r="B51" s="10" t="s">
        <v>153</v>
      </c>
      <c r="C51" s="10" t="s">
        <v>64</v>
      </c>
      <c r="D51" s="12">
        <v>2</v>
      </c>
      <c r="E51" s="10" t="s">
        <v>154</v>
      </c>
      <c r="F51" s="10" t="s">
        <v>66</v>
      </c>
      <c r="G51" s="12">
        <v>0</v>
      </c>
    </row>
    <row r="52" spans="2:7" x14ac:dyDescent="0.2">
      <c r="B52" s="10" t="s">
        <v>155</v>
      </c>
      <c r="C52" s="10" t="s">
        <v>64</v>
      </c>
      <c r="D52" s="12">
        <v>1</v>
      </c>
      <c r="E52" s="10" t="s">
        <v>156</v>
      </c>
      <c r="F52" s="10" t="s">
        <v>66</v>
      </c>
      <c r="G52" s="12">
        <v>0</v>
      </c>
    </row>
    <row r="53" spans="2:7" x14ac:dyDescent="0.2">
      <c r="B53" s="10" t="s">
        <v>157</v>
      </c>
      <c r="C53" s="10" t="s">
        <v>64</v>
      </c>
      <c r="D53" s="12">
        <v>5</v>
      </c>
      <c r="E53" s="10" t="s">
        <v>158</v>
      </c>
      <c r="F53" s="10" t="s">
        <v>66</v>
      </c>
      <c r="G53" s="12">
        <v>0</v>
      </c>
    </row>
    <row r="54" spans="2:7" x14ac:dyDescent="0.2">
      <c r="B54" s="10" t="s">
        <v>159</v>
      </c>
      <c r="C54" s="10" t="s">
        <v>64</v>
      </c>
      <c r="D54" s="12">
        <v>10</v>
      </c>
      <c r="E54" s="10" t="s">
        <v>160</v>
      </c>
      <c r="F54" s="10" t="s">
        <v>66</v>
      </c>
      <c r="G54" s="12">
        <v>0</v>
      </c>
    </row>
    <row r="55" spans="2:7" x14ac:dyDescent="0.2">
      <c r="B55" s="10" t="s">
        <v>161</v>
      </c>
      <c r="C55" s="10" t="s">
        <v>64</v>
      </c>
      <c r="D55" s="12">
        <v>10</v>
      </c>
      <c r="E55" s="10" t="s">
        <v>162</v>
      </c>
      <c r="F55" s="10" t="s">
        <v>66</v>
      </c>
      <c r="G55" s="12">
        <v>0</v>
      </c>
    </row>
    <row r="56" spans="2:7" x14ac:dyDescent="0.2">
      <c r="B56" s="10" t="s">
        <v>163</v>
      </c>
      <c r="C56" s="10" t="s">
        <v>64</v>
      </c>
      <c r="D56" s="12">
        <v>6</v>
      </c>
      <c r="E56" s="10" t="s">
        <v>164</v>
      </c>
      <c r="F56" s="10" t="s">
        <v>66</v>
      </c>
      <c r="G56" s="12">
        <v>0</v>
      </c>
    </row>
    <row r="57" spans="2:7" ht="15" thickBot="1" x14ac:dyDescent="0.25">
      <c r="B57" s="8" t="s">
        <v>165</v>
      </c>
      <c r="C57" s="8" t="s">
        <v>64</v>
      </c>
      <c r="D57" s="13">
        <v>6</v>
      </c>
      <c r="E57" s="8" t="s">
        <v>166</v>
      </c>
      <c r="F57" s="8" t="s">
        <v>66</v>
      </c>
      <c r="G57" s="13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4C53-02A9-4EA4-8280-67C138CB0CCD}">
  <dimension ref="A1:H45"/>
  <sheetViews>
    <sheetView showGridLines="0" workbookViewId="0"/>
  </sheetViews>
  <sheetFormatPr defaultRowHeight="14.25" x14ac:dyDescent="0.2"/>
  <cols>
    <col min="1" max="1" width="2.125" customWidth="1"/>
    <col min="2" max="2" width="7.125" bestFit="1" customWidth="1"/>
    <col min="3" max="3" width="19.875" bestFit="1" customWidth="1"/>
    <col min="4" max="4" width="3.5" bestFit="1" customWidth="1"/>
    <col min="5" max="5" width="13" bestFit="1" customWidth="1"/>
    <col min="6" max="6" width="7.125" bestFit="1" customWidth="1"/>
    <col min="7" max="8" width="13" bestFit="1" customWidth="1"/>
  </cols>
  <sheetData>
    <row r="1" spans="1:8" x14ac:dyDescent="0.2">
      <c r="A1" s="7" t="s">
        <v>88</v>
      </c>
    </row>
    <row r="2" spans="1:8" x14ac:dyDescent="0.2">
      <c r="A2" s="7" t="s">
        <v>28</v>
      </c>
    </row>
    <row r="3" spans="1:8" x14ac:dyDescent="0.2">
      <c r="A3" s="7" t="s">
        <v>167</v>
      </c>
    </row>
    <row r="6" spans="1:8" ht="15" thickBot="1" x14ac:dyDescent="0.25">
      <c r="A6" t="s">
        <v>43</v>
      </c>
    </row>
    <row r="7" spans="1:8" x14ac:dyDescent="0.2">
      <c r="B7" s="14"/>
      <c r="C7" s="14"/>
      <c r="D7" s="14" t="s">
        <v>90</v>
      </c>
      <c r="E7" s="14" t="s">
        <v>92</v>
      </c>
      <c r="F7" s="14" t="s">
        <v>94</v>
      </c>
      <c r="G7" s="14" t="s">
        <v>96</v>
      </c>
      <c r="H7" s="14" t="s">
        <v>96</v>
      </c>
    </row>
    <row r="8" spans="1:8" ht="15" thickBot="1" x14ac:dyDescent="0.25">
      <c r="B8" s="15" t="s">
        <v>39</v>
      </c>
      <c r="C8" s="15" t="s">
        <v>40</v>
      </c>
      <c r="D8" s="16" t="s">
        <v>91</v>
      </c>
      <c r="E8" s="16" t="s">
        <v>93</v>
      </c>
      <c r="F8" s="16" t="s">
        <v>95</v>
      </c>
      <c r="G8" s="16" t="s">
        <v>97</v>
      </c>
      <c r="H8" s="16" t="s">
        <v>98</v>
      </c>
    </row>
    <row r="9" spans="1:8" x14ac:dyDescent="0.2">
      <c r="B9" s="10" t="s">
        <v>123</v>
      </c>
      <c r="C9" s="10" t="s">
        <v>52</v>
      </c>
      <c r="D9" s="10">
        <v>8</v>
      </c>
      <c r="E9" s="10">
        <v>0</v>
      </c>
      <c r="F9" s="10">
        <v>22.799999999999997</v>
      </c>
      <c r="G9" s="10">
        <v>3.5527136788005009E-14</v>
      </c>
      <c r="H9" s="10">
        <v>2.1316282072803006E-14</v>
      </c>
    </row>
    <row r="10" spans="1:8" x14ac:dyDescent="0.2">
      <c r="B10" s="10" t="s">
        <v>124</v>
      </c>
      <c r="C10" s="10" t="s">
        <v>52</v>
      </c>
      <c r="D10" s="10">
        <v>0</v>
      </c>
      <c r="E10" s="10">
        <v>0</v>
      </c>
      <c r="F10" s="10">
        <v>30.4</v>
      </c>
      <c r="G10" s="10">
        <v>2.1316282072803006E-14</v>
      </c>
      <c r="H10" s="10">
        <v>3.5527136788005009E-14</v>
      </c>
    </row>
    <row r="11" spans="1:8" x14ac:dyDescent="0.2">
      <c r="B11" s="10" t="s">
        <v>125</v>
      </c>
      <c r="C11" s="10" t="s">
        <v>52</v>
      </c>
      <c r="D11" s="10">
        <v>0</v>
      </c>
      <c r="E11" s="10">
        <v>7.5999999999999801</v>
      </c>
      <c r="F11" s="10">
        <v>22.800000000000004</v>
      </c>
      <c r="G11" s="10">
        <v>1E+30</v>
      </c>
      <c r="H11" s="10">
        <v>7.5999999999999801</v>
      </c>
    </row>
    <row r="12" spans="1:8" x14ac:dyDescent="0.2">
      <c r="B12" s="10" t="s">
        <v>126</v>
      </c>
      <c r="C12" s="10" t="s">
        <v>52</v>
      </c>
      <c r="D12" s="10">
        <v>0</v>
      </c>
      <c r="E12" s="10">
        <v>0</v>
      </c>
      <c r="F12" s="10">
        <v>30.400000000000006</v>
      </c>
      <c r="G12" s="10">
        <v>7.5999999999999801</v>
      </c>
      <c r="H12" s="10">
        <v>7.6000000000000227</v>
      </c>
    </row>
    <row r="13" spans="1:8" x14ac:dyDescent="0.2">
      <c r="B13" s="10" t="s">
        <v>127</v>
      </c>
      <c r="C13" s="10" t="s">
        <v>52</v>
      </c>
      <c r="D13" s="10">
        <v>1</v>
      </c>
      <c r="E13" s="10">
        <v>0</v>
      </c>
      <c r="F13" s="10">
        <v>22.799999999999983</v>
      </c>
      <c r="G13" s="10">
        <v>0</v>
      </c>
      <c r="H13" s="10">
        <v>7.5999999999999659</v>
      </c>
    </row>
    <row r="14" spans="1:8" x14ac:dyDescent="0.2">
      <c r="B14" s="10" t="s">
        <v>128</v>
      </c>
      <c r="C14" s="10" t="s">
        <v>52</v>
      </c>
      <c r="D14" s="10">
        <v>0</v>
      </c>
      <c r="E14" s="10">
        <v>7.6000000000000227</v>
      </c>
      <c r="F14" s="10">
        <v>30.400000000000006</v>
      </c>
      <c r="G14" s="10">
        <v>1E+30</v>
      </c>
      <c r="H14" s="10">
        <v>7.6000000000000227</v>
      </c>
    </row>
    <row r="15" spans="1:8" x14ac:dyDescent="0.2">
      <c r="B15" s="10" t="s">
        <v>129</v>
      </c>
      <c r="C15" s="10" t="s">
        <v>52</v>
      </c>
      <c r="D15" s="10">
        <v>0</v>
      </c>
      <c r="E15" s="10">
        <v>0</v>
      </c>
      <c r="F15" s="10">
        <v>22.799999999999983</v>
      </c>
      <c r="G15" s="10">
        <v>3.5527136788005009E-14</v>
      </c>
      <c r="H15" s="10">
        <v>0</v>
      </c>
    </row>
    <row r="16" spans="1:8" x14ac:dyDescent="0.2">
      <c r="B16" s="10" t="s">
        <v>130</v>
      </c>
      <c r="C16" s="10" t="s">
        <v>52</v>
      </c>
      <c r="D16" s="10">
        <v>0</v>
      </c>
      <c r="E16" s="10">
        <v>2.1316282072803006E-14</v>
      </c>
      <c r="F16" s="10">
        <v>30.400000000000006</v>
      </c>
      <c r="G16" s="10">
        <v>1E+30</v>
      </c>
      <c r="H16" s="10">
        <v>2.1316282072803006E-14</v>
      </c>
    </row>
    <row r="17" spans="1:8" x14ac:dyDescent="0.2">
      <c r="B17" s="10" t="s">
        <v>131</v>
      </c>
      <c r="C17" s="10" t="s">
        <v>52</v>
      </c>
      <c r="D17" s="10">
        <v>1</v>
      </c>
      <c r="E17" s="10">
        <v>0</v>
      </c>
      <c r="F17" s="10">
        <v>22.799999999999983</v>
      </c>
      <c r="G17" s="10">
        <v>2.1316282072803006E-14</v>
      </c>
      <c r="H17" s="10">
        <v>3.5527136788005009E-14</v>
      </c>
    </row>
    <row r="18" spans="1:8" x14ac:dyDescent="0.2">
      <c r="B18" s="10" t="s">
        <v>132</v>
      </c>
      <c r="C18" s="10" t="s">
        <v>52</v>
      </c>
      <c r="D18" s="10">
        <v>0</v>
      </c>
      <c r="E18" s="10">
        <v>0</v>
      </c>
      <c r="F18" s="10">
        <v>30.399999999999977</v>
      </c>
      <c r="G18" s="10">
        <v>7.6000000000000156</v>
      </c>
      <c r="H18" s="10">
        <v>2.8421709430404007E-14</v>
      </c>
    </row>
    <row r="19" spans="1:8" x14ac:dyDescent="0.2">
      <c r="B19" s="10" t="s">
        <v>133</v>
      </c>
      <c r="C19" s="10" t="s">
        <v>52</v>
      </c>
      <c r="D19" s="10">
        <v>0</v>
      </c>
      <c r="E19" s="10">
        <v>7.6000000000000156</v>
      </c>
      <c r="F19" s="10">
        <v>22.800000000000011</v>
      </c>
      <c r="G19" s="10">
        <v>1E+30</v>
      </c>
      <c r="H19" s="10">
        <v>7.6000000000000156</v>
      </c>
    </row>
    <row r="20" spans="1:8" x14ac:dyDescent="0.2">
      <c r="B20" s="10" t="s">
        <v>134</v>
      </c>
      <c r="C20" s="10" t="s">
        <v>52</v>
      </c>
      <c r="D20" s="10">
        <v>0</v>
      </c>
      <c r="E20" s="10">
        <v>7.5999999999999659</v>
      </c>
      <c r="F20" s="10">
        <v>30.399999999999977</v>
      </c>
      <c r="G20" s="10">
        <v>1E+30</v>
      </c>
      <c r="H20" s="10">
        <v>7.5999999999999659</v>
      </c>
    </row>
    <row r="21" spans="1:8" x14ac:dyDescent="0.2">
      <c r="B21" s="10" t="s">
        <v>135</v>
      </c>
      <c r="C21" s="10" t="s">
        <v>52</v>
      </c>
      <c r="D21" s="10">
        <v>4</v>
      </c>
      <c r="E21" s="10">
        <v>0</v>
      </c>
      <c r="F21" s="10">
        <v>22.800000000000011</v>
      </c>
      <c r="G21" s="10">
        <v>7.5999999999999659</v>
      </c>
      <c r="H21" s="10">
        <v>7.6000000000000156</v>
      </c>
    </row>
    <row r="22" spans="1:8" x14ac:dyDescent="0.2">
      <c r="B22" s="10" t="s">
        <v>136</v>
      </c>
      <c r="C22" s="10" t="s">
        <v>52</v>
      </c>
      <c r="D22" s="10">
        <v>0</v>
      </c>
      <c r="E22" s="10">
        <v>0</v>
      </c>
      <c r="F22" s="10">
        <v>30.399999999999977</v>
      </c>
      <c r="G22" s="10">
        <v>3.5527136788005009E-14</v>
      </c>
      <c r="H22" s="10">
        <v>7.5999999999999659</v>
      </c>
    </row>
    <row r="23" spans="1:8" x14ac:dyDescent="0.2">
      <c r="B23" s="10" t="s">
        <v>137</v>
      </c>
      <c r="C23" s="10" t="s">
        <v>52</v>
      </c>
      <c r="D23" s="10">
        <v>0</v>
      </c>
      <c r="E23" s="10">
        <v>3.5527136788005009E-14</v>
      </c>
      <c r="F23" s="10">
        <v>22.800000000000011</v>
      </c>
      <c r="G23" s="10">
        <v>1E+30</v>
      </c>
      <c r="H23" s="10">
        <v>3.5527136788005009E-14</v>
      </c>
    </row>
    <row r="24" spans="1:8" x14ac:dyDescent="0.2">
      <c r="B24" s="10" t="s">
        <v>138</v>
      </c>
      <c r="C24" s="10" t="s">
        <v>52</v>
      </c>
      <c r="D24" s="10">
        <v>6</v>
      </c>
      <c r="E24" s="10">
        <v>0</v>
      </c>
      <c r="F24" s="10">
        <v>30.399999999999977</v>
      </c>
      <c r="G24" s="10">
        <v>2.8421709430404007E-14</v>
      </c>
      <c r="H24" s="10">
        <v>7.6000000000000014</v>
      </c>
    </row>
    <row r="25" spans="1:8" x14ac:dyDescent="0.2">
      <c r="B25" s="10" t="s">
        <v>139</v>
      </c>
      <c r="C25" s="10" t="s">
        <v>52</v>
      </c>
      <c r="D25" s="10">
        <v>0</v>
      </c>
      <c r="E25" s="10">
        <v>2.8421709430404007E-14</v>
      </c>
      <c r="F25" s="10">
        <v>22.800000000000011</v>
      </c>
      <c r="G25" s="10">
        <v>1E+30</v>
      </c>
      <c r="H25" s="10">
        <v>2.8421709430404007E-14</v>
      </c>
    </row>
    <row r="26" spans="1:8" x14ac:dyDescent="0.2">
      <c r="B26" s="10" t="s">
        <v>140</v>
      </c>
      <c r="C26" s="10" t="s">
        <v>52</v>
      </c>
      <c r="D26" s="10">
        <v>0</v>
      </c>
      <c r="E26" s="10">
        <v>7.5999999999999943</v>
      </c>
      <c r="F26" s="10">
        <v>30.399999999999977</v>
      </c>
      <c r="G26" s="10">
        <v>1E+30</v>
      </c>
      <c r="H26" s="10">
        <v>7.5999999999999943</v>
      </c>
    </row>
    <row r="27" spans="1:8" x14ac:dyDescent="0.2">
      <c r="B27" s="10" t="s">
        <v>141</v>
      </c>
      <c r="C27" s="10" t="s">
        <v>52</v>
      </c>
      <c r="D27" s="10">
        <v>0</v>
      </c>
      <c r="E27" s="10">
        <v>7.6000000000000441</v>
      </c>
      <c r="F27" s="10">
        <v>22.800000000000011</v>
      </c>
      <c r="G27" s="10">
        <v>1E+30</v>
      </c>
      <c r="H27" s="10">
        <v>7.6000000000000441</v>
      </c>
    </row>
    <row r="28" spans="1:8" x14ac:dyDescent="0.2">
      <c r="B28" s="10" t="s">
        <v>142</v>
      </c>
      <c r="C28" s="10" t="s">
        <v>52</v>
      </c>
      <c r="D28" s="10">
        <v>0</v>
      </c>
      <c r="E28" s="10">
        <v>15.20000000000001</v>
      </c>
      <c r="F28" s="10">
        <v>30.399999999999977</v>
      </c>
      <c r="G28" s="10">
        <v>1E+30</v>
      </c>
      <c r="H28" s="10">
        <v>15.20000000000001</v>
      </c>
    </row>
    <row r="29" spans="1:8" x14ac:dyDescent="0.2">
      <c r="B29" s="10" t="s">
        <v>143</v>
      </c>
      <c r="C29" s="10" t="s">
        <v>52</v>
      </c>
      <c r="D29" s="10">
        <v>0</v>
      </c>
      <c r="E29" s="10">
        <v>15.199999999999953</v>
      </c>
      <c r="F29" s="10">
        <v>22.799999999999955</v>
      </c>
      <c r="G29" s="10">
        <v>1E+30</v>
      </c>
      <c r="H29" s="10">
        <v>15.199999999999953</v>
      </c>
    </row>
    <row r="30" spans="1:8" ht="15" thickBot="1" x14ac:dyDescent="0.25">
      <c r="B30" s="8" t="s">
        <v>144</v>
      </c>
      <c r="C30" s="8" t="s">
        <v>52</v>
      </c>
      <c r="D30" s="8">
        <v>0</v>
      </c>
      <c r="E30" s="8">
        <v>22.799999999999976</v>
      </c>
      <c r="F30" s="8">
        <v>30.399999999999977</v>
      </c>
      <c r="G30" s="8">
        <v>1E+30</v>
      </c>
      <c r="H30" s="8">
        <v>22.799999999999976</v>
      </c>
    </row>
    <row r="32" spans="1:8" ht="15" thickBot="1" x14ac:dyDescent="0.25">
      <c r="A32" t="s">
        <v>23</v>
      </c>
    </row>
    <row r="33" spans="2:8" x14ac:dyDescent="0.2">
      <c r="B33" s="14"/>
      <c r="C33" s="14"/>
      <c r="D33" s="14" t="s">
        <v>90</v>
      </c>
      <c r="E33" s="14" t="s">
        <v>99</v>
      </c>
      <c r="F33" s="14" t="s">
        <v>23</v>
      </c>
      <c r="G33" s="14" t="s">
        <v>96</v>
      </c>
      <c r="H33" s="14" t="s">
        <v>96</v>
      </c>
    </row>
    <row r="34" spans="2:8" ht="15" thickBot="1" x14ac:dyDescent="0.25">
      <c r="B34" s="15" t="s">
        <v>39</v>
      </c>
      <c r="C34" s="15" t="s">
        <v>40</v>
      </c>
      <c r="D34" s="16" t="s">
        <v>91</v>
      </c>
      <c r="E34" s="16" t="s">
        <v>100</v>
      </c>
      <c r="F34" s="16" t="s">
        <v>101</v>
      </c>
      <c r="G34" s="16" t="s">
        <v>97</v>
      </c>
      <c r="H34" s="16" t="s">
        <v>98</v>
      </c>
    </row>
    <row r="35" spans="2:8" x14ac:dyDescent="0.2">
      <c r="B35" s="10" t="s">
        <v>145</v>
      </c>
      <c r="C35" s="10" t="s">
        <v>64</v>
      </c>
      <c r="D35" s="10">
        <v>8</v>
      </c>
      <c r="E35" s="10">
        <v>15.199999999999974</v>
      </c>
      <c r="F35" s="10">
        <v>8</v>
      </c>
      <c r="G35" s="10">
        <v>0</v>
      </c>
      <c r="H35" s="10">
        <v>1</v>
      </c>
    </row>
    <row r="36" spans="2:8" x14ac:dyDescent="0.2">
      <c r="B36" s="10" t="s">
        <v>147</v>
      </c>
      <c r="C36" s="10" t="s">
        <v>64</v>
      </c>
      <c r="D36" s="10">
        <v>8</v>
      </c>
      <c r="E36" s="10">
        <v>7.6000000000000227</v>
      </c>
      <c r="F36" s="10">
        <v>8</v>
      </c>
      <c r="G36" s="10">
        <v>1</v>
      </c>
      <c r="H36" s="10">
        <v>0</v>
      </c>
    </row>
    <row r="37" spans="2:8" x14ac:dyDescent="0.2">
      <c r="B37" s="10" t="s">
        <v>149</v>
      </c>
      <c r="C37" s="10" t="s">
        <v>64</v>
      </c>
      <c r="D37" s="10">
        <v>9</v>
      </c>
      <c r="E37" s="10">
        <v>0</v>
      </c>
      <c r="F37" s="10">
        <v>7</v>
      </c>
      <c r="G37" s="10">
        <v>2</v>
      </c>
      <c r="H37" s="10">
        <v>1E+30</v>
      </c>
    </row>
    <row r="38" spans="2:8" x14ac:dyDescent="0.2">
      <c r="B38" s="10" t="s">
        <v>151</v>
      </c>
      <c r="C38" s="10" t="s">
        <v>64</v>
      </c>
      <c r="D38" s="10">
        <v>1</v>
      </c>
      <c r="E38" s="10">
        <v>7.6000000000000014</v>
      </c>
      <c r="F38" s="10">
        <v>1</v>
      </c>
      <c r="G38" s="10">
        <v>8</v>
      </c>
      <c r="H38" s="10">
        <v>0</v>
      </c>
    </row>
    <row r="39" spans="2:8" x14ac:dyDescent="0.2">
      <c r="B39" s="10" t="s">
        <v>153</v>
      </c>
      <c r="C39" s="10" t="s">
        <v>64</v>
      </c>
      <c r="D39" s="10">
        <v>2</v>
      </c>
      <c r="E39" s="10">
        <v>15.199999999999982</v>
      </c>
      <c r="F39" s="10">
        <v>2</v>
      </c>
      <c r="G39" s="10">
        <v>0</v>
      </c>
      <c r="H39" s="10">
        <v>1</v>
      </c>
    </row>
    <row r="40" spans="2:8" x14ac:dyDescent="0.2">
      <c r="B40" s="10" t="s">
        <v>155</v>
      </c>
      <c r="C40" s="10" t="s">
        <v>64</v>
      </c>
      <c r="D40" s="10">
        <v>1</v>
      </c>
      <c r="E40" s="10">
        <v>0</v>
      </c>
      <c r="F40" s="10">
        <v>1</v>
      </c>
      <c r="G40" s="10">
        <v>1</v>
      </c>
      <c r="H40" s="10">
        <v>0</v>
      </c>
    </row>
    <row r="41" spans="2:8" x14ac:dyDescent="0.2">
      <c r="B41" s="10" t="s">
        <v>157</v>
      </c>
      <c r="C41" s="10" t="s">
        <v>64</v>
      </c>
      <c r="D41" s="10">
        <v>5</v>
      </c>
      <c r="E41" s="10">
        <v>7.6000000000000014</v>
      </c>
      <c r="F41" s="10">
        <v>5</v>
      </c>
      <c r="G41" s="10">
        <v>0</v>
      </c>
      <c r="H41" s="10">
        <v>0</v>
      </c>
    </row>
    <row r="42" spans="2:8" x14ac:dyDescent="0.2">
      <c r="B42" s="10" t="s">
        <v>159</v>
      </c>
      <c r="C42" s="10" t="s">
        <v>64</v>
      </c>
      <c r="D42" s="10">
        <v>10</v>
      </c>
      <c r="E42" s="10">
        <v>7.5999999999999943</v>
      </c>
      <c r="F42" s="10">
        <v>10</v>
      </c>
      <c r="G42" s="10">
        <v>1</v>
      </c>
      <c r="H42" s="10">
        <v>0</v>
      </c>
    </row>
    <row r="43" spans="2:8" x14ac:dyDescent="0.2">
      <c r="B43" s="10" t="s">
        <v>161</v>
      </c>
      <c r="C43" s="10" t="s">
        <v>64</v>
      </c>
      <c r="D43" s="10">
        <v>10</v>
      </c>
      <c r="E43" s="10">
        <v>7.6000000000000156</v>
      </c>
      <c r="F43" s="10">
        <v>10</v>
      </c>
      <c r="G43" s="10">
        <v>0</v>
      </c>
      <c r="H43" s="10">
        <v>0</v>
      </c>
    </row>
    <row r="44" spans="2:8" x14ac:dyDescent="0.2">
      <c r="B44" s="10" t="s">
        <v>163</v>
      </c>
      <c r="C44" s="10" t="s">
        <v>64</v>
      </c>
      <c r="D44" s="10">
        <v>6</v>
      </c>
      <c r="E44" s="10">
        <v>7.5999999999999659</v>
      </c>
      <c r="F44" s="10">
        <v>6</v>
      </c>
      <c r="G44" s="10">
        <v>4</v>
      </c>
      <c r="H44" s="10">
        <v>0</v>
      </c>
    </row>
    <row r="45" spans="2:8" ht="15" thickBot="1" x14ac:dyDescent="0.25">
      <c r="B45" s="8" t="s">
        <v>165</v>
      </c>
      <c r="C45" s="8" t="s">
        <v>64</v>
      </c>
      <c r="D45" s="8">
        <v>6</v>
      </c>
      <c r="E45" s="8">
        <v>7.6000000000000014</v>
      </c>
      <c r="F45" s="8">
        <v>6</v>
      </c>
      <c r="G45" s="8">
        <v>0</v>
      </c>
      <c r="H45" s="8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EDA-11F7-497E-83E7-8F078B7CD006}">
  <dimension ref="A1:G46"/>
  <sheetViews>
    <sheetView showGridLines="0" workbookViewId="0"/>
  </sheetViews>
  <sheetFormatPr defaultRowHeight="14.25" x14ac:dyDescent="0.2"/>
  <cols>
    <col min="1" max="1" width="2.125" customWidth="1"/>
    <col min="2" max="2" width="7.125" bestFit="1" customWidth="1"/>
    <col min="3" max="3" width="19.875" bestFit="1" customWidth="1"/>
    <col min="4" max="4" width="9" bestFit="1" customWidth="1"/>
    <col min="5" max="5" width="15" bestFit="1" customWidth="1"/>
    <col min="6" max="6" width="11" bestFit="1" customWidth="1"/>
    <col min="7" max="7" width="7.125" bestFit="1" customWidth="1"/>
  </cols>
  <sheetData>
    <row r="1" spans="1:5" x14ac:dyDescent="0.2">
      <c r="A1" s="7" t="s">
        <v>27</v>
      </c>
    </row>
    <row r="2" spans="1:5" x14ac:dyDescent="0.2">
      <c r="A2" s="7" t="s">
        <v>28</v>
      </c>
    </row>
    <row r="3" spans="1:5" x14ac:dyDescent="0.2">
      <c r="A3" s="7" t="s">
        <v>168</v>
      </c>
    </row>
    <row r="4" spans="1:5" x14ac:dyDescent="0.2">
      <c r="A4" s="7" t="s">
        <v>30</v>
      </c>
    </row>
    <row r="5" spans="1:5" x14ac:dyDescent="0.2">
      <c r="A5" s="7" t="s">
        <v>31</v>
      </c>
    </row>
    <row r="6" spans="1:5" x14ac:dyDescent="0.2">
      <c r="A6" s="7"/>
      <c r="B6" t="s">
        <v>32</v>
      </c>
    </row>
    <row r="7" spans="1:5" x14ac:dyDescent="0.2">
      <c r="A7" s="7"/>
      <c r="B7" t="s">
        <v>33</v>
      </c>
    </row>
    <row r="8" spans="1:5" x14ac:dyDescent="0.2">
      <c r="A8" s="7"/>
      <c r="B8" t="s">
        <v>169</v>
      </c>
    </row>
    <row r="9" spans="1:5" x14ac:dyDescent="0.2">
      <c r="A9" s="7" t="s">
        <v>35</v>
      </c>
    </row>
    <row r="10" spans="1:5" x14ac:dyDescent="0.2">
      <c r="B10" t="s">
        <v>36</v>
      </c>
    </row>
    <row r="11" spans="1:5" x14ac:dyDescent="0.2">
      <c r="B11" t="s">
        <v>37</v>
      </c>
    </row>
    <row r="14" spans="1:5" ht="15" thickBot="1" x14ac:dyDescent="0.25">
      <c r="A14" t="s">
        <v>38</v>
      </c>
    </row>
    <row r="15" spans="1:5" ht="15" thickBot="1" x14ac:dyDescent="0.25">
      <c r="B15" s="9" t="s">
        <v>39</v>
      </c>
      <c r="C15" s="9" t="s">
        <v>40</v>
      </c>
      <c r="D15" s="9" t="s">
        <v>41</v>
      </c>
      <c r="E15" s="9" t="s">
        <v>42</v>
      </c>
    </row>
    <row r="16" spans="1:5" ht="15" thickBot="1" x14ac:dyDescent="0.25">
      <c r="B16" s="8" t="s">
        <v>170</v>
      </c>
      <c r="C16" s="8" t="s">
        <v>122</v>
      </c>
      <c r="D16" s="11">
        <v>0</v>
      </c>
      <c r="E16" s="11">
        <v>592.79999999999995</v>
      </c>
    </row>
    <row r="19" spans="1:6" ht="15" thickBot="1" x14ac:dyDescent="0.25">
      <c r="A19" t="s">
        <v>43</v>
      </c>
    </row>
    <row r="20" spans="1:6" ht="15" thickBot="1" x14ac:dyDescent="0.25">
      <c r="B20" s="9" t="s">
        <v>39</v>
      </c>
      <c r="C20" s="9" t="s">
        <v>40</v>
      </c>
      <c r="D20" s="9" t="s">
        <v>41</v>
      </c>
      <c r="E20" s="9" t="s">
        <v>42</v>
      </c>
      <c r="F20" s="9" t="s">
        <v>44</v>
      </c>
    </row>
    <row r="21" spans="1:6" x14ac:dyDescent="0.2">
      <c r="B21" s="10" t="s">
        <v>171</v>
      </c>
      <c r="C21" s="10" t="s">
        <v>52</v>
      </c>
      <c r="D21" s="12">
        <v>0</v>
      </c>
      <c r="E21" s="12">
        <v>8</v>
      </c>
      <c r="F21" s="10" t="s">
        <v>23</v>
      </c>
    </row>
    <row r="22" spans="1:6" x14ac:dyDescent="0.2">
      <c r="B22" s="10" t="s">
        <v>172</v>
      </c>
      <c r="C22" s="10" t="s">
        <v>52</v>
      </c>
      <c r="D22" s="12">
        <v>0</v>
      </c>
      <c r="E22" s="12">
        <v>0</v>
      </c>
      <c r="F22" s="10" t="s">
        <v>23</v>
      </c>
    </row>
    <row r="23" spans="1:6" x14ac:dyDescent="0.2">
      <c r="B23" s="10" t="s">
        <v>173</v>
      </c>
      <c r="C23" s="10" t="s">
        <v>52</v>
      </c>
      <c r="D23" s="12">
        <v>0</v>
      </c>
      <c r="E23" s="12">
        <v>0</v>
      </c>
      <c r="F23" s="10" t="s">
        <v>23</v>
      </c>
    </row>
    <row r="24" spans="1:6" x14ac:dyDescent="0.2">
      <c r="B24" s="10" t="s">
        <v>174</v>
      </c>
      <c r="C24" s="10" t="s">
        <v>52</v>
      </c>
      <c r="D24" s="12">
        <v>0</v>
      </c>
      <c r="E24" s="12">
        <v>2</v>
      </c>
      <c r="F24" s="10" t="s">
        <v>23</v>
      </c>
    </row>
    <row r="25" spans="1:6" x14ac:dyDescent="0.2">
      <c r="B25" s="10" t="s">
        <v>175</v>
      </c>
      <c r="C25" s="10" t="s">
        <v>52</v>
      </c>
      <c r="D25" s="12">
        <v>0</v>
      </c>
      <c r="E25" s="12">
        <v>0</v>
      </c>
      <c r="F25" s="10" t="s">
        <v>23</v>
      </c>
    </row>
    <row r="26" spans="1:6" x14ac:dyDescent="0.2">
      <c r="B26" s="10" t="s">
        <v>176</v>
      </c>
      <c r="C26" s="10" t="s">
        <v>52</v>
      </c>
      <c r="D26" s="12">
        <v>0</v>
      </c>
      <c r="E26" s="12">
        <v>0</v>
      </c>
      <c r="F26" s="10" t="s">
        <v>23</v>
      </c>
    </row>
    <row r="27" spans="1:6" x14ac:dyDescent="0.2">
      <c r="B27" s="10" t="s">
        <v>177</v>
      </c>
      <c r="C27" s="10" t="s">
        <v>52</v>
      </c>
      <c r="D27" s="12">
        <v>0</v>
      </c>
      <c r="E27" s="12">
        <v>10</v>
      </c>
      <c r="F27" s="10" t="s">
        <v>23</v>
      </c>
    </row>
    <row r="28" spans="1:6" x14ac:dyDescent="0.2">
      <c r="B28" s="10" t="s">
        <v>178</v>
      </c>
      <c r="C28" s="10" t="s">
        <v>52</v>
      </c>
      <c r="D28" s="12">
        <v>0</v>
      </c>
      <c r="E28" s="12">
        <v>0</v>
      </c>
      <c r="F28" s="10" t="s">
        <v>23</v>
      </c>
    </row>
    <row r="29" spans="1:6" x14ac:dyDescent="0.2">
      <c r="B29" s="10" t="s">
        <v>179</v>
      </c>
      <c r="C29" s="10" t="s">
        <v>52</v>
      </c>
      <c r="D29" s="12">
        <v>0</v>
      </c>
      <c r="E29" s="12">
        <v>6</v>
      </c>
      <c r="F29" s="10" t="s">
        <v>23</v>
      </c>
    </row>
    <row r="30" spans="1:6" x14ac:dyDescent="0.2">
      <c r="B30" s="10" t="s">
        <v>180</v>
      </c>
      <c r="C30" s="10" t="s">
        <v>52</v>
      </c>
      <c r="D30" s="12">
        <v>0</v>
      </c>
      <c r="E30" s="12">
        <v>0</v>
      </c>
      <c r="F30" s="10" t="s">
        <v>23</v>
      </c>
    </row>
    <row r="31" spans="1:6" ht="15" thickBot="1" x14ac:dyDescent="0.25">
      <c r="B31" s="8" t="s">
        <v>181</v>
      </c>
      <c r="C31" s="8" t="s">
        <v>52</v>
      </c>
      <c r="D31" s="13">
        <v>0</v>
      </c>
      <c r="E31" s="13">
        <v>0</v>
      </c>
      <c r="F31" s="8" t="s">
        <v>23</v>
      </c>
    </row>
    <row r="34" spans="1:7" ht="15" thickBot="1" x14ac:dyDescent="0.25">
      <c r="A34" t="s">
        <v>23</v>
      </c>
    </row>
    <row r="35" spans="1:7" ht="15" thickBot="1" x14ac:dyDescent="0.25">
      <c r="B35" s="9" t="s">
        <v>39</v>
      </c>
      <c r="C35" s="9" t="s">
        <v>40</v>
      </c>
      <c r="D35" s="9" t="s">
        <v>45</v>
      </c>
      <c r="E35" s="9" t="s">
        <v>46</v>
      </c>
      <c r="F35" s="9" t="s">
        <v>47</v>
      </c>
      <c r="G35" s="9" t="s">
        <v>48</v>
      </c>
    </row>
    <row r="36" spans="1:7" x14ac:dyDescent="0.2">
      <c r="B36" s="10" t="s">
        <v>182</v>
      </c>
      <c r="C36" s="10" t="s">
        <v>64</v>
      </c>
      <c r="D36" s="12">
        <v>8</v>
      </c>
      <c r="E36" s="10" t="s">
        <v>183</v>
      </c>
      <c r="F36" s="10" t="s">
        <v>66</v>
      </c>
      <c r="G36" s="12">
        <v>0</v>
      </c>
    </row>
    <row r="37" spans="1:7" x14ac:dyDescent="0.2">
      <c r="B37" s="10" t="s">
        <v>184</v>
      </c>
      <c r="C37" s="10" t="s">
        <v>64</v>
      </c>
      <c r="D37" s="12">
        <v>8</v>
      </c>
      <c r="E37" s="10" t="s">
        <v>185</v>
      </c>
      <c r="F37" s="10" t="s">
        <v>66</v>
      </c>
      <c r="G37" s="12">
        <v>0</v>
      </c>
    </row>
    <row r="38" spans="1:7" x14ac:dyDescent="0.2">
      <c r="B38" s="10" t="s">
        <v>186</v>
      </c>
      <c r="C38" s="10" t="s">
        <v>64</v>
      </c>
      <c r="D38" s="12">
        <v>8</v>
      </c>
      <c r="E38" s="10" t="s">
        <v>187</v>
      </c>
      <c r="F38" s="10" t="s">
        <v>71</v>
      </c>
      <c r="G38" s="12">
        <v>1</v>
      </c>
    </row>
    <row r="39" spans="1:7" x14ac:dyDescent="0.2">
      <c r="B39" s="10" t="s">
        <v>188</v>
      </c>
      <c r="C39" s="10" t="s">
        <v>64</v>
      </c>
      <c r="D39" s="12">
        <v>2</v>
      </c>
      <c r="E39" s="10" t="s">
        <v>189</v>
      </c>
      <c r="F39" s="10" t="s">
        <v>71</v>
      </c>
      <c r="G39" s="12">
        <v>1</v>
      </c>
    </row>
    <row r="40" spans="1:7" x14ac:dyDescent="0.2">
      <c r="B40" s="10" t="s">
        <v>190</v>
      </c>
      <c r="C40" s="10" t="s">
        <v>64</v>
      </c>
      <c r="D40" s="12">
        <v>2</v>
      </c>
      <c r="E40" s="10" t="s">
        <v>191</v>
      </c>
      <c r="F40" s="10" t="s">
        <v>66</v>
      </c>
      <c r="G40" s="12">
        <v>0</v>
      </c>
    </row>
    <row r="41" spans="1:7" x14ac:dyDescent="0.2">
      <c r="B41" s="10" t="s">
        <v>192</v>
      </c>
      <c r="C41" s="10" t="s">
        <v>64</v>
      </c>
      <c r="D41" s="12">
        <v>2</v>
      </c>
      <c r="E41" s="10" t="s">
        <v>193</v>
      </c>
      <c r="F41" s="10" t="s">
        <v>71</v>
      </c>
      <c r="G41" s="12">
        <v>1</v>
      </c>
    </row>
    <row r="42" spans="1:7" x14ac:dyDescent="0.2">
      <c r="B42" s="10" t="s">
        <v>194</v>
      </c>
      <c r="C42" s="10" t="s">
        <v>64</v>
      </c>
      <c r="D42" s="12">
        <v>10</v>
      </c>
      <c r="E42" s="10" t="s">
        <v>195</v>
      </c>
      <c r="F42" s="10" t="s">
        <v>71</v>
      </c>
      <c r="G42" s="12">
        <v>5</v>
      </c>
    </row>
    <row r="43" spans="1:7" x14ac:dyDescent="0.2">
      <c r="B43" s="10" t="s">
        <v>196</v>
      </c>
      <c r="C43" s="10" t="s">
        <v>64</v>
      </c>
      <c r="D43" s="12">
        <v>10</v>
      </c>
      <c r="E43" s="10" t="s">
        <v>197</v>
      </c>
      <c r="F43" s="10" t="s">
        <v>66</v>
      </c>
      <c r="G43" s="12">
        <v>0</v>
      </c>
    </row>
    <row r="44" spans="1:7" x14ac:dyDescent="0.2">
      <c r="B44" s="10" t="s">
        <v>198</v>
      </c>
      <c r="C44" s="10" t="s">
        <v>64</v>
      </c>
      <c r="D44" s="12">
        <v>16</v>
      </c>
      <c r="E44" s="10" t="s">
        <v>199</v>
      </c>
      <c r="F44" s="10" t="s">
        <v>71</v>
      </c>
      <c r="G44" s="12">
        <v>6</v>
      </c>
    </row>
    <row r="45" spans="1:7" x14ac:dyDescent="0.2">
      <c r="B45" s="10" t="s">
        <v>200</v>
      </c>
      <c r="C45" s="10" t="s">
        <v>64</v>
      </c>
      <c r="D45" s="12">
        <v>6</v>
      </c>
      <c r="E45" s="10" t="s">
        <v>201</v>
      </c>
      <c r="F45" s="10" t="s">
        <v>66</v>
      </c>
      <c r="G45" s="12">
        <v>0</v>
      </c>
    </row>
    <row r="46" spans="1:7" ht="15" thickBot="1" x14ac:dyDescent="0.25">
      <c r="B46" s="8" t="s">
        <v>202</v>
      </c>
      <c r="C46" s="8" t="s">
        <v>64</v>
      </c>
      <c r="D46" s="13">
        <v>6</v>
      </c>
      <c r="E46" s="8" t="s">
        <v>203</v>
      </c>
      <c r="F46" s="8" t="s">
        <v>66</v>
      </c>
      <c r="G46" s="13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25BE-D7A6-4E86-813F-1980FD9ACF0B}">
  <dimension ref="A1:H34"/>
  <sheetViews>
    <sheetView showGridLines="0" workbookViewId="0">
      <selection activeCell="L45" sqref="L45"/>
    </sheetView>
  </sheetViews>
  <sheetFormatPr defaultRowHeight="14.25" x14ac:dyDescent="0.2"/>
  <cols>
    <col min="1" max="1" width="2.125" customWidth="1"/>
    <col min="2" max="2" width="7.125" bestFit="1" customWidth="1"/>
    <col min="3" max="3" width="19.875" bestFit="1" customWidth="1"/>
    <col min="4" max="4" width="3.5" bestFit="1" customWidth="1"/>
    <col min="5" max="5" width="13" bestFit="1" customWidth="1"/>
    <col min="6" max="6" width="7.125" bestFit="1" customWidth="1"/>
    <col min="7" max="8" width="13" bestFit="1" customWidth="1"/>
  </cols>
  <sheetData>
    <row r="1" spans="1:8" x14ac:dyDescent="0.2">
      <c r="A1" s="7" t="s">
        <v>88</v>
      </c>
    </row>
    <row r="2" spans="1:8" x14ac:dyDescent="0.2">
      <c r="A2" s="7" t="s">
        <v>28</v>
      </c>
    </row>
    <row r="3" spans="1:8" x14ac:dyDescent="0.2">
      <c r="A3" s="7" t="s">
        <v>168</v>
      </c>
    </row>
    <row r="6" spans="1:8" ht="15" thickBot="1" x14ac:dyDescent="0.25">
      <c r="A6" t="s">
        <v>43</v>
      </c>
    </row>
    <row r="7" spans="1:8" x14ac:dyDescent="0.2">
      <c r="B7" s="14"/>
      <c r="C7" s="14"/>
      <c r="D7" s="14" t="s">
        <v>90</v>
      </c>
      <c r="E7" s="14" t="s">
        <v>92</v>
      </c>
      <c r="F7" s="14" t="s">
        <v>94</v>
      </c>
      <c r="G7" s="14" t="s">
        <v>96</v>
      </c>
      <c r="H7" s="14" t="s">
        <v>96</v>
      </c>
    </row>
    <row r="8" spans="1:8" ht="15" thickBot="1" x14ac:dyDescent="0.25">
      <c r="B8" s="15" t="s">
        <v>39</v>
      </c>
      <c r="C8" s="15" t="s">
        <v>40</v>
      </c>
      <c r="D8" s="16" t="s">
        <v>91</v>
      </c>
      <c r="E8" s="16" t="s">
        <v>93</v>
      </c>
      <c r="F8" s="16" t="s">
        <v>95</v>
      </c>
      <c r="G8" s="16" t="s">
        <v>97</v>
      </c>
      <c r="H8" s="16" t="s">
        <v>98</v>
      </c>
    </row>
    <row r="9" spans="1:8" x14ac:dyDescent="0.2">
      <c r="B9" s="10" t="s">
        <v>171</v>
      </c>
      <c r="C9" s="10" t="s">
        <v>52</v>
      </c>
      <c r="D9" s="10">
        <v>8</v>
      </c>
      <c r="E9" s="10">
        <v>0</v>
      </c>
      <c r="F9" s="10">
        <v>22.799999999999997</v>
      </c>
      <c r="G9" s="10">
        <v>0</v>
      </c>
      <c r="H9" s="10">
        <v>22.799999999999997</v>
      </c>
    </row>
    <row r="10" spans="1:8" x14ac:dyDescent="0.2">
      <c r="B10" s="10" t="s">
        <v>172</v>
      </c>
      <c r="C10" s="10" t="s">
        <v>52</v>
      </c>
      <c r="D10" s="10">
        <v>0</v>
      </c>
      <c r="E10" s="10">
        <v>0</v>
      </c>
      <c r="F10" s="10">
        <v>22.799999999999997</v>
      </c>
      <c r="G10" s="10">
        <v>1E+30</v>
      </c>
      <c r="H10" s="10">
        <v>0</v>
      </c>
    </row>
    <row r="11" spans="1:8" x14ac:dyDescent="0.2">
      <c r="B11" s="10" t="s">
        <v>173</v>
      </c>
      <c r="C11" s="10" t="s">
        <v>52</v>
      </c>
      <c r="D11" s="10">
        <v>0</v>
      </c>
      <c r="E11" s="10">
        <v>0</v>
      </c>
      <c r="F11" s="10">
        <v>22.799999999999997</v>
      </c>
      <c r="G11" s="10">
        <v>1E+30</v>
      </c>
      <c r="H11" s="10">
        <v>0</v>
      </c>
    </row>
    <row r="12" spans="1:8" x14ac:dyDescent="0.2">
      <c r="B12" s="10" t="s">
        <v>174</v>
      </c>
      <c r="C12" s="10" t="s">
        <v>52</v>
      </c>
      <c r="D12" s="10">
        <v>2</v>
      </c>
      <c r="E12" s="10">
        <v>0</v>
      </c>
      <c r="F12" s="10">
        <v>22.799999999999997</v>
      </c>
      <c r="G12" s="10">
        <v>0</v>
      </c>
      <c r="H12" s="10">
        <v>22.799999999999997</v>
      </c>
    </row>
    <row r="13" spans="1:8" x14ac:dyDescent="0.2">
      <c r="B13" s="10" t="s">
        <v>175</v>
      </c>
      <c r="C13" s="10" t="s">
        <v>52</v>
      </c>
      <c r="D13" s="10">
        <v>0</v>
      </c>
      <c r="E13" s="10">
        <v>0</v>
      </c>
      <c r="F13" s="10">
        <v>22.799999999999997</v>
      </c>
      <c r="G13" s="10">
        <v>1E+30</v>
      </c>
      <c r="H13" s="10">
        <v>0</v>
      </c>
    </row>
    <row r="14" spans="1:8" x14ac:dyDescent="0.2">
      <c r="B14" s="10" t="s">
        <v>176</v>
      </c>
      <c r="C14" s="10" t="s">
        <v>52</v>
      </c>
      <c r="D14" s="10">
        <v>0</v>
      </c>
      <c r="E14" s="10">
        <v>1.4210854715202004E-14</v>
      </c>
      <c r="F14" s="10">
        <v>22.799999999999997</v>
      </c>
      <c r="G14" s="10">
        <v>1E+30</v>
      </c>
      <c r="H14" s="10">
        <v>1.4210854715202004E-14</v>
      </c>
    </row>
    <row r="15" spans="1:8" x14ac:dyDescent="0.2">
      <c r="B15" s="10" t="s">
        <v>177</v>
      </c>
      <c r="C15" s="10" t="s">
        <v>52</v>
      </c>
      <c r="D15" s="10">
        <v>10</v>
      </c>
      <c r="E15" s="10">
        <v>0</v>
      </c>
      <c r="F15" s="10">
        <v>22.799999999999983</v>
      </c>
      <c r="G15" s="10">
        <v>1.4210854715202004E-14</v>
      </c>
      <c r="H15" s="10">
        <v>22.799999999999983</v>
      </c>
    </row>
    <row r="16" spans="1:8" x14ac:dyDescent="0.2">
      <c r="B16" s="10" t="s">
        <v>178</v>
      </c>
      <c r="C16" s="10" t="s">
        <v>52</v>
      </c>
      <c r="D16" s="10">
        <v>0</v>
      </c>
      <c r="E16" s="10">
        <v>0</v>
      </c>
      <c r="F16" s="10">
        <v>22.800000000000011</v>
      </c>
      <c r="G16" s="10">
        <v>22.799999999999983</v>
      </c>
      <c r="H16" s="10">
        <v>2.8421709430404007E-14</v>
      </c>
    </row>
    <row r="17" spans="1:8" x14ac:dyDescent="0.2">
      <c r="B17" s="10" t="s">
        <v>179</v>
      </c>
      <c r="C17" s="10" t="s">
        <v>52</v>
      </c>
      <c r="D17" s="10">
        <v>6</v>
      </c>
      <c r="E17" s="10">
        <v>0</v>
      </c>
      <c r="F17" s="10">
        <v>22.800000000000011</v>
      </c>
      <c r="G17" s="10">
        <v>0</v>
      </c>
      <c r="H17" s="10">
        <v>22.799999999999983</v>
      </c>
    </row>
    <row r="18" spans="1:8" x14ac:dyDescent="0.2">
      <c r="B18" s="10" t="s">
        <v>180</v>
      </c>
      <c r="C18" s="10" t="s">
        <v>52</v>
      </c>
      <c r="D18" s="10">
        <v>0</v>
      </c>
      <c r="E18" s="10">
        <v>0</v>
      </c>
      <c r="F18" s="10">
        <v>22.800000000000011</v>
      </c>
      <c r="G18" s="10">
        <v>1E+30</v>
      </c>
      <c r="H18" s="10">
        <v>0</v>
      </c>
    </row>
    <row r="19" spans="1:8" ht="15" thickBot="1" x14ac:dyDescent="0.25">
      <c r="B19" s="8" t="s">
        <v>181</v>
      </c>
      <c r="C19" s="8" t="s">
        <v>52</v>
      </c>
      <c r="D19" s="8">
        <v>0</v>
      </c>
      <c r="E19" s="8">
        <v>2.8421709430404007E-14</v>
      </c>
      <c r="F19" s="8">
        <v>22.800000000000011</v>
      </c>
      <c r="G19" s="8">
        <v>1E+30</v>
      </c>
      <c r="H19" s="8">
        <v>2.8421709430404007E-14</v>
      </c>
    </row>
    <row r="21" spans="1:8" ht="15" thickBot="1" x14ac:dyDescent="0.25">
      <c r="A21" t="s">
        <v>23</v>
      </c>
    </row>
    <row r="22" spans="1:8" x14ac:dyDescent="0.2">
      <c r="B22" s="14"/>
      <c r="C22" s="14"/>
      <c r="D22" s="14" t="s">
        <v>90</v>
      </c>
      <c r="E22" s="14" t="s">
        <v>99</v>
      </c>
      <c r="F22" s="14" t="s">
        <v>23</v>
      </c>
      <c r="G22" s="14" t="s">
        <v>96</v>
      </c>
      <c r="H22" s="14" t="s">
        <v>96</v>
      </c>
    </row>
    <row r="23" spans="1:8" ht="15" thickBot="1" x14ac:dyDescent="0.25">
      <c r="B23" s="15" t="s">
        <v>39</v>
      </c>
      <c r="C23" s="15" t="s">
        <v>40</v>
      </c>
      <c r="D23" s="16" t="s">
        <v>91</v>
      </c>
      <c r="E23" s="16" t="s">
        <v>100</v>
      </c>
      <c r="F23" s="16" t="s">
        <v>101</v>
      </c>
      <c r="G23" s="16" t="s">
        <v>97</v>
      </c>
      <c r="H23" s="16" t="s">
        <v>98</v>
      </c>
    </row>
    <row r="24" spans="1:8" x14ac:dyDescent="0.2">
      <c r="B24" s="10" t="s">
        <v>182</v>
      </c>
      <c r="C24" s="10" t="s">
        <v>64</v>
      </c>
      <c r="D24" s="10">
        <v>8</v>
      </c>
      <c r="E24" s="10">
        <v>0</v>
      </c>
      <c r="F24" s="10">
        <v>8</v>
      </c>
      <c r="G24" s="10">
        <v>0</v>
      </c>
      <c r="H24" s="10">
        <v>1E+30</v>
      </c>
    </row>
    <row r="25" spans="1:8" x14ac:dyDescent="0.2">
      <c r="B25" s="10" t="s">
        <v>184</v>
      </c>
      <c r="C25" s="10" t="s">
        <v>64</v>
      </c>
      <c r="D25" s="10">
        <v>8</v>
      </c>
      <c r="E25" s="10">
        <v>22.799999999999997</v>
      </c>
      <c r="F25" s="10">
        <v>8</v>
      </c>
      <c r="G25" s="10">
        <v>1E+30</v>
      </c>
      <c r="H25" s="10">
        <v>0</v>
      </c>
    </row>
    <row r="26" spans="1:8" x14ac:dyDescent="0.2">
      <c r="B26" s="10" t="s">
        <v>186</v>
      </c>
      <c r="C26" s="10" t="s">
        <v>64</v>
      </c>
      <c r="D26" s="10">
        <v>8</v>
      </c>
      <c r="E26" s="10">
        <v>0</v>
      </c>
      <c r="F26" s="10">
        <v>7</v>
      </c>
      <c r="G26" s="10">
        <v>1</v>
      </c>
      <c r="H26" s="10">
        <v>1E+30</v>
      </c>
    </row>
    <row r="27" spans="1:8" x14ac:dyDescent="0.2">
      <c r="B27" s="10" t="s">
        <v>188</v>
      </c>
      <c r="C27" s="10" t="s">
        <v>64</v>
      </c>
      <c r="D27" s="10">
        <v>2</v>
      </c>
      <c r="E27" s="10">
        <v>0</v>
      </c>
      <c r="F27" s="10">
        <v>1</v>
      </c>
      <c r="G27" s="10">
        <v>1</v>
      </c>
      <c r="H27" s="10">
        <v>1E+30</v>
      </c>
    </row>
    <row r="28" spans="1:8" x14ac:dyDescent="0.2">
      <c r="B28" s="10" t="s">
        <v>190</v>
      </c>
      <c r="C28" s="10" t="s">
        <v>64</v>
      </c>
      <c r="D28" s="10">
        <v>2</v>
      </c>
      <c r="E28" s="10">
        <v>22.799999999999997</v>
      </c>
      <c r="F28" s="10">
        <v>2</v>
      </c>
      <c r="G28" s="10">
        <v>1E+30</v>
      </c>
      <c r="H28" s="10">
        <v>1</v>
      </c>
    </row>
    <row r="29" spans="1:8" x14ac:dyDescent="0.2">
      <c r="B29" s="10" t="s">
        <v>192</v>
      </c>
      <c r="C29" s="10" t="s">
        <v>64</v>
      </c>
      <c r="D29" s="10">
        <v>2</v>
      </c>
      <c r="E29" s="10">
        <v>0</v>
      </c>
      <c r="F29" s="10">
        <v>1</v>
      </c>
      <c r="G29" s="10">
        <v>1</v>
      </c>
      <c r="H29" s="10">
        <v>1E+30</v>
      </c>
    </row>
    <row r="30" spans="1:8" x14ac:dyDescent="0.2">
      <c r="B30" s="10" t="s">
        <v>194</v>
      </c>
      <c r="C30" s="10" t="s">
        <v>64</v>
      </c>
      <c r="D30" s="10">
        <v>10</v>
      </c>
      <c r="E30" s="10">
        <v>0</v>
      </c>
      <c r="F30" s="10">
        <v>5</v>
      </c>
      <c r="G30" s="10">
        <v>5</v>
      </c>
      <c r="H30" s="10">
        <v>1E+30</v>
      </c>
    </row>
    <row r="31" spans="1:8" x14ac:dyDescent="0.2">
      <c r="B31" s="10" t="s">
        <v>196</v>
      </c>
      <c r="C31" s="10" t="s">
        <v>64</v>
      </c>
      <c r="D31" s="10">
        <v>10</v>
      </c>
      <c r="E31" s="10">
        <v>22.799999999999983</v>
      </c>
      <c r="F31" s="10">
        <v>10</v>
      </c>
      <c r="G31" s="10">
        <v>1E+30</v>
      </c>
      <c r="H31" s="10">
        <v>5</v>
      </c>
    </row>
    <row r="32" spans="1:8" x14ac:dyDescent="0.2">
      <c r="B32" s="10" t="s">
        <v>198</v>
      </c>
      <c r="C32" s="10" t="s">
        <v>64</v>
      </c>
      <c r="D32" s="10">
        <v>16</v>
      </c>
      <c r="E32" s="10">
        <v>0</v>
      </c>
      <c r="F32" s="10">
        <v>10</v>
      </c>
      <c r="G32" s="10">
        <v>6</v>
      </c>
      <c r="H32" s="10">
        <v>1E+30</v>
      </c>
    </row>
    <row r="33" spans="2:8" x14ac:dyDescent="0.2">
      <c r="B33" s="10" t="s">
        <v>200</v>
      </c>
      <c r="C33" s="10" t="s">
        <v>64</v>
      </c>
      <c r="D33" s="10">
        <v>6</v>
      </c>
      <c r="E33" s="10">
        <v>2.8421709430404007E-14</v>
      </c>
      <c r="F33" s="10">
        <v>6</v>
      </c>
      <c r="G33" s="10">
        <v>5</v>
      </c>
      <c r="H33" s="10">
        <v>0</v>
      </c>
    </row>
    <row r="34" spans="2:8" ht="15" thickBot="1" x14ac:dyDescent="0.25">
      <c r="B34" s="8" t="s">
        <v>202</v>
      </c>
      <c r="C34" s="8" t="s">
        <v>64</v>
      </c>
      <c r="D34" s="8">
        <v>6</v>
      </c>
      <c r="E34" s="8">
        <v>22.799999999999983</v>
      </c>
      <c r="F34" s="8">
        <v>6</v>
      </c>
      <c r="G34" s="8">
        <v>0</v>
      </c>
      <c r="H34" s="8">
        <v>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DE1B-2070-491A-9DDB-96B56E66D278}">
  <dimension ref="A1:G39"/>
  <sheetViews>
    <sheetView showGridLines="0" workbookViewId="0"/>
  </sheetViews>
  <sheetFormatPr defaultRowHeight="14.25" x14ac:dyDescent="0.2"/>
  <cols>
    <col min="1" max="1" width="2.125" customWidth="1"/>
    <col min="2" max="2" width="7.125" bestFit="1" customWidth="1"/>
    <col min="3" max="3" width="9.5" bestFit="1" customWidth="1"/>
    <col min="4" max="4" width="9" bestFit="1" customWidth="1"/>
    <col min="5" max="5" width="15" bestFit="1" customWidth="1"/>
    <col min="6" max="6" width="11" bestFit="1" customWidth="1"/>
    <col min="7" max="7" width="7.125" bestFit="1" customWidth="1"/>
  </cols>
  <sheetData>
    <row r="1" spans="1:5" x14ac:dyDescent="0.2">
      <c r="A1" s="7" t="s">
        <v>27</v>
      </c>
    </row>
    <row r="2" spans="1:5" x14ac:dyDescent="0.2">
      <c r="A2" s="7" t="s">
        <v>223</v>
      </c>
    </row>
    <row r="3" spans="1:5" x14ac:dyDescent="0.2">
      <c r="A3" s="7" t="s">
        <v>245</v>
      </c>
    </row>
    <row r="4" spans="1:5" x14ac:dyDescent="0.2">
      <c r="A4" s="7" t="s">
        <v>30</v>
      </c>
    </row>
    <row r="5" spans="1:5" x14ac:dyDescent="0.2">
      <c r="A5" s="7" t="s">
        <v>31</v>
      </c>
    </row>
    <row r="6" spans="1:5" x14ac:dyDescent="0.2">
      <c r="A6" s="7"/>
      <c r="B6" t="s">
        <v>32</v>
      </c>
    </row>
    <row r="7" spans="1:5" x14ac:dyDescent="0.2">
      <c r="A7" s="7"/>
      <c r="B7" t="s">
        <v>33</v>
      </c>
    </row>
    <row r="8" spans="1:5" x14ac:dyDescent="0.2">
      <c r="A8" s="7"/>
      <c r="B8" t="s">
        <v>169</v>
      </c>
    </row>
    <row r="9" spans="1:5" x14ac:dyDescent="0.2">
      <c r="A9" s="7" t="s">
        <v>35</v>
      </c>
    </row>
    <row r="10" spans="1:5" x14ac:dyDescent="0.2">
      <c r="B10" t="s">
        <v>36</v>
      </c>
    </row>
    <row r="11" spans="1:5" x14ac:dyDescent="0.2">
      <c r="B11" t="s">
        <v>37</v>
      </c>
    </row>
    <row r="14" spans="1:5" ht="15" thickBot="1" x14ac:dyDescent="0.25">
      <c r="A14" t="s">
        <v>38</v>
      </c>
    </row>
    <row r="15" spans="1:5" ht="15" thickBot="1" x14ac:dyDescent="0.25">
      <c r="B15" s="35" t="s">
        <v>39</v>
      </c>
      <c r="C15" s="35" t="s">
        <v>40</v>
      </c>
      <c r="D15" s="35" t="s">
        <v>41</v>
      </c>
      <c r="E15" s="35" t="s">
        <v>42</v>
      </c>
    </row>
    <row r="16" spans="1:5" ht="15" thickBot="1" x14ac:dyDescent="0.25">
      <c r="B16" s="8" t="s">
        <v>246</v>
      </c>
      <c r="C16" s="8" t="s">
        <v>122</v>
      </c>
      <c r="D16" s="42">
        <v>0</v>
      </c>
      <c r="E16" s="42">
        <v>4350</v>
      </c>
    </row>
    <row r="19" spans="1:6" ht="15" thickBot="1" x14ac:dyDescent="0.25">
      <c r="A19" t="s">
        <v>43</v>
      </c>
    </row>
    <row r="20" spans="1:6" ht="15" thickBot="1" x14ac:dyDescent="0.25">
      <c r="B20" s="35" t="s">
        <v>39</v>
      </c>
      <c r="C20" s="35" t="s">
        <v>40</v>
      </c>
      <c r="D20" s="35" t="s">
        <v>41</v>
      </c>
      <c r="E20" s="35" t="s">
        <v>42</v>
      </c>
      <c r="F20" s="35" t="s">
        <v>44</v>
      </c>
    </row>
    <row r="21" spans="1:6" x14ac:dyDescent="0.2">
      <c r="B21" s="10" t="s">
        <v>247</v>
      </c>
      <c r="C21" s="10" t="s">
        <v>225</v>
      </c>
      <c r="D21" s="12">
        <v>0</v>
      </c>
      <c r="E21" s="12">
        <v>1500</v>
      </c>
      <c r="F21" s="10" t="s">
        <v>23</v>
      </c>
    </row>
    <row r="22" spans="1:6" x14ac:dyDescent="0.2">
      <c r="B22" s="10" t="s">
        <v>224</v>
      </c>
      <c r="C22" s="10" t="s">
        <v>227</v>
      </c>
      <c r="D22" s="12">
        <v>0</v>
      </c>
      <c r="E22" s="12">
        <v>0</v>
      </c>
      <c r="F22" s="10" t="s">
        <v>23</v>
      </c>
    </row>
    <row r="23" spans="1:6" x14ac:dyDescent="0.2">
      <c r="B23" s="10" t="s">
        <v>226</v>
      </c>
      <c r="C23" s="10" t="s">
        <v>229</v>
      </c>
      <c r="D23" s="12">
        <v>0</v>
      </c>
      <c r="E23" s="12">
        <v>0</v>
      </c>
      <c r="F23" s="10" t="s">
        <v>23</v>
      </c>
    </row>
    <row r="24" spans="1:6" x14ac:dyDescent="0.2">
      <c r="B24" s="10" t="s">
        <v>248</v>
      </c>
      <c r="C24" s="10" t="s">
        <v>225</v>
      </c>
      <c r="D24" s="12">
        <v>0</v>
      </c>
      <c r="E24" s="12">
        <v>0</v>
      </c>
      <c r="F24" s="10" t="s">
        <v>23</v>
      </c>
    </row>
    <row r="25" spans="1:6" x14ac:dyDescent="0.2">
      <c r="B25" s="10" t="s">
        <v>230</v>
      </c>
      <c r="C25" s="10" t="s">
        <v>227</v>
      </c>
      <c r="D25" s="12">
        <v>0</v>
      </c>
      <c r="E25" s="12">
        <v>0</v>
      </c>
      <c r="F25" s="10" t="s">
        <v>23</v>
      </c>
    </row>
    <row r="26" spans="1:6" x14ac:dyDescent="0.2">
      <c r="B26" s="10" t="s">
        <v>231</v>
      </c>
      <c r="C26" s="10" t="s">
        <v>229</v>
      </c>
      <c r="D26" s="12">
        <v>0</v>
      </c>
      <c r="E26" s="12">
        <v>1500</v>
      </c>
      <c r="F26" s="10" t="s">
        <v>23</v>
      </c>
    </row>
    <row r="27" spans="1:6" x14ac:dyDescent="0.2">
      <c r="B27" s="10" t="s">
        <v>249</v>
      </c>
      <c r="C27" s="10" t="s">
        <v>225</v>
      </c>
      <c r="D27" s="12">
        <v>0</v>
      </c>
      <c r="E27" s="12">
        <v>500</v>
      </c>
      <c r="F27" s="10" t="s">
        <v>23</v>
      </c>
    </row>
    <row r="28" spans="1:6" x14ac:dyDescent="0.2">
      <c r="B28" s="10" t="s">
        <v>233</v>
      </c>
      <c r="C28" s="10" t="s">
        <v>227</v>
      </c>
      <c r="D28" s="12">
        <v>0</v>
      </c>
      <c r="E28" s="12">
        <v>500</v>
      </c>
      <c r="F28" s="10" t="s">
        <v>23</v>
      </c>
    </row>
    <row r="29" spans="1:6" ht="15" thickBot="1" x14ac:dyDescent="0.25">
      <c r="B29" s="8" t="s">
        <v>234</v>
      </c>
      <c r="C29" s="8" t="s">
        <v>229</v>
      </c>
      <c r="D29" s="13">
        <v>0</v>
      </c>
      <c r="E29" s="13">
        <v>0</v>
      </c>
      <c r="F29" s="8" t="s">
        <v>23</v>
      </c>
    </row>
    <row r="32" spans="1:6" ht="15" thickBot="1" x14ac:dyDescent="0.25">
      <c r="A32" t="s">
        <v>23</v>
      </c>
    </row>
    <row r="33" spans="2:7" ht="15" thickBot="1" x14ac:dyDescent="0.25">
      <c r="B33" s="35" t="s">
        <v>39</v>
      </c>
      <c r="C33" s="35" t="s">
        <v>40</v>
      </c>
      <c r="D33" s="35" t="s">
        <v>45</v>
      </c>
      <c r="E33" s="35" t="s">
        <v>46</v>
      </c>
      <c r="F33" s="35" t="s">
        <v>47</v>
      </c>
      <c r="G33" s="35" t="s">
        <v>48</v>
      </c>
    </row>
    <row r="34" spans="2:7" x14ac:dyDescent="0.2">
      <c r="B34" s="10" t="s">
        <v>250</v>
      </c>
      <c r="C34" s="10" t="s">
        <v>237</v>
      </c>
      <c r="D34" s="12">
        <v>2000</v>
      </c>
      <c r="E34" s="10" t="s">
        <v>251</v>
      </c>
      <c r="F34" s="10" t="s">
        <v>66</v>
      </c>
      <c r="G34" s="12">
        <v>0</v>
      </c>
    </row>
    <row r="35" spans="2:7" x14ac:dyDescent="0.2">
      <c r="B35" s="10" t="s">
        <v>236</v>
      </c>
      <c r="C35" s="10" t="s">
        <v>239</v>
      </c>
      <c r="D35" s="12">
        <v>500</v>
      </c>
      <c r="E35" s="10" t="s">
        <v>252</v>
      </c>
      <c r="F35" s="10" t="s">
        <v>66</v>
      </c>
      <c r="G35" s="12">
        <v>0</v>
      </c>
    </row>
    <row r="36" spans="2:7" x14ac:dyDescent="0.2">
      <c r="B36" s="10" t="s">
        <v>238</v>
      </c>
      <c r="C36" s="10" t="s">
        <v>240</v>
      </c>
      <c r="D36" s="12">
        <v>1500</v>
      </c>
      <c r="E36" s="10" t="s">
        <v>253</v>
      </c>
      <c r="F36" s="10" t="s">
        <v>71</v>
      </c>
      <c r="G36" s="12">
        <v>300</v>
      </c>
    </row>
    <row r="37" spans="2:7" x14ac:dyDescent="0.2">
      <c r="B37" s="10" t="s">
        <v>228</v>
      </c>
      <c r="C37" s="10" t="s">
        <v>241</v>
      </c>
      <c r="D37" s="43">
        <v>1500</v>
      </c>
      <c r="E37" s="10" t="s">
        <v>254</v>
      </c>
      <c r="F37" s="10" t="s">
        <v>66</v>
      </c>
      <c r="G37" s="43">
        <v>0</v>
      </c>
    </row>
    <row r="38" spans="2:7" x14ac:dyDescent="0.2">
      <c r="B38" s="10" t="s">
        <v>232</v>
      </c>
      <c r="C38" s="10" t="s">
        <v>241</v>
      </c>
      <c r="D38" s="43">
        <v>1500</v>
      </c>
      <c r="E38" s="10" t="s">
        <v>255</v>
      </c>
      <c r="F38" s="10" t="s">
        <v>66</v>
      </c>
      <c r="G38" s="43">
        <v>0</v>
      </c>
    </row>
    <row r="39" spans="2:7" ht="15" thickBot="1" x14ac:dyDescent="0.25">
      <c r="B39" s="8" t="s">
        <v>235</v>
      </c>
      <c r="C39" s="8" t="s">
        <v>241</v>
      </c>
      <c r="D39" s="42">
        <v>1000</v>
      </c>
      <c r="E39" s="8" t="s">
        <v>256</v>
      </c>
      <c r="F39" s="8" t="s">
        <v>66</v>
      </c>
      <c r="G39" s="42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FAFB-7BE2-4434-93B8-7FD45B905F9F}">
  <dimension ref="A1:H27"/>
  <sheetViews>
    <sheetView showGridLines="0" workbookViewId="0"/>
  </sheetViews>
  <sheetFormatPr defaultRowHeight="14.25" x14ac:dyDescent="0.2"/>
  <cols>
    <col min="1" max="1" width="2.125" customWidth="1"/>
    <col min="2" max="2" width="7.125" bestFit="1" customWidth="1"/>
    <col min="3" max="3" width="9" bestFit="1" customWidth="1"/>
    <col min="4" max="4" width="5.5" bestFit="1" customWidth="1"/>
    <col min="5" max="5" width="13" bestFit="1" customWidth="1"/>
    <col min="6" max="6" width="7.125" bestFit="1" customWidth="1"/>
    <col min="7" max="8" width="13" bestFit="1" customWidth="1"/>
  </cols>
  <sheetData>
    <row r="1" spans="1:8" x14ac:dyDescent="0.2">
      <c r="A1" s="7" t="s">
        <v>88</v>
      </c>
    </row>
    <row r="2" spans="1:8" x14ac:dyDescent="0.2">
      <c r="A2" s="7" t="s">
        <v>223</v>
      </c>
    </row>
    <row r="3" spans="1:8" x14ac:dyDescent="0.2">
      <c r="A3" s="7" t="s">
        <v>257</v>
      </c>
    </row>
    <row r="6" spans="1:8" ht="15" thickBot="1" x14ac:dyDescent="0.25">
      <c r="A6" t="s">
        <v>43</v>
      </c>
    </row>
    <row r="7" spans="1:8" x14ac:dyDescent="0.2">
      <c r="B7" s="36"/>
      <c r="C7" s="36"/>
      <c r="D7" s="36" t="s">
        <v>90</v>
      </c>
      <c r="E7" s="36" t="s">
        <v>92</v>
      </c>
      <c r="F7" s="36" t="s">
        <v>94</v>
      </c>
      <c r="G7" s="36" t="s">
        <v>96</v>
      </c>
      <c r="H7" s="36" t="s">
        <v>96</v>
      </c>
    </row>
    <row r="8" spans="1:8" ht="15" thickBot="1" x14ac:dyDescent="0.25">
      <c r="B8" s="37" t="s">
        <v>39</v>
      </c>
      <c r="C8" s="37" t="s">
        <v>40</v>
      </c>
      <c r="D8" s="38" t="s">
        <v>91</v>
      </c>
      <c r="E8" s="38" t="s">
        <v>93</v>
      </c>
      <c r="F8" s="38" t="s">
        <v>95</v>
      </c>
      <c r="G8" s="38" t="s">
        <v>97</v>
      </c>
      <c r="H8" s="38" t="s">
        <v>98</v>
      </c>
    </row>
    <row r="9" spans="1:8" x14ac:dyDescent="0.2">
      <c r="B9" s="10" t="s">
        <v>247</v>
      </c>
      <c r="C9" s="10" t="s">
        <v>225</v>
      </c>
      <c r="D9" s="10">
        <v>1500</v>
      </c>
      <c r="E9" s="10">
        <v>0</v>
      </c>
      <c r="F9" s="10">
        <v>1</v>
      </c>
      <c r="G9" s="10">
        <v>0</v>
      </c>
      <c r="H9" s="10">
        <v>0.90000000000000036</v>
      </c>
    </row>
    <row r="10" spans="1:8" x14ac:dyDescent="0.2">
      <c r="B10" s="10" t="s">
        <v>224</v>
      </c>
      <c r="C10" s="10" t="s">
        <v>227</v>
      </c>
      <c r="D10" s="10">
        <v>0</v>
      </c>
      <c r="E10" s="10">
        <v>0.29999999999999982</v>
      </c>
      <c r="F10" s="10">
        <v>1.2000000000000002</v>
      </c>
      <c r="G10" s="10">
        <v>1E+30</v>
      </c>
      <c r="H10" s="10">
        <v>0.29999999999999982</v>
      </c>
    </row>
    <row r="11" spans="1:8" x14ac:dyDescent="0.2">
      <c r="B11" s="10" t="s">
        <v>226</v>
      </c>
      <c r="C11" s="10" t="s">
        <v>229</v>
      </c>
      <c r="D11" s="10">
        <v>0</v>
      </c>
      <c r="E11" s="10">
        <v>0</v>
      </c>
      <c r="F11" s="10">
        <v>0.89999999999999991</v>
      </c>
      <c r="G11" s="10">
        <v>1E+30</v>
      </c>
      <c r="H11" s="10">
        <v>0</v>
      </c>
    </row>
    <row r="12" spans="1:8" x14ac:dyDescent="0.2">
      <c r="B12" s="10" t="s">
        <v>248</v>
      </c>
      <c r="C12" s="10" t="s">
        <v>225</v>
      </c>
      <c r="D12" s="10">
        <v>0</v>
      </c>
      <c r="E12" s="10">
        <v>1.3322676295501878E-15</v>
      </c>
      <c r="F12" s="10">
        <v>1.3000000000000003</v>
      </c>
      <c r="G12" s="10">
        <v>1E+30</v>
      </c>
      <c r="H12" s="10">
        <v>1.3322676295501878E-15</v>
      </c>
    </row>
    <row r="13" spans="1:8" x14ac:dyDescent="0.2">
      <c r="B13" s="10" t="s">
        <v>230</v>
      </c>
      <c r="C13" s="10" t="s">
        <v>227</v>
      </c>
      <c r="D13" s="10">
        <v>0</v>
      </c>
      <c r="E13" s="10">
        <v>0.20000000000000107</v>
      </c>
      <c r="F13" s="10">
        <v>1.4000000000000004</v>
      </c>
      <c r="G13" s="10">
        <v>1E+30</v>
      </c>
      <c r="H13" s="10">
        <v>0.20000000000000107</v>
      </c>
    </row>
    <row r="14" spans="1:8" x14ac:dyDescent="0.2">
      <c r="B14" s="10" t="s">
        <v>231</v>
      </c>
      <c r="C14" s="10" t="s">
        <v>229</v>
      </c>
      <c r="D14" s="10">
        <v>1500</v>
      </c>
      <c r="E14" s="10">
        <v>0</v>
      </c>
      <c r="F14" s="10">
        <v>1.1999999999999993</v>
      </c>
      <c r="G14" s="10">
        <v>1.3322676295501878E-15</v>
      </c>
      <c r="H14" s="10">
        <v>1.1999999999999993</v>
      </c>
    </row>
    <row r="15" spans="1:8" x14ac:dyDescent="0.2">
      <c r="B15" s="10" t="s">
        <v>249</v>
      </c>
      <c r="C15" s="10" t="s">
        <v>225</v>
      </c>
      <c r="D15" s="10">
        <v>500</v>
      </c>
      <c r="E15" s="10">
        <v>0</v>
      </c>
      <c r="F15" s="10">
        <v>1.0999999999999996</v>
      </c>
      <c r="G15" s="10">
        <v>1.3322676295501878E-15</v>
      </c>
      <c r="H15" s="10">
        <v>0</v>
      </c>
    </row>
    <row r="16" spans="1:8" x14ac:dyDescent="0.2">
      <c r="B16" s="10" t="s">
        <v>233</v>
      </c>
      <c r="C16" s="10" t="s">
        <v>227</v>
      </c>
      <c r="D16" s="10">
        <v>500</v>
      </c>
      <c r="E16" s="10">
        <v>0</v>
      </c>
      <c r="F16" s="10">
        <v>1</v>
      </c>
      <c r="G16" s="10">
        <v>0</v>
      </c>
      <c r="H16" s="10">
        <v>1.3322676295501878E-15</v>
      </c>
    </row>
    <row r="17" spans="1:8" ht="15" thickBot="1" x14ac:dyDescent="0.25">
      <c r="B17" s="8" t="s">
        <v>234</v>
      </c>
      <c r="C17" s="8" t="s">
        <v>229</v>
      </c>
      <c r="D17" s="8">
        <v>0</v>
      </c>
      <c r="E17" s="8">
        <v>0.20000000000000107</v>
      </c>
      <c r="F17" s="8">
        <v>1.2000000000000011</v>
      </c>
      <c r="G17" s="8">
        <v>1E+30</v>
      </c>
      <c r="H17" s="8">
        <v>0.20000000000000107</v>
      </c>
    </row>
    <row r="19" spans="1:8" ht="15" thickBot="1" x14ac:dyDescent="0.25">
      <c r="A19" t="s">
        <v>23</v>
      </c>
    </row>
    <row r="20" spans="1:8" x14ac:dyDescent="0.2">
      <c r="B20" s="36"/>
      <c r="C20" s="36"/>
      <c r="D20" s="36" t="s">
        <v>90</v>
      </c>
      <c r="E20" s="36" t="s">
        <v>99</v>
      </c>
      <c r="F20" s="36" t="s">
        <v>23</v>
      </c>
      <c r="G20" s="36" t="s">
        <v>96</v>
      </c>
      <c r="H20" s="36" t="s">
        <v>96</v>
      </c>
    </row>
    <row r="21" spans="1:8" ht="15" thickBot="1" x14ac:dyDescent="0.25">
      <c r="B21" s="37" t="s">
        <v>39</v>
      </c>
      <c r="C21" s="37" t="s">
        <v>40</v>
      </c>
      <c r="D21" s="38" t="s">
        <v>91</v>
      </c>
      <c r="E21" s="38" t="s">
        <v>100</v>
      </c>
      <c r="F21" s="38" t="s">
        <v>101</v>
      </c>
      <c r="G21" s="38" t="s">
        <v>97</v>
      </c>
      <c r="H21" s="38" t="s">
        <v>98</v>
      </c>
    </row>
    <row r="22" spans="1:8" x14ac:dyDescent="0.2">
      <c r="B22" s="10" t="s">
        <v>250</v>
      </c>
      <c r="C22" s="10" t="s">
        <v>237</v>
      </c>
      <c r="D22" s="10">
        <v>2000</v>
      </c>
      <c r="E22" s="10">
        <v>9.9999999999999645E-2</v>
      </c>
      <c r="F22" s="10">
        <v>2000</v>
      </c>
      <c r="G22" s="10">
        <v>0</v>
      </c>
      <c r="H22" s="10">
        <v>500</v>
      </c>
    </row>
    <row r="23" spans="1:8" x14ac:dyDescent="0.2">
      <c r="B23" s="10" t="s">
        <v>236</v>
      </c>
      <c r="C23" s="10" t="s">
        <v>239</v>
      </c>
      <c r="D23" s="10">
        <v>500</v>
      </c>
      <c r="E23" s="10">
        <v>0</v>
      </c>
      <c r="F23" s="10">
        <v>500</v>
      </c>
      <c r="G23" s="10">
        <v>0</v>
      </c>
      <c r="H23" s="10">
        <v>1E+30</v>
      </c>
    </row>
    <row r="24" spans="1:8" x14ac:dyDescent="0.2">
      <c r="B24" s="10" t="s">
        <v>238</v>
      </c>
      <c r="C24" s="10" t="s">
        <v>240</v>
      </c>
      <c r="D24" s="10">
        <v>1500</v>
      </c>
      <c r="E24" s="10">
        <v>0</v>
      </c>
      <c r="F24" s="10">
        <v>1200</v>
      </c>
      <c r="G24" s="10">
        <v>300</v>
      </c>
      <c r="H24" s="10">
        <v>1E+30</v>
      </c>
    </row>
    <row r="25" spans="1:8" x14ac:dyDescent="0.2">
      <c r="B25" s="10" t="s">
        <v>228</v>
      </c>
      <c r="C25" s="10" t="s">
        <v>241</v>
      </c>
      <c r="D25" s="10">
        <v>1500</v>
      </c>
      <c r="E25" s="10">
        <v>0.90000000000000036</v>
      </c>
      <c r="F25" s="10">
        <v>1500</v>
      </c>
      <c r="G25" s="10">
        <v>500</v>
      </c>
      <c r="H25" s="10">
        <v>0</v>
      </c>
    </row>
    <row r="26" spans="1:8" x14ac:dyDescent="0.2">
      <c r="B26" s="10" t="s">
        <v>232</v>
      </c>
      <c r="C26" s="10" t="s">
        <v>241</v>
      </c>
      <c r="D26" s="10">
        <v>1500</v>
      </c>
      <c r="E26" s="10">
        <v>1.1999999999999993</v>
      </c>
      <c r="F26" s="10">
        <v>1500</v>
      </c>
      <c r="G26" s="10">
        <v>1E+30</v>
      </c>
      <c r="H26" s="10">
        <v>300</v>
      </c>
    </row>
    <row r="27" spans="1:8" ht="15" thickBot="1" x14ac:dyDescent="0.25">
      <c r="B27" s="8" t="s">
        <v>235</v>
      </c>
      <c r="C27" s="8" t="s">
        <v>241</v>
      </c>
      <c r="D27" s="8">
        <v>1000</v>
      </c>
      <c r="E27" s="8">
        <v>1</v>
      </c>
      <c r="F27" s="8">
        <v>1000</v>
      </c>
      <c r="G27" s="8">
        <v>1E+30</v>
      </c>
      <c r="H27" s="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数据模型与决策P147.25</vt:lpstr>
      <vt:lpstr>数据模型与决策P218.9</vt:lpstr>
      <vt:lpstr>运算结果报告 25.a</vt:lpstr>
      <vt:lpstr>敏感性报告 25.a</vt:lpstr>
      <vt:lpstr>运算结果报告 25.c</vt:lpstr>
      <vt:lpstr>敏感性报告 25.c</vt:lpstr>
      <vt:lpstr>运算结果报告 25.b</vt:lpstr>
      <vt:lpstr>敏感性报告 25.b</vt:lpstr>
      <vt:lpstr>运算结果报告 P218.9</vt:lpstr>
      <vt:lpstr>敏感性报告 P218.9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石洪玉</dc:creator>
  <cp:lastModifiedBy>石洪玉</cp:lastModifiedBy>
  <dcterms:created xsi:type="dcterms:W3CDTF">2020-10-19T13:36:25Z</dcterms:created>
  <dcterms:modified xsi:type="dcterms:W3CDTF">2020-10-24T07:22:10Z</dcterms:modified>
</cp:coreProperties>
</file>