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<sst xmlns="http://schemas.openxmlformats.org/spreadsheetml/2006/main" count="125" uniqueCount="50">
  <si>
    <t xml:space="preserve">Usuário</t>
  </si>
  <si>
    <t xml:space="preserve">Graduação</t>
  </si>
  <si>
    <t xml:space="preserve">Spv direto prévia</t>
  </si>
  <si>
    <t xml:space="preserve">Spv direto apuração</t>
  </si>
  <si>
    <t xml:space="preserve">% Graduação</t>
  </si>
  <si>
    <t xml:space="preserve">% Efetivo Grad. Previa</t>
  </si>
  <si>
    <t xml:space="preserve">% Efetivo Grad. Apurado</t>
  </si>
  <si>
    <t xml:space="preserve">Spv Grad. Prévia</t>
  </si>
  <si>
    <t xml:space="preserve">Spv Grad. Apuração</t>
  </si>
  <si>
    <t xml:space="preserve">PAI_</t>
  </si>
  <si>
    <t xml:space="preserve">President Diamond III</t>
  </si>
  <si>
    <t xml:space="preserve">MIQUELINE MARIA </t>
  </si>
  <si>
    <t xml:space="preserve">President Diamond II</t>
  </si>
  <si>
    <t xml:space="preserve">ISABEL COSTA</t>
  </si>
  <si>
    <t xml:space="preserve">Brilhante Presidente</t>
  </si>
  <si>
    <t xml:space="preserve">ANA KAROLYNE </t>
  </si>
  <si>
    <t xml:space="preserve">Diamond Ascendent</t>
  </si>
  <si>
    <t xml:space="preserve">PEDRO DOS SANTOS</t>
  </si>
  <si>
    <t xml:space="preserve">Brilhante Ascendente</t>
  </si>
  <si>
    <t xml:space="preserve">29.73</t>
  </si>
  <si>
    <t xml:space="preserve">SUSI ELAINE DA SILVA</t>
  </si>
  <si>
    <t xml:space="preserve">NEY ADAUTO RODRIGUES</t>
  </si>
  <si>
    <t xml:space="preserve">JOSUE</t>
  </si>
  <si>
    <t xml:space="preserve">Ruby Ascendent</t>
  </si>
  <si>
    <t xml:space="preserve">MARCIANO</t>
  </si>
  <si>
    <t xml:space="preserve">Brilhante</t>
  </si>
  <si>
    <t xml:space="preserve">ROSE MARY DE FATIMA </t>
  </si>
  <si>
    <t xml:space="preserve">ARLETE CANDIDA</t>
  </si>
  <si>
    <t xml:space="preserve">DI Executive</t>
  </si>
  <si>
    <t xml:space="preserve">EDMILSON RAMALHO</t>
  </si>
  <si>
    <t xml:space="preserve">SELENIUM</t>
  </si>
  <si>
    <t xml:space="preserve">PED01773</t>
  </si>
  <si>
    <t xml:space="preserve">Valor dos itens</t>
  </si>
  <si>
    <t xml:space="preserve">SPV</t>
  </si>
  <si>
    <t xml:space="preserve">SPV para distribuir (90)</t>
  </si>
  <si>
    <t xml:space="preserve">SPV Distribuido</t>
  </si>
  <si>
    <t xml:space="preserve">Rede com desqualificados</t>
  </si>
  <si>
    <t xml:space="preserve">SPV direto repro.</t>
  </si>
  <si>
    <t xml:space="preserve">% Ef. Grad. Previa</t>
  </si>
  <si>
    <t xml:space="preserve">% Ef. Grad. Apuração</t>
  </si>
  <si>
    <t xml:space="preserve">% Ef. Grad. Repro</t>
  </si>
  <si>
    <t xml:space="preserve">Spv Grad. Repro.</t>
  </si>
  <si>
    <t xml:space="preserve">PED01775</t>
  </si>
  <si>
    <t xml:space="preserve">Reprocessamento</t>
  </si>
  <si>
    <t xml:space="preserve">Spv direto estorno</t>
  </si>
  <si>
    <t xml:space="preserve">% Efetivo Grad. Apuração/Estorno</t>
  </si>
  <si>
    <t xml:space="preserve">Spv Grad. prévia</t>
  </si>
  <si>
    <t xml:space="preserve">Spv Grad. apurado / estorno</t>
  </si>
  <si>
    <t xml:space="preserve">PED01778</t>
  </si>
  <si>
    <t xml:space="preserve">Estorno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</si>
</sst>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Liberation Serif;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68A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9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J9" activeCellId="0" sqref="J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8.66"/>
    <col collapsed="false" customWidth="true" hidden="false" outlineLevel="0" max="3" min="3" style="0" width="16.22"/>
    <col collapsed="false" customWidth="true" hidden="false" outlineLevel="0" max="4" min="4" style="0" width="19"/>
    <col collapsed="false" customWidth="true" hidden="false" outlineLevel="0" max="5" min="5" style="0" width="13.29"/>
    <col collapsed="false" customWidth="true" hidden="false" outlineLevel="0" max="6" min="6" style="0" width="20.79"/>
    <col collapsed="false" customWidth="true" hidden="false" outlineLevel="0" max="7" min="7" style="0" width="31.28"/>
    <col collapsed="false" customWidth="true" hidden="false" outlineLevel="0" max="8" min="8" style="0" width="17.06"/>
    <col collapsed="false" customWidth="true" hidden="false" outlineLevel="0" max="9" min="9" style="0" width="26.03"/>
    <col collapsed="false" customWidth="true" hidden="false" outlineLevel="0" max="10" min="10" style="0" width="16.38"/>
    <col collapsed="false" customWidth="true" hidden="false" outlineLevel="0" max="11" min="11" style="0" width="19"/>
    <col collapsed="false" customWidth="true" hidden="false" outlineLevel="0" max="13" min="13" style="0" width="24.45"/>
    <col collapsed="false" customWidth="true" hidden="false" outlineLevel="0" max="14" min="14" style="0" width="28.71"/>
    <col collapsed="false" customWidth="true" hidden="false" outlineLevel="0" max="15" min="15" style="0" width="26.32"/>
    <col collapsed="false" customWidth="true" hidden="false" outlineLevel="0" max="16" min="16" style="0" width="22.23"/>
    <col collapsed="false" customWidth="true" hidden="false" outlineLevel="0" max="17" min="17" style="0" width="24.08"/>
    <col collapsed="false" customWidth="true" hidden="false" outlineLevel="0" max="18" min="18" style="0" width="25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L1" s="3"/>
    </row>
    <row r="2" customFormat="false" ht="12.8" hidden="false" customHeight="false" outlineLevel="0" collapsed="false">
      <c r="L2" s="3"/>
    </row>
    <row r="3" customFormat="false" ht="12.8" hidden="false" customHeight="false" outlineLevel="0" collapsed="false">
      <c r="A3" s="2" t="s">
        <v>9</v>
      </c>
      <c r="B3" s="4" t="s">
        <v>10</v>
      </c>
      <c r="E3" s="4" t="n">
        <v>54.05</v>
      </c>
      <c r="F3" s="4" t="n">
        <f aca="false">E3-E4</f>
        <v>2.7</v>
      </c>
      <c r="G3" s="4" t="n">
        <f aca="false">E3-E4</f>
        <v>2.7</v>
      </c>
      <c r="H3" s="4" t="n">
        <f aca="false">(F3/100)*B21</f>
        <v>4.834971</v>
      </c>
      <c r="I3" s="4" t="n">
        <f aca="false">(G3/100)*B21</f>
        <v>4.834971</v>
      </c>
      <c r="L3" s="3"/>
    </row>
    <row r="4" customFormat="false" ht="12.8" hidden="false" customHeight="false" outlineLevel="0" collapsed="false">
      <c r="A4" s="2" t="s">
        <v>11</v>
      </c>
      <c r="B4" s="4" t="s">
        <v>12</v>
      </c>
      <c r="E4" s="4" t="n">
        <v>51.35</v>
      </c>
      <c r="F4" s="4" t="n">
        <f aca="false">E4-E9</f>
        <v>21.62</v>
      </c>
      <c r="G4" s="4" t="n">
        <f aca="false">E4-E9</f>
        <v>21.62</v>
      </c>
      <c r="H4" s="4" t="n">
        <f aca="false">(F4/100)*B21</f>
        <v>38.7155826</v>
      </c>
      <c r="I4" s="4" t="n">
        <f aca="false">(F4/100)*B21</f>
        <v>38.7155826</v>
      </c>
      <c r="L4" s="3"/>
    </row>
    <row r="5" customFormat="false" ht="12.8" hidden="false" customHeight="false" outlineLevel="0" collapsed="false">
      <c r="A5" s="2" t="s">
        <v>13</v>
      </c>
      <c r="B5" s="4" t="s">
        <v>14</v>
      </c>
      <c r="E5" s="4" t="n">
        <v>35.14</v>
      </c>
      <c r="F5" s="4" t="n">
        <v>0</v>
      </c>
      <c r="G5" s="4" t="n">
        <v>0</v>
      </c>
      <c r="H5" s="4"/>
      <c r="I5" s="4"/>
      <c r="L5" s="3"/>
    </row>
    <row r="6" customFormat="false" ht="12.8" hidden="false" customHeight="false" outlineLevel="0" collapsed="false">
      <c r="A6" s="2" t="s">
        <v>15</v>
      </c>
      <c r="B6" s="4" t="s">
        <v>16</v>
      </c>
      <c r="E6" s="4" t="n">
        <v>21.62</v>
      </c>
      <c r="F6" s="4" t="n">
        <v>0</v>
      </c>
      <c r="G6" s="4" t="n">
        <v>0</v>
      </c>
      <c r="H6" s="4"/>
      <c r="I6" s="4"/>
      <c r="L6" s="3"/>
    </row>
    <row r="7" customFormat="false" ht="12.8" hidden="false" customHeight="false" outlineLevel="0" collapsed="false">
      <c r="A7" s="2" t="s">
        <v>17</v>
      </c>
      <c r="B7" s="4" t="s">
        <v>18</v>
      </c>
      <c r="E7" s="4" t="s">
        <v>19</v>
      </c>
      <c r="F7" s="4" t="n">
        <v>0</v>
      </c>
      <c r="G7" s="4" t="n">
        <v>0</v>
      </c>
      <c r="H7" s="4"/>
      <c r="I7" s="4"/>
      <c r="L7" s="3"/>
    </row>
    <row r="8" customFormat="false" ht="12.8" hidden="false" customHeight="false" outlineLevel="0" collapsed="false">
      <c r="A8" s="2" t="s">
        <v>20</v>
      </c>
      <c r="B8" s="4" t="s">
        <v>18</v>
      </c>
      <c r="E8" s="4" t="s">
        <v>19</v>
      </c>
      <c r="F8" s="4" t="n">
        <v>0</v>
      </c>
      <c r="G8" s="4" t="n">
        <v>0</v>
      </c>
      <c r="H8" s="4"/>
      <c r="I8" s="4"/>
      <c r="L8" s="3"/>
    </row>
    <row r="9" customFormat="false" ht="12.8" hidden="false" customHeight="false" outlineLevel="0" collapsed="false">
      <c r="A9" s="2" t="s">
        <v>21</v>
      </c>
      <c r="B9" s="4" t="s">
        <v>18</v>
      </c>
      <c r="D9" s="5" t="n">
        <f aca="false">(5.41/100)*B21</f>
        <v>9.6878493</v>
      </c>
      <c r="E9" s="4" t="n">
        <v>29.73</v>
      </c>
      <c r="F9" s="4" t="n">
        <f aca="false">E9-E10</f>
        <v>16.22</v>
      </c>
      <c r="G9" s="4" t="n">
        <f aca="false">E9-E13</f>
        <v>27.03</v>
      </c>
      <c r="H9" s="4" t="n">
        <f aca="false">(F9/100)*B21</f>
        <v>29.0456406</v>
      </c>
      <c r="I9" s="4" t="n">
        <f aca="false">(G9/100)*B21</f>
        <v>48.4034319</v>
      </c>
      <c r="L9" s="3"/>
    </row>
    <row r="10" customFormat="false" ht="12.8" hidden="false" customHeight="false" outlineLevel="0" collapsed="false">
      <c r="A10" s="2" t="s">
        <v>22</v>
      </c>
      <c r="B10" s="4" t="s">
        <v>23</v>
      </c>
      <c r="C10" s="6" t="n">
        <f aca="false">ROUND((5.41/100)*B21,2)</f>
        <v>9.69</v>
      </c>
      <c r="E10" s="4" t="n">
        <v>13.51</v>
      </c>
      <c r="F10" s="4" t="n">
        <f aca="false">E10-E13</f>
        <v>10.81</v>
      </c>
      <c r="G10" s="4" t="n">
        <v>0</v>
      </c>
      <c r="H10" s="4" t="n">
        <f aca="false">(F10/100)*B21</f>
        <v>19.3577913</v>
      </c>
      <c r="I10" s="4"/>
      <c r="L10" s="3"/>
    </row>
    <row r="11" customFormat="false" ht="12.8" hidden="false" customHeight="false" outlineLevel="0" collapsed="false">
      <c r="A11" s="2" t="s">
        <v>24</v>
      </c>
      <c r="B11" s="4" t="s">
        <v>25</v>
      </c>
      <c r="C11" s="4"/>
      <c r="D11" s="4"/>
      <c r="E11" s="4" t="n">
        <v>27.03</v>
      </c>
      <c r="F11" s="4" t="n">
        <v>0</v>
      </c>
      <c r="G11" s="4" t="n">
        <v>0</v>
      </c>
      <c r="H11" s="4"/>
      <c r="I11" s="4"/>
      <c r="L11" s="3"/>
    </row>
    <row r="12" customFormat="false" ht="12.8" hidden="false" customHeight="false" outlineLevel="0" collapsed="false">
      <c r="A12" s="2" t="s">
        <v>26</v>
      </c>
      <c r="B12" s="4" t="s">
        <v>23</v>
      </c>
      <c r="C12" s="4"/>
      <c r="D12" s="4"/>
      <c r="E12" s="4" t="n">
        <v>13.51</v>
      </c>
      <c r="F12" s="4" t="n">
        <v>0</v>
      </c>
      <c r="G12" s="4" t="n">
        <v>0</v>
      </c>
      <c r="H12" s="4"/>
      <c r="I12" s="4"/>
      <c r="L12" s="3"/>
    </row>
    <row r="13" customFormat="false" ht="12.8" hidden="false" customHeight="false" outlineLevel="0" collapsed="false">
      <c r="A13" s="2" t="s">
        <v>27</v>
      </c>
      <c r="B13" s="4" t="s">
        <v>28</v>
      </c>
      <c r="C13" s="4" t="n">
        <f aca="false">(13.51/100)*B21</f>
        <v>24.1927623</v>
      </c>
      <c r="D13" s="6" t="n">
        <f aca="false">(13.51/100)*B21</f>
        <v>24.1927623</v>
      </c>
      <c r="E13" s="4" t="n">
        <v>2.7</v>
      </c>
      <c r="F13" s="4" t="n">
        <v>2.7</v>
      </c>
      <c r="G13" s="4" t="n">
        <v>2.7</v>
      </c>
      <c r="H13" s="4" t="n">
        <f aca="false">(F13/100)*B21</f>
        <v>4.834971</v>
      </c>
      <c r="I13" s="4" t="n">
        <f aca="false">(G13/100)*B21</f>
        <v>4.834971</v>
      </c>
      <c r="L13" s="3"/>
    </row>
    <row r="14" customFormat="false" ht="12.8" hidden="false" customHeight="false" outlineLevel="0" collapsed="false">
      <c r="A14" s="2" t="s">
        <v>29</v>
      </c>
      <c r="B14" s="4"/>
      <c r="C14" s="4" t="n">
        <f aca="false">(27.03/100)*B21</f>
        <v>48.4034319</v>
      </c>
      <c r="D14" s="5" t="n">
        <f aca="false">(27.03/100)*B21</f>
        <v>48.4034319</v>
      </c>
      <c r="E14" s="4" t="n">
        <v>0</v>
      </c>
      <c r="F14" s="4" t="n">
        <v>0</v>
      </c>
      <c r="G14" s="4" t="n">
        <v>0</v>
      </c>
      <c r="L14" s="3"/>
    </row>
    <row r="15" customFormat="false" ht="12.8" hidden="false" customHeight="false" outlineLevel="0" collapsed="false">
      <c r="A15" s="2" t="s">
        <v>30</v>
      </c>
      <c r="B15" s="4"/>
      <c r="C15" s="4"/>
      <c r="D15" s="4"/>
      <c r="E15" s="4"/>
      <c r="H15" s="4"/>
      <c r="I15" s="4"/>
      <c r="J15" s="4"/>
      <c r="L15" s="3"/>
    </row>
    <row r="16" customFormat="false" ht="12.8" hidden="false" customHeight="false" outlineLevel="0" collapsed="false">
      <c r="L16" s="3"/>
    </row>
    <row r="17" customFormat="false" ht="12.8" hidden="false" customHeight="false" outlineLevel="0" collapsed="false">
      <c r="A17" s="1" t="s">
        <v>31</v>
      </c>
      <c r="L17" s="3"/>
    </row>
    <row r="18" customFormat="false" ht="12.8" hidden="false" customHeight="false" outlineLevel="0" collapsed="false">
      <c r="A18" s="7" t="s">
        <v>32</v>
      </c>
      <c r="B18" s="4" t="n">
        <v>285.02</v>
      </c>
      <c r="L18" s="3"/>
    </row>
    <row r="19" customFormat="false" ht="12.8" hidden="false" customHeight="false" outlineLevel="0" collapsed="false">
      <c r="A19" s="7" t="s">
        <v>33</v>
      </c>
      <c r="B19" s="4" t="n">
        <v>198.97</v>
      </c>
      <c r="L19" s="3"/>
    </row>
    <row r="20" customFormat="false" ht="12.8" hidden="false" customHeight="false" outlineLevel="0" collapsed="false">
      <c r="L20" s="3"/>
    </row>
    <row r="21" customFormat="false" ht="12.8" hidden="false" customHeight="false" outlineLevel="0" collapsed="false">
      <c r="A21" s="7" t="s">
        <v>34</v>
      </c>
      <c r="B21" s="4" t="n">
        <f aca="false">0.9*B19</f>
        <v>179.073</v>
      </c>
      <c r="L21" s="3"/>
    </row>
    <row r="22" customFormat="false" ht="12.8" hidden="false" customHeight="false" outlineLevel="0" collapsed="false">
      <c r="A22" s="7" t="s">
        <v>35</v>
      </c>
      <c r="B22" s="4" t="n">
        <f aca="false">SUM(D3:D14)+SUM(I3:I14)</f>
        <v>179.073</v>
      </c>
      <c r="L22" s="3"/>
    </row>
    <row r="23" customFormat="false" ht="12.8" hidden="false" customHeight="false" outlineLevel="0" collapsed="false">
      <c r="L23" s="3"/>
    </row>
    <row r="24" customFormat="false" ht="12.8" hidden="false" customHeight="false" outlineLevel="0" collapsed="false">
      <c r="A24" s="2" t="s">
        <v>36</v>
      </c>
      <c r="L24" s="3"/>
    </row>
    <row r="25" customFormat="false" ht="12.8" hidden="false" customHeight="false" outlineLevel="0" collapsed="false">
      <c r="A25" s="2"/>
      <c r="L25" s="3"/>
    </row>
    <row r="26" customFormat="false" ht="12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37</v>
      </c>
      <c r="E27" s="1" t="s">
        <v>4</v>
      </c>
      <c r="F27" s="1" t="s">
        <v>38</v>
      </c>
      <c r="G27" s="1" t="s">
        <v>39</v>
      </c>
      <c r="H27" s="1" t="s">
        <v>40</v>
      </c>
      <c r="I27" s="1" t="s">
        <v>7</v>
      </c>
      <c r="J27" s="1" t="s">
        <v>41</v>
      </c>
      <c r="K27" s="1" t="s">
        <v>8</v>
      </c>
      <c r="L27" s="3"/>
    </row>
    <row r="28" customFormat="false" ht="12.8" hidden="false" customHeight="false" outlineLevel="0" collapsed="false">
      <c r="L28" s="3"/>
    </row>
    <row r="29" customFormat="false" ht="12.8" hidden="false" customHeight="false" outlineLevel="0" collapsed="false">
      <c r="L29" s="3"/>
    </row>
    <row r="30" customFormat="false" ht="12.8" hidden="false" customHeight="false" outlineLevel="0" collapsed="false">
      <c r="A30" s="2" t="s">
        <v>9</v>
      </c>
      <c r="B30" s="4" t="s">
        <v>10</v>
      </c>
      <c r="E30" s="4" t="n">
        <v>54.05</v>
      </c>
      <c r="F30" s="4" t="n">
        <f aca="false">E30-E31</f>
        <v>2.7</v>
      </c>
      <c r="G30" s="4" t="n">
        <f aca="false">E30-E31</f>
        <v>2.7</v>
      </c>
      <c r="H30" s="5" t="n">
        <f aca="false">E30-E31</f>
        <v>2.7</v>
      </c>
      <c r="I30" s="4" t="n">
        <f aca="false">(F30/100)*B48</f>
        <v>170.380422</v>
      </c>
      <c r="J30" s="5" t="n">
        <f aca="false">(G30/100)*B48</f>
        <v>170.380422</v>
      </c>
      <c r="K30" s="5" t="n">
        <f aca="false">(H30/100)*B48</f>
        <v>170.380422</v>
      </c>
      <c r="L30" s="3"/>
    </row>
    <row r="31" customFormat="false" ht="12.8" hidden="false" customHeight="false" outlineLevel="0" collapsed="false">
      <c r="A31" s="2" t="s">
        <v>11</v>
      </c>
      <c r="B31" s="4" t="s">
        <v>12</v>
      </c>
      <c r="E31" s="4" t="n">
        <v>51.35</v>
      </c>
      <c r="F31" s="4" t="n">
        <f aca="false">E31-E36</f>
        <v>21.62</v>
      </c>
      <c r="G31" s="4" t="n">
        <f aca="false">E31-E36</f>
        <v>21.62</v>
      </c>
      <c r="H31" s="5" t="n">
        <f aca="false">E31-E36</f>
        <v>21.62</v>
      </c>
      <c r="I31" s="4" t="n">
        <f aca="false">(F31/100)*B48</f>
        <v>1364.3054532</v>
      </c>
      <c r="J31" s="5" t="n">
        <f aca="false">(G31/100)*B48</f>
        <v>1364.3054532</v>
      </c>
      <c r="K31" s="5" t="n">
        <f aca="false">(H31/100)*B48</f>
        <v>1364.3054532</v>
      </c>
      <c r="L31" s="3"/>
    </row>
    <row r="32" customFormat="false" ht="12.8" hidden="false" customHeight="false" outlineLevel="0" collapsed="false">
      <c r="A32" s="2" t="s">
        <v>13</v>
      </c>
      <c r="B32" s="4" t="s">
        <v>14</v>
      </c>
      <c r="E32" s="4" t="n">
        <v>35.14</v>
      </c>
      <c r="F32" s="4" t="n">
        <v>0</v>
      </c>
      <c r="G32" s="4" t="n">
        <v>0</v>
      </c>
      <c r="H32" s="5" t="n">
        <v>0</v>
      </c>
      <c r="I32" s="4"/>
      <c r="J32" s="4"/>
      <c r="K32" s="4"/>
      <c r="L32" s="3"/>
    </row>
    <row r="33" customFormat="false" ht="12.8" hidden="false" customHeight="false" outlineLevel="0" collapsed="false">
      <c r="A33" s="2" t="s">
        <v>15</v>
      </c>
      <c r="B33" s="4" t="s">
        <v>16</v>
      </c>
      <c r="E33" s="4" t="n">
        <v>21.62</v>
      </c>
      <c r="F33" s="4" t="n">
        <v>0</v>
      </c>
      <c r="G33" s="4" t="n">
        <v>0</v>
      </c>
      <c r="H33" s="5" t="n">
        <v>0</v>
      </c>
      <c r="I33" s="4"/>
      <c r="J33" s="4"/>
      <c r="K33" s="4"/>
      <c r="L33" s="3"/>
    </row>
    <row r="34" customFormat="false" ht="12.8" hidden="false" customHeight="false" outlineLevel="0" collapsed="false">
      <c r="A34" s="2" t="s">
        <v>17</v>
      </c>
      <c r="B34" s="4" t="s">
        <v>18</v>
      </c>
      <c r="E34" s="4" t="s">
        <v>19</v>
      </c>
      <c r="F34" s="4" t="n">
        <v>0</v>
      </c>
      <c r="G34" s="4" t="n">
        <v>0</v>
      </c>
      <c r="H34" s="5" t="n">
        <v>0</v>
      </c>
      <c r="I34" s="4"/>
      <c r="J34" s="4"/>
      <c r="K34" s="4"/>
      <c r="L34" s="3"/>
    </row>
    <row r="35" customFormat="false" ht="12.8" hidden="false" customHeight="false" outlineLevel="0" collapsed="false">
      <c r="A35" s="2" t="s">
        <v>20</v>
      </c>
      <c r="B35" s="4" t="s">
        <v>18</v>
      </c>
      <c r="E35" s="4" t="s">
        <v>19</v>
      </c>
      <c r="F35" s="4" t="n">
        <v>0</v>
      </c>
      <c r="G35" s="4" t="n">
        <v>0</v>
      </c>
      <c r="H35" s="5" t="n">
        <v>0</v>
      </c>
      <c r="I35" s="4"/>
      <c r="J35" s="4"/>
      <c r="K35" s="4"/>
      <c r="L35" s="3"/>
    </row>
    <row r="36" customFormat="false" ht="12.8" hidden="false" customHeight="false" outlineLevel="0" collapsed="false">
      <c r="A36" s="2" t="s">
        <v>21</v>
      </c>
      <c r="B36" s="4" t="s">
        <v>18</v>
      </c>
      <c r="D36" s="4"/>
      <c r="E36" s="4" t="n">
        <v>29.73</v>
      </c>
      <c r="F36" s="4" t="n">
        <f aca="false">E36-E38</f>
        <v>2.7</v>
      </c>
      <c r="G36" s="4" t="n">
        <f aca="false">E36-E37</f>
        <v>16.22</v>
      </c>
      <c r="H36" s="5" t="n">
        <f aca="false">E36-E37</f>
        <v>16.22</v>
      </c>
      <c r="I36" s="4" t="n">
        <f aca="false">(F36/100)*B48</f>
        <v>170.380422</v>
      </c>
      <c r="J36" s="5" t="n">
        <f aca="false">(G36/100)*B48</f>
        <v>1023.5446092</v>
      </c>
      <c r="K36" s="5" t="n">
        <f aca="false">(H36/100)*B48</f>
        <v>1023.5446092</v>
      </c>
      <c r="L36" s="3"/>
    </row>
    <row r="37" customFormat="false" ht="12.8" hidden="false" customHeight="false" outlineLevel="0" collapsed="false">
      <c r="A37" s="2" t="s">
        <v>22</v>
      </c>
      <c r="B37" s="4" t="s">
        <v>23</v>
      </c>
      <c r="D37" s="6" t="n">
        <f aca="false">(5.41/100)*B48</f>
        <v>341.3918826</v>
      </c>
      <c r="E37" s="4" t="n">
        <v>13.51</v>
      </c>
      <c r="F37" s="4" t="n">
        <v>0</v>
      </c>
      <c r="G37" s="4" t="n">
        <f aca="false">E37-E40</f>
        <v>10.81</v>
      </c>
      <c r="H37" s="5" t="n">
        <f aca="false">E37-E40</f>
        <v>10.81</v>
      </c>
      <c r="I37" s="4"/>
      <c r="J37" s="5" t="n">
        <f aca="false">(G37/100)*B48</f>
        <v>682.1527266</v>
      </c>
      <c r="K37" s="5" t="n">
        <f aca="false">(H37/100)*B48</f>
        <v>682.1527266</v>
      </c>
      <c r="L37" s="3"/>
    </row>
    <row r="38" customFormat="false" ht="12.8" hidden="false" customHeight="false" outlineLevel="0" collapsed="false">
      <c r="A38" s="2" t="s">
        <v>24</v>
      </c>
      <c r="B38" s="4" t="s">
        <v>25</v>
      </c>
      <c r="C38" s="6" t="n">
        <f aca="false">(5.41/100)*B48</f>
        <v>341.3918826</v>
      </c>
      <c r="D38" s="4"/>
      <c r="E38" s="4" t="n">
        <v>27.03</v>
      </c>
      <c r="F38" s="4" t="n">
        <f aca="false">E38-E40</f>
        <v>24.33</v>
      </c>
      <c r="G38" s="4" t="n">
        <v>0</v>
      </c>
      <c r="H38" s="5" t="n">
        <v>0</v>
      </c>
      <c r="I38" s="4" t="n">
        <f aca="false">(F38/100)*B48</f>
        <v>1535.3169138</v>
      </c>
      <c r="J38" s="4"/>
      <c r="K38" s="4"/>
      <c r="L38" s="3"/>
    </row>
    <row r="39" customFormat="false" ht="12.8" hidden="false" customHeight="false" outlineLevel="0" collapsed="false">
      <c r="A39" s="2" t="s">
        <v>26</v>
      </c>
      <c r="B39" s="4" t="s">
        <v>23</v>
      </c>
      <c r="C39" s="4"/>
      <c r="D39" s="4"/>
      <c r="E39" s="4" t="n">
        <v>13.51</v>
      </c>
      <c r="F39" s="4" t="n">
        <v>0</v>
      </c>
      <c r="G39" s="4" t="n">
        <v>0</v>
      </c>
      <c r="H39" s="5" t="n">
        <v>0</v>
      </c>
      <c r="I39" s="4"/>
      <c r="J39" s="4"/>
      <c r="K39" s="4"/>
      <c r="L39" s="3"/>
    </row>
    <row r="40" customFormat="false" ht="12.8" hidden="false" customHeight="false" outlineLevel="0" collapsed="false">
      <c r="A40" s="2" t="s">
        <v>27</v>
      </c>
      <c r="B40" s="4" t="s">
        <v>28</v>
      </c>
      <c r="C40" s="6" t="n">
        <f aca="false">(13.51/100)*B48</f>
        <v>852.5331486</v>
      </c>
      <c r="D40" s="6" t="n">
        <f aca="false">(13.51/100)*B48</f>
        <v>852.5331486</v>
      </c>
      <c r="E40" s="4" t="n">
        <v>2.7</v>
      </c>
      <c r="F40" s="4" t="n">
        <v>2.7</v>
      </c>
      <c r="G40" s="4" t="n">
        <v>2.7</v>
      </c>
      <c r="H40" s="5" t="n">
        <v>2.7</v>
      </c>
      <c r="I40" s="4" t="e">
        <f aca="false">(F40/1f50:H5700)*B48</f>
        <v>#NAME?</v>
      </c>
      <c r="J40" s="5" t="n">
        <f aca="false">(G40/100)*B48</f>
        <v>170.380422</v>
      </c>
      <c r="K40" s="5" t="n">
        <f aca="false">(H40/100)*B48</f>
        <v>170.380422</v>
      </c>
      <c r="L40" s="3"/>
    </row>
    <row r="41" customFormat="false" ht="12.8" hidden="false" customHeight="false" outlineLevel="0" collapsed="false">
      <c r="A41" s="2" t="s">
        <v>29</v>
      </c>
      <c r="B41" s="4"/>
      <c r="C41" s="6" t="n">
        <f aca="false">(27.03/100)*B48</f>
        <v>1705.6973358</v>
      </c>
      <c r="D41" s="6" t="n">
        <f aca="false">(27.03/100)*B48</f>
        <v>1705.6973358</v>
      </c>
      <c r="E41" s="4" t="n">
        <v>0</v>
      </c>
      <c r="F41" s="4" t="n">
        <v>0</v>
      </c>
      <c r="G41" s="4" t="n">
        <v>0</v>
      </c>
      <c r="H41" s="5" t="n">
        <v>0</v>
      </c>
      <c r="L41" s="3"/>
    </row>
    <row r="42" customFormat="false" ht="12.8" hidden="false" customHeight="false" outlineLevel="0" collapsed="false">
      <c r="A42" s="2" t="s">
        <v>30</v>
      </c>
      <c r="B42" s="4"/>
      <c r="C42" s="4"/>
      <c r="D42" s="4"/>
      <c r="E42" s="4"/>
      <c r="F42" s="4"/>
      <c r="G42" s="4"/>
      <c r="H42" s="4"/>
      <c r="L42" s="8"/>
      <c r="M42" s="4"/>
      <c r="N42" s="4"/>
      <c r="O42" s="9"/>
    </row>
    <row r="43" customFormat="false" ht="12.8" hidden="false" customHeight="false" outlineLevel="0" collapsed="false">
      <c r="L43" s="3"/>
    </row>
    <row r="44" customFormat="false" ht="14.9" hidden="false" customHeight="false" outlineLevel="0" collapsed="false">
      <c r="A44" s="10" t="s">
        <v>42</v>
      </c>
      <c r="L44" s="3"/>
    </row>
    <row r="45" customFormat="false" ht="12.8" hidden="false" customHeight="false" outlineLevel="0" collapsed="false">
      <c r="A45" s="7" t="s">
        <v>32</v>
      </c>
      <c r="B45" s="4" t="n">
        <v>285.02</v>
      </c>
      <c r="L45" s="3"/>
    </row>
    <row r="46" customFormat="false" ht="12.8" hidden="false" customHeight="false" outlineLevel="0" collapsed="false">
      <c r="A46" s="7" t="s">
        <v>33</v>
      </c>
      <c r="B46" s="4" t="n">
        <v>7011.54</v>
      </c>
      <c r="L46" s="3"/>
    </row>
    <row r="47" customFormat="false" ht="12.8" hidden="false" customHeight="false" outlineLevel="0" collapsed="false">
      <c r="L47" s="3"/>
    </row>
    <row r="48" customFormat="false" ht="12.8" hidden="false" customHeight="false" outlineLevel="0" collapsed="false">
      <c r="A48" s="7" t="s">
        <v>34</v>
      </c>
      <c r="B48" s="4" t="n">
        <f aca="false">0.9*B46</f>
        <v>6310.386</v>
      </c>
      <c r="L48" s="3"/>
    </row>
    <row r="49" customFormat="false" ht="12.8" hidden="false" customHeight="false" outlineLevel="0" collapsed="false">
      <c r="A49" s="7" t="s">
        <v>35</v>
      </c>
      <c r="B49" s="4" t="n">
        <f aca="false">SUM(D29:D41) + SUM(K29:K41)</f>
        <v>6310.386</v>
      </c>
      <c r="L49" s="3"/>
    </row>
    <row r="50" customFormat="false" ht="12.8" hidden="false" customHeight="false" outlineLevel="0" collapsed="false">
      <c r="L50" s="3"/>
    </row>
    <row r="51" customFormat="false" ht="12.8" hidden="false" customHeight="false" outlineLevel="0" collapsed="false">
      <c r="A51" s="1" t="s">
        <v>43</v>
      </c>
      <c r="L51" s="3"/>
    </row>
    <row r="52" customFormat="false" ht="12.8" hidden="false" customHeight="false" outlineLevel="0" collapsed="false">
      <c r="L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customFormat="false" ht="12.8" hidden="false" customHeight="false" outlineLevel="0" collapsed="false">
      <c r="A54" s="1" t="s">
        <v>0</v>
      </c>
      <c r="B54" s="1" t="s">
        <v>1</v>
      </c>
      <c r="C54" s="2" t="s">
        <v>2</v>
      </c>
      <c r="D54" s="2" t="s">
        <v>44</v>
      </c>
      <c r="E54" s="1" t="s">
        <v>4</v>
      </c>
      <c r="F54" s="1" t="s">
        <v>5</v>
      </c>
      <c r="G54" s="1" t="s">
        <v>45</v>
      </c>
      <c r="H54" s="1" t="s">
        <v>46</v>
      </c>
      <c r="I54" s="11" t="s">
        <v>47</v>
      </c>
      <c r="L54" s="3"/>
      <c r="O54" s="2"/>
    </row>
    <row r="55" customFormat="false" ht="12.8" hidden="false" customHeight="false" outlineLevel="0" collapsed="false">
      <c r="L55" s="3"/>
    </row>
    <row r="56" customFormat="false" ht="12.8" hidden="false" customHeight="false" outlineLevel="0" collapsed="false">
      <c r="L56" s="3"/>
    </row>
    <row r="57" customFormat="false" ht="12.8" hidden="false" customHeight="false" outlineLevel="0" collapsed="false">
      <c r="A57" s="2" t="s">
        <v>9</v>
      </c>
      <c r="B57" s="4" t="s">
        <v>10</v>
      </c>
      <c r="E57" s="4" t="n">
        <v>54.05</v>
      </c>
      <c r="F57" s="4" t="n">
        <f aca="false">E57-E58</f>
        <v>2.7</v>
      </c>
      <c r="G57" s="4" t="n">
        <f aca="false">E57-E58</f>
        <v>2.7</v>
      </c>
      <c r="H57" s="5" t="n">
        <f aca="false">(F57/100)*B77</f>
        <v>170.380422</v>
      </c>
      <c r="I57" s="6" t="n">
        <f aca="false">(F57/100)*B77</f>
        <v>170.380422</v>
      </c>
      <c r="L57" s="3"/>
    </row>
    <row r="58" customFormat="false" ht="12.8" hidden="false" customHeight="false" outlineLevel="0" collapsed="false">
      <c r="A58" s="2" t="s">
        <v>11</v>
      </c>
      <c r="B58" s="4" t="s">
        <v>12</v>
      </c>
      <c r="E58" s="4" t="n">
        <v>51.35</v>
      </c>
      <c r="F58" s="4" t="n">
        <f aca="false">E58-E63</f>
        <v>21.62</v>
      </c>
      <c r="G58" s="4" t="n">
        <f aca="false">E58-E63</f>
        <v>21.62</v>
      </c>
      <c r="H58" s="5" t="n">
        <f aca="false">(F58/100)*B77</f>
        <v>1364.3054532</v>
      </c>
      <c r="I58" s="5" t="n">
        <f aca="false">(G58/100)*B77</f>
        <v>1364.3054532</v>
      </c>
      <c r="L58" s="3"/>
    </row>
    <row r="59" customFormat="false" ht="12.8" hidden="false" customHeight="false" outlineLevel="0" collapsed="false">
      <c r="A59" s="2" t="s">
        <v>13</v>
      </c>
      <c r="B59" s="4" t="s">
        <v>14</v>
      </c>
      <c r="E59" s="4" t="n">
        <v>35.14</v>
      </c>
      <c r="F59" s="4" t="n">
        <v>0</v>
      </c>
      <c r="G59" s="4" t="n">
        <v>0</v>
      </c>
      <c r="H59" s="4"/>
      <c r="I59" s="4"/>
      <c r="L59" s="3"/>
    </row>
    <row r="60" customFormat="false" ht="12.8" hidden="false" customHeight="false" outlineLevel="0" collapsed="false">
      <c r="A60" s="2" t="s">
        <v>15</v>
      </c>
      <c r="B60" s="4" t="s">
        <v>16</v>
      </c>
      <c r="E60" s="4" t="n">
        <v>21.62</v>
      </c>
      <c r="F60" s="4" t="n">
        <v>0</v>
      </c>
      <c r="G60" s="4" t="n">
        <v>0</v>
      </c>
      <c r="H60" s="4"/>
      <c r="I60" s="4"/>
      <c r="L60" s="3"/>
    </row>
    <row r="61" customFormat="false" ht="12.8" hidden="false" customHeight="false" outlineLevel="0" collapsed="false">
      <c r="A61" s="2" t="s">
        <v>17</v>
      </c>
      <c r="B61" s="4" t="s">
        <v>18</v>
      </c>
      <c r="E61" s="4" t="s">
        <v>19</v>
      </c>
      <c r="F61" s="4" t="n">
        <v>0</v>
      </c>
      <c r="G61" s="4" t="n">
        <v>0</v>
      </c>
      <c r="H61" s="4"/>
      <c r="I61" s="4"/>
      <c r="L61" s="3"/>
    </row>
    <row r="62" customFormat="false" ht="12.8" hidden="false" customHeight="false" outlineLevel="0" collapsed="false">
      <c r="A62" s="2" t="s">
        <v>20</v>
      </c>
      <c r="B62" s="4" t="s">
        <v>18</v>
      </c>
      <c r="E62" s="4" t="s">
        <v>19</v>
      </c>
      <c r="F62" s="4" t="n">
        <v>0</v>
      </c>
      <c r="G62" s="4" t="n">
        <v>0</v>
      </c>
      <c r="H62" s="4"/>
      <c r="I62" s="4"/>
      <c r="L62" s="3"/>
    </row>
    <row r="63" customFormat="false" ht="12.8" hidden="false" customHeight="false" outlineLevel="0" collapsed="false">
      <c r="A63" s="2" t="s">
        <v>21</v>
      </c>
      <c r="B63" s="4" t="s">
        <v>18</v>
      </c>
      <c r="E63" s="4" t="n">
        <v>29.73</v>
      </c>
      <c r="F63" s="4" t="n">
        <f aca="false">E63-E64</f>
        <v>16.22</v>
      </c>
      <c r="G63" s="4" t="n">
        <f aca="false">E63-E64</f>
        <v>16.22</v>
      </c>
      <c r="H63" s="5" t="n">
        <f aca="false">(F63/100)*B77</f>
        <v>1023.5446092</v>
      </c>
      <c r="I63" s="5" t="n">
        <f aca="false">(G63/100)*B77</f>
        <v>1023.5446092</v>
      </c>
      <c r="L63" s="3"/>
    </row>
    <row r="64" customFormat="false" ht="12.8" hidden="false" customHeight="false" outlineLevel="0" collapsed="false">
      <c r="A64" s="2" t="s">
        <v>22</v>
      </c>
      <c r="B64" s="4" t="s">
        <v>23</v>
      </c>
      <c r="C64" s="6" t="n">
        <f aca="false">(5.41/100)*B77</f>
        <v>341.3918826</v>
      </c>
      <c r="D64" s="6" t="n">
        <f aca="false">(5.41/100)*B77</f>
        <v>341.3918826</v>
      </c>
      <c r="E64" s="4" t="n">
        <v>13.51</v>
      </c>
      <c r="F64" s="4" t="n">
        <f aca="false">E64-E67</f>
        <v>10.81</v>
      </c>
      <c r="G64" s="4" t="n">
        <f aca="false">E64-E67</f>
        <v>10.81</v>
      </c>
      <c r="H64" s="5" t="n">
        <f aca="false">(F64/100)*B77</f>
        <v>682.1527266</v>
      </c>
      <c r="I64" s="5" t="n">
        <f aca="false">(G64/100)*B77</f>
        <v>682.1527266</v>
      </c>
      <c r="L64" s="3"/>
    </row>
    <row r="65" customFormat="false" ht="12.8" hidden="false" customHeight="false" outlineLevel="0" collapsed="false">
      <c r="A65" s="2" t="s">
        <v>24</v>
      </c>
      <c r="B65" s="4" t="s">
        <v>25</v>
      </c>
      <c r="C65" s="4"/>
      <c r="D65" s="4"/>
      <c r="E65" s="4" t="n">
        <v>27.03</v>
      </c>
      <c r="F65" s="4" t="n">
        <v>0</v>
      </c>
      <c r="G65" s="4" t="n">
        <v>0</v>
      </c>
      <c r="H65" s="4"/>
      <c r="I65" s="4"/>
      <c r="L65" s="3"/>
    </row>
    <row r="66" customFormat="false" ht="12.8" hidden="false" customHeight="false" outlineLevel="0" collapsed="false">
      <c r="A66" s="2" t="s">
        <v>26</v>
      </c>
      <c r="B66" s="4" t="s">
        <v>23</v>
      </c>
      <c r="C66" s="4"/>
      <c r="D66" s="4"/>
      <c r="E66" s="4" t="n">
        <v>13.51</v>
      </c>
      <c r="F66" s="4" t="n">
        <v>0</v>
      </c>
      <c r="G66" s="4" t="n">
        <v>0</v>
      </c>
      <c r="H66" s="4"/>
      <c r="I66" s="4"/>
      <c r="L66" s="3"/>
    </row>
    <row r="67" customFormat="false" ht="12.8" hidden="false" customHeight="false" outlineLevel="0" collapsed="false">
      <c r="A67" s="2" t="s">
        <v>27</v>
      </c>
      <c r="B67" s="4" t="s">
        <v>28</v>
      </c>
      <c r="C67" s="6" t="n">
        <f aca="false">(13.51/100)*B77</f>
        <v>852.5331486</v>
      </c>
      <c r="D67" s="6" t="n">
        <f aca="false">(13.51/100)*B77</f>
        <v>852.5331486</v>
      </c>
      <c r="E67" s="4" t="n">
        <v>2.7</v>
      </c>
      <c r="F67" s="4" t="n">
        <v>2.7</v>
      </c>
      <c r="G67" s="4" t="n">
        <v>2.7</v>
      </c>
      <c r="H67" s="5" t="n">
        <f aca="false">(F67/100)*B77</f>
        <v>170.380422</v>
      </c>
      <c r="I67" s="5" t="n">
        <f aca="false">(G67/100)*B77</f>
        <v>170.380422</v>
      </c>
      <c r="L67" s="3"/>
    </row>
    <row r="68" customFormat="false" ht="12.8" hidden="false" customHeight="false" outlineLevel="0" collapsed="false">
      <c r="A68" s="2" t="s">
        <v>29</v>
      </c>
      <c r="B68" s="4"/>
      <c r="C68" s="6" t="n">
        <f aca="false">(27.03/100)*B77</f>
        <v>1705.6973358</v>
      </c>
      <c r="D68" s="6" t="n">
        <f aca="false">(27.03/100)*B77</f>
        <v>1705.6973358</v>
      </c>
      <c r="E68" s="4" t="n">
        <v>0</v>
      </c>
      <c r="F68" s="4" t="n">
        <v>0</v>
      </c>
      <c r="G68" s="4" t="n">
        <v>0</v>
      </c>
      <c r="L68" s="3"/>
    </row>
    <row r="69" customFormat="false" ht="12.8" hidden="false" customHeight="false" outlineLevel="0" collapsed="false">
      <c r="A69" s="2" t="s">
        <v>30</v>
      </c>
      <c r="B69" s="4"/>
      <c r="E69" s="5" t="n">
        <v>0</v>
      </c>
      <c r="F69" s="4" t="n">
        <v>0</v>
      </c>
      <c r="G69" s="4" t="n">
        <v>0</v>
      </c>
      <c r="H69" s="4"/>
      <c r="L69" s="3"/>
    </row>
    <row r="70" customFormat="false" ht="12.8" hidden="false" customHeight="false" outlineLevel="0" collapsed="false">
      <c r="L70" s="3"/>
    </row>
    <row r="71" customFormat="false" ht="12.8" hidden="false" customHeight="false" outlineLevel="0" collapsed="false">
      <c r="L71" s="3"/>
    </row>
    <row r="72" customFormat="false" ht="12.8" hidden="false" customHeight="false" outlineLevel="0" collapsed="false">
      <c r="L72" s="3"/>
    </row>
    <row r="73" customFormat="false" ht="12.8" hidden="false" customHeight="false" outlineLevel="0" collapsed="false">
      <c r="A73" s="12" t="s">
        <v>48</v>
      </c>
      <c r="L73" s="3"/>
    </row>
    <row r="74" customFormat="false" ht="12.8" hidden="false" customHeight="false" outlineLevel="0" collapsed="false">
      <c r="A74" s="7" t="s">
        <v>32</v>
      </c>
      <c r="B74" s="0" t="n">
        <v>10043.75</v>
      </c>
      <c r="L74" s="3"/>
    </row>
    <row r="75" customFormat="false" ht="12.8" hidden="false" customHeight="false" outlineLevel="0" collapsed="false">
      <c r="A75" s="7" t="s">
        <v>33</v>
      </c>
      <c r="B75" s="0" t="n">
        <v>7011.54</v>
      </c>
      <c r="L75" s="3"/>
    </row>
    <row r="76" customFormat="false" ht="12.8" hidden="false" customHeight="false" outlineLevel="0" collapsed="false">
      <c r="L76" s="3"/>
    </row>
    <row r="77" customFormat="false" ht="12.8" hidden="false" customHeight="false" outlineLevel="0" collapsed="false">
      <c r="A77" s="7" t="s">
        <v>34</v>
      </c>
      <c r="B77" s="0" t="n">
        <f aca="false">0.9*B75</f>
        <v>6310.386</v>
      </c>
      <c r="L77" s="3"/>
    </row>
    <row r="78" customFormat="false" ht="12.8" hidden="false" customHeight="false" outlineLevel="0" collapsed="false">
      <c r="A78" s="7" t="s">
        <v>35</v>
      </c>
      <c r="B78" s="0" t="n">
        <f aca="false">SUM(D57:D69)+SUM(I57:I69)</f>
        <v>6310.386</v>
      </c>
      <c r="L78" s="3"/>
    </row>
    <row r="79" customFormat="false" ht="12.8" hidden="false" customHeight="false" outlineLevel="0" collapsed="false">
      <c r="L79" s="3"/>
    </row>
    <row r="80" customFormat="false" ht="12.8" hidden="false" customHeight="false" outlineLevel="0" collapsed="false">
      <c r="A80" s="1" t="s">
        <v>49</v>
      </c>
      <c r="L80" s="3"/>
    </row>
    <row r="81" customFormat="false" ht="12.8" hidden="false" customHeight="false" outlineLevel="0" collapsed="false">
      <c r="L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2"/>
      <c r="H83" s="2"/>
      <c r="I83" s="2"/>
      <c r="J83" s="1"/>
      <c r="K83" s="1"/>
      <c r="L83" s="1"/>
      <c r="M83" s="2"/>
      <c r="N83" s="2"/>
      <c r="O83" s="4"/>
    </row>
    <row r="84" customFormat="false" ht="12.8" hidden="false" customHeight="false" outlineLevel="0" collapsed="false">
      <c r="O84" s="9"/>
    </row>
    <row r="85" customFormat="false" ht="12.8" hidden="false" customHeight="false" outlineLevel="0" collapsed="false">
      <c r="O85" s="9"/>
    </row>
    <row r="86" customFormat="false" ht="12.8" hidden="false" customHeight="false" outlineLevel="0" collapsed="false">
      <c r="A86" s="2"/>
      <c r="B86" s="4"/>
      <c r="C86" s="4"/>
      <c r="D86" s="4"/>
      <c r="E86" s="9"/>
      <c r="F86" s="9"/>
      <c r="J86" s="4"/>
      <c r="K86" s="4"/>
      <c r="L86" s="4"/>
      <c r="M86" s="9"/>
      <c r="N86" s="6"/>
      <c r="O86" s="9"/>
    </row>
    <row r="87" customFormat="false" ht="12.8" hidden="false" customHeight="false" outlineLevel="0" collapsed="false">
      <c r="A87" s="2"/>
      <c r="B87" s="4"/>
      <c r="C87" s="4"/>
      <c r="D87" s="4"/>
      <c r="E87" s="9"/>
      <c r="F87" s="9"/>
      <c r="J87" s="4"/>
      <c r="K87" s="4"/>
      <c r="L87" s="4"/>
      <c r="M87" s="9"/>
      <c r="N87" s="9"/>
      <c r="O87" s="9"/>
    </row>
    <row r="88" customFormat="false" ht="12.8" hidden="false" customHeight="false" outlineLevel="0" collapsed="false">
      <c r="A88" s="2"/>
      <c r="B88" s="4"/>
      <c r="C88" s="4"/>
      <c r="D88" s="4"/>
      <c r="E88" s="4"/>
      <c r="F88" s="4"/>
      <c r="J88" s="4"/>
      <c r="K88" s="4"/>
      <c r="L88" s="4"/>
      <c r="M88" s="4"/>
      <c r="N88" s="4"/>
      <c r="O88" s="9"/>
    </row>
    <row r="89" customFormat="false" ht="12.8" hidden="false" customHeight="false" outlineLevel="0" collapsed="false">
      <c r="A89" s="2"/>
      <c r="B89" s="4"/>
      <c r="C89" s="4"/>
      <c r="D89" s="4"/>
      <c r="E89" s="9"/>
      <c r="F89" s="9"/>
      <c r="J89" s="4"/>
      <c r="K89" s="4"/>
      <c r="L89" s="4"/>
      <c r="M89" s="4"/>
      <c r="N89" s="4"/>
      <c r="O89" s="9"/>
    </row>
    <row r="90" customFormat="false" ht="12.8" hidden="false" customHeight="false" outlineLevel="0" collapsed="false">
      <c r="A90" s="2"/>
      <c r="B90" s="4"/>
      <c r="C90" s="4"/>
      <c r="D90" s="4"/>
      <c r="E90" s="9"/>
      <c r="F90" s="9"/>
      <c r="J90" s="4"/>
      <c r="K90" s="4"/>
      <c r="L90" s="4"/>
      <c r="M90" s="4"/>
      <c r="N90" s="4"/>
      <c r="O90" s="9"/>
    </row>
    <row r="91" customFormat="false" ht="12.8" hidden="false" customHeight="false" outlineLevel="0" collapsed="false">
      <c r="A91" s="2"/>
      <c r="B91" s="4"/>
      <c r="C91" s="4"/>
      <c r="D91" s="4"/>
      <c r="E91" s="4"/>
      <c r="F91" s="4"/>
      <c r="J91" s="4"/>
      <c r="K91" s="4"/>
      <c r="L91" s="4"/>
      <c r="M91" s="4"/>
      <c r="N91" s="4"/>
      <c r="O91" s="9"/>
    </row>
    <row r="92" customFormat="false" ht="12.8" hidden="false" customHeight="false" outlineLevel="0" collapsed="false">
      <c r="A92" s="2"/>
      <c r="B92" s="4"/>
      <c r="C92" s="4"/>
      <c r="D92" s="4"/>
      <c r="E92" s="9"/>
      <c r="F92" s="9"/>
      <c r="J92" s="4"/>
      <c r="K92" s="4"/>
      <c r="L92" s="4"/>
      <c r="M92" s="9"/>
      <c r="N92" s="9"/>
      <c r="O92" s="9"/>
    </row>
    <row r="93" customFormat="false" ht="12.8" hidden="false" customHeight="false" outlineLevel="0" collapsed="false">
      <c r="A93" s="2"/>
      <c r="B93" s="4"/>
      <c r="C93" s="4"/>
      <c r="D93" s="4"/>
      <c r="E93" s="9"/>
      <c r="F93" s="9"/>
      <c r="G93" s="6"/>
      <c r="H93" s="6"/>
      <c r="I93" s="6"/>
      <c r="J93" s="4"/>
      <c r="K93" s="4"/>
      <c r="L93" s="4"/>
      <c r="M93" s="9"/>
      <c r="N93" s="9"/>
      <c r="O93" s="9"/>
    </row>
    <row r="94" customFormat="false" ht="12.8" hidden="false" customHeight="false" outlineLevel="0" collapsed="false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9"/>
    </row>
    <row r="95" customFormat="false" ht="12.8" hidden="false" customHeight="false" outlineLevel="0" collapsed="false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9"/>
    </row>
    <row r="96" customFormat="false" ht="12.8" hidden="false" customHeight="false" outlineLevel="0" collapsed="false">
      <c r="A96" s="2"/>
      <c r="B96" s="4"/>
      <c r="C96" s="4"/>
      <c r="D96" s="4"/>
      <c r="E96" s="9"/>
      <c r="F96" s="9"/>
      <c r="G96" s="6"/>
      <c r="H96" s="6"/>
      <c r="I96" s="6"/>
      <c r="J96" s="4"/>
      <c r="K96" s="4"/>
      <c r="L96" s="4"/>
      <c r="M96" s="9"/>
      <c r="N96" s="9"/>
      <c r="O96" s="9"/>
    </row>
    <row r="97" customFormat="false" ht="12.8" hidden="false" customHeight="false" outlineLevel="0" collapsed="false">
      <c r="A97" s="2"/>
      <c r="B97" s="4"/>
      <c r="C97" s="4"/>
      <c r="D97" s="4"/>
      <c r="E97" s="9"/>
      <c r="F97" s="9"/>
      <c r="G97" s="6"/>
      <c r="H97" s="6"/>
      <c r="I97" s="6"/>
      <c r="J97" s="4"/>
      <c r="K97" s="4"/>
      <c r="L97" s="4"/>
      <c r="O97" s="9"/>
    </row>
    <row r="98" customFormat="false" ht="12.8" hidden="false" customHeight="false" outlineLevel="0" collapsed="false">
      <c r="A98" s="2"/>
      <c r="B98" s="4"/>
      <c r="C98" s="4"/>
      <c r="D98" s="4"/>
      <c r="E98" s="9"/>
      <c r="F98" s="9"/>
      <c r="J98" s="4"/>
      <c r="O98" s="9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2"/>
    </row>
    <row r="103" customFormat="false" ht="12.8" hidden="false" customHeight="false" outlineLevel="0" collapsed="false">
      <c r="A103" s="4"/>
    </row>
    <row r="104" customFormat="false" ht="12.8" hidden="false" customHeight="false" outlineLevel="0" collapsed="false">
      <c r="A104" s="4"/>
    </row>
    <row r="106" customFormat="false" ht="12.8" hidden="false" customHeight="false" outlineLevel="0" collapsed="false">
      <c r="A106" s="4"/>
    </row>
    <row r="107" customFormat="false" ht="12.8" hidden="false" customHeight="false" outlineLevel="0" collapsed="false">
      <c r="A107" s="4"/>
    </row>
    <row r="109" customFormat="false" ht="12.8" hidden="false" customHeight="false" outlineLevel="0" collapsed="false">
      <c r="A10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2021-02-04T15:08:58Z</dcterms:created>
  <dc:creator/>
  <dc:description/>
  <dc:language>pt-BR</dc:language>
  <cp:lastModifiedBy/>
  <dcterms:modified xsi:type="dcterms:W3CDTF">2021-08-04T18:59:46Z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