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<sst xmlns="http://schemas.openxmlformats.org/spreadsheetml/2006/main" count="99" uniqueCount="58">
  <si>
    <t xml:space="preserve">Usuário</t>
  </si>
  <si>
    <t xml:space="preserve">Graduação</t>
  </si>
  <si>
    <t xml:space="preserve">status penn</t>
  </si>
  <si>
    <t xml:space="preserve">qualificado</t>
  </si>
  <si>
    <t xml:space="preserve">Pontos</t>
  </si>
  <si>
    <t xml:space="preserve">SPV Dir. – Prévia</t>
  </si>
  <si>
    <t xml:space="preserve">SPV Dir. – Repro.</t>
  </si>
  <si>
    <t xml:space="preserve">SPV Dir. – Apurado</t>
  </si>
  <si>
    <t xml:space="preserve">% Grad.</t>
  </si>
  <si>
    <t xml:space="preserve">% Efet. Prev.</t>
  </si>
  <si>
    <t xml:space="preserve">% Efet. Repro.</t>
  </si>
  <si>
    <t xml:space="preserve">% Efet. Apurado</t>
  </si>
  <si>
    <t xml:space="preserve">SPV Dir. Grad</t>
  </si>
  <si>
    <t xml:space="preserve">Spv. Dir Repro</t>
  </si>
  <si>
    <t xml:space="preserve">SPV. Dir. Apurado</t>
  </si>
  <si>
    <t xml:space="preserve">PAI_</t>
  </si>
  <si>
    <t xml:space="preserve">Pres. Diamond III</t>
  </si>
  <si>
    <t xml:space="preserve">ativo</t>
  </si>
  <si>
    <t xml:space="preserve">sim</t>
  </si>
  <si>
    <t xml:space="preserve">MIQUELINE MARIA </t>
  </si>
  <si>
    <t xml:space="preserve">Pres. Diamond II</t>
  </si>
  <si>
    <t xml:space="preserve">ISABEL COSTA</t>
  </si>
  <si>
    <t xml:space="preserve">Brilhante Pres.</t>
  </si>
  <si>
    <t xml:space="preserve">inativo</t>
  </si>
  <si>
    <t xml:space="preserve">ANA KAROLYNE </t>
  </si>
  <si>
    <t xml:space="preserve">Diamond Asc.</t>
  </si>
  <si>
    <t xml:space="preserve">PEDRO DOS SANTOS</t>
  </si>
  <si>
    <t xml:space="preserve">Brilhante Asc.</t>
  </si>
  <si>
    <t xml:space="preserve">não</t>
  </si>
  <si>
    <t xml:space="preserve">29.73</t>
  </si>
  <si>
    <t xml:space="preserve">SUSI ELAINE DA SILVA</t>
  </si>
  <si>
    <t xml:space="preserve">NEY ADAUTO RODRIGUES</t>
  </si>
  <si>
    <t xml:space="preserve">JOSUE</t>
  </si>
  <si>
    <t xml:space="preserve">Ruby Asc.</t>
  </si>
  <si>
    <t xml:space="preserve">MARCIANO</t>
  </si>
  <si>
    <t xml:space="preserve">Brilhante</t>
  </si>
  <si>
    <t xml:space="preserve">ROSE MARY DE FATIMA </t>
  </si>
  <si>
    <t xml:space="preserve">ARLETE CANDIDA</t>
  </si>
  <si>
    <t xml:space="preserve">DI Executive</t>
  </si>
  <si>
    <t xml:space="preserve">EDMILSON RAMALHO</t>
  </si>
  <si>
    <t xml:space="preserve">SELENIUM</t>
  </si>
  <si>
    <t xml:space="preserve">PED01879</t>
  </si>
  <si>
    <t xml:space="preserve"> total do pedido</t>
  </si>
  <si>
    <t xml:space="preserve">Valor com Desconto</t>
  </si>
  <si>
    <t xml:space="preserve">Valor dos pontos</t>
  </si>
  <si>
    <t xml:space="preserve">Desconto</t>
  </si>
  <si>
    <t xml:space="preserve">distribuidos</t>
  </si>
  <si>
    <t xml:space="preserve">menu mkt &gt;&gt; valor do ponto</t>
  </si>
  <si>
    <t xml:space="preserve">Valor dos itens</t>
  </si>
  <si>
    <t xml:space="preserve">Valor de SPV</t>
  </si>
  <si>
    <t xml:space="preserve">SPV DIRETO - nivel 3</t>
  </si>
  <si>
    <t xml:space="preserve">SPV DIRETO - nivel 2</t>
  </si>
  <si>
    <t xml:space="preserve">SPV DIRETO - nivel 1</t>
  </si>
  <si>
    <t xml:space="preserve">menu mkt&gt;bonus direto</t>
  </si>
  <si>
    <t xml:space="preserve">% graduação</t>
  </si>
  <si>
    <t xml:space="preserve">%regra fator (90)</t>
  </si>
  <si>
    <t xml:space="preserve">SPV para distribuir (90)</t>
  </si>
  <si>
    <t xml:space="preserve">SPV Distribuido Previa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</si>
</sst>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C9211E"/>
      <name val="Monospace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3B3838"/>
        <bgColor rgb="FF333300"/>
      </patternFill>
    </fill>
    <fill>
      <patternFill patternType="solid">
        <fgColor rgb="FFFFFF6D"/>
        <bgColor rgb="FFFFFFCC"/>
      </patternFill>
    </fill>
    <fill>
      <patternFill patternType="solid">
        <fgColor rgb="FF468A1A"/>
        <bgColor rgb="FF808000"/>
      </patternFill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468A1A"/>
      <rgbColor rgb="FF003300"/>
      <rgbColor rgb="FF333300"/>
      <rgbColor rgb="FFC9211E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4.49"/>
    <col collapsed="false" customWidth="true" hidden="false" outlineLevel="0" max="2" min="2" style="0" width="15.74"/>
    <col collapsed="false" customWidth="false" hidden="true" outlineLevel="0" max="3" min="3" style="0" width="11.57"/>
    <col collapsed="false" customWidth="true" hidden="false" outlineLevel="0" max="7" min="6" style="0" width="16.3"/>
    <col collapsed="false" customWidth="true" hidden="false" outlineLevel="0" max="9" min="8" style="0" width="18.12"/>
    <col collapsed="false" customWidth="true" hidden="false" outlineLevel="0" max="10" min="10" style="0" width="8.52"/>
    <col collapsed="false" customWidth="true" hidden="false" outlineLevel="0" max="11" min="11" style="0" width="12.56"/>
    <col collapsed="false" customWidth="true" hidden="false" outlineLevel="0" max="12" min="12" style="0" width="13.93"/>
    <col collapsed="false" customWidth="true" hidden="false" outlineLevel="0" max="13" min="13" style="0" width="15.46"/>
    <col collapsed="false" customWidth="true" hidden="false" outlineLevel="0" max="14" min="14" style="0" width="13.52"/>
    <col collapsed="false" customWidth="true" hidden="false" outlineLevel="0" max="15" min="15" style="0" width="14.08"/>
    <col collapsed="false" customWidth="true" hidden="false" outlineLevel="0" max="16" min="16" style="0" width="16.87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="3" customFormat="true" ht="12.8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2</v>
      </c>
      <c r="F2" s="2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</row>
    <row r="3" customFormat="false" ht="12.8" hidden="false" customHeight="false" outlineLevel="0" collapsed="false">
      <c r="A3" s="4"/>
      <c r="B3" s="4"/>
      <c r="C3" s="4"/>
      <c r="D3" s="4"/>
      <c r="G3" s="5"/>
      <c r="H3" s="5"/>
      <c r="I3" s="5"/>
      <c r="J3" s="5"/>
      <c r="K3" s="5"/>
      <c r="L3" s="5"/>
      <c r="M3" s="5"/>
      <c r="N3" s="5"/>
      <c r="O3" s="5"/>
      <c r="P3" s="5"/>
    </row>
    <row r="4" customFormat="false" ht="12.8" hidden="false" customHeight="false" outlineLevel="0" collapsed="false">
      <c r="A4" s="6" t="s">
        <v>15</v>
      </c>
      <c r="B4" s="7" t="s">
        <v>16</v>
      </c>
      <c r="C4" s="7" t="s">
        <v>17</v>
      </c>
      <c r="D4" s="7" t="s">
        <v>18</v>
      </c>
      <c r="E4" s="7" t="s">
        <v>17</v>
      </c>
      <c r="F4" s="7"/>
      <c r="G4" s="5"/>
      <c r="H4" s="5"/>
      <c r="I4" s="5"/>
      <c r="J4" s="7" t="n">
        <v>54.05</v>
      </c>
      <c r="K4" s="8" t="n">
        <f aca="false">J4-J5</f>
        <v>2.7</v>
      </c>
      <c r="L4" s="5"/>
      <c r="M4" s="5"/>
      <c r="N4" s="5" t="n">
        <f aca="false">(K4/100)*B38</f>
        <v>20937.2688</v>
      </c>
      <c r="O4" s="5"/>
      <c r="P4" s="5"/>
    </row>
    <row r="5" customFormat="false" ht="12.8" hidden="false" customHeight="false" outlineLevel="0" collapsed="false">
      <c r="A5" s="6" t="s">
        <v>19</v>
      </c>
      <c r="B5" s="7" t="s">
        <v>20</v>
      </c>
      <c r="C5" s="7" t="s">
        <v>17</v>
      </c>
      <c r="D5" s="7" t="s">
        <v>18</v>
      </c>
      <c r="E5" s="7" t="s">
        <v>17</v>
      </c>
      <c r="F5" s="7"/>
      <c r="G5" s="5"/>
      <c r="H5" s="5"/>
      <c r="I5" s="5"/>
      <c r="J5" s="7" t="n">
        <v>51.35</v>
      </c>
      <c r="K5" s="8" t="n">
        <f aca="false">J5-J10</f>
        <v>21.62</v>
      </c>
      <c r="L5" s="5"/>
      <c r="M5" s="5"/>
      <c r="N5" s="5" t="n">
        <f aca="false">(K5/100*B38)</f>
        <v>167653.24128</v>
      </c>
      <c r="O5" s="5"/>
      <c r="P5" s="5"/>
    </row>
    <row r="6" customFormat="false" ht="12.8" hidden="false" customHeight="false" outlineLevel="0" collapsed="false">
      <c r="A6" s="6" t="s">
        <v>21</v>
      </c>
      <c r="B6" s="7" t="s">
        <v>22</v>
      </c>
      <c r="C6" s="9" t="s">
        <v>23</v>
      </c>
      <c r="D6" s="7" t="s">
        <v>18</v>
      </c>
      <c r="E6" s="7" t="s">
        <v>17</v>
      </c>
      <c r="F6" s="9"/>
      <c r="G6" s="5"/>
      <c r="H6" s="5"/>
      <c r="I6" s="5"/>
      <c r="J6" s="7" t="n">
        <v>35.14</v>
      </c>
      <c r="K6" s="8" t="n">
        <v>0</v>
      </c>
      <c r="L6" s="5"/>
      <c r="M6" s="5"/>
      <c r="N6" s="5"/>
      <c r="O6" s="5"/>
      <c r="P6" s="5"/>
    </row>
    <row r="7" customFormat="false" ht="12.8" hidden="false" customHeight="false" outlineLevel="0" collapsed="false">
      <c r="A7" s="6" t="s">
        <v>24</v>
      </c>
      <c r="B7" s="7" t="s">
        <v>25</v>
      </c>
      <c r="C7" s="7" t="s">
        <v>17</v>
      </c>
      <c r="D7" s="7" t="s">
        <v>18</v>
      </c>
      <c r="E7" s="7" t="s">
        <v>17</v>
      </c>
      <c r="F7" s="7"/>
      <c r="G7" s="5"/>
      <c r="H7" s="5"/>
      <c r="I7" s="5"/>
      <c r="J7" s="7" t="n">
        <v>21.62</v>
      </c>
      <c r="K7" s="8" t="n">
        <v>0</v>
      </c>
      <c r="L7" s="5"/>
      <c r="M7" s="5"/>
      <c r="N7" s="5"/>
      <c r="O7" s="5"/>
      <c r="P7" s="5"/>
    </row>
    <row r="8" customFormat="false" ht="12.8" hidden="false" customHeight="false" outlineLevel="0" collapsed="false">
      <c r="A8" s="6" t="s">
        <v>26</v>
      </c>
      <c r="B8" s="7" t="s">
        <v>27</v>
      </c>
      <c r="C8" s="7" t="s">
        <v>17</v>
      </c>
      <c r="D8" s="9" t="s">
        <v>28</v>
      </c>
      <c r="E8" s="7" t="s">
        <v>17</v>
      </c>
      <c r="F8" s="7"/>
      <c r="G8" s="5"/>
      <c r="H8" s="5"/>
      <c r="I8" s="5"/>
      <c r="J8" s="7" t="s">
        <v>29</v>
      </c>
      <c r="K8" s="8" t="n">
        <v>0</v>
      </c>
      <c r="L8" s="5"/>
      <c r="M8" s="5"/>
      <c r="N8" s="5"/>
      <c r="O8" s="5"/>
      <c r="P8" s="5"/>
    </row>
    <row r="9" customFormat="false" ht="12.8" hidden="false" customHeight="false" outlineLevel="0" collapsed="false">
      <c r="A9" s="6" t="s">
        <v>30</v>
      </c>
      <c r="B9" s="7" t="s">
        <v>27</v>
      </c>
      <c r="C9" s="9" t="s">
        <v>23</v>
      </c>
      <c r="D9" s="7" t="s">
        <v>18</v>
      </c>
      <c r="E9" s="7" t="s">
        <v>17</v>
      </c>
      <c r="F9" s="9"/>
      <c r="G9" s="5"/>
      <c r="H9" s="5"/>
      <c r="I9" s="5"/>
      <c r="J9" s="7" t="s">
        <v>29</v>
      </c>
      <c r="K9" s="8" t="n">
        <v>0</v>
      </c>
      <c r="L9" s="5"/>
      <c r="M9" s="5"/>
      <c r="N9" s="5"/>
      <c r="O9" s="5"/>
      <c r="P9" s="5"/>
    </row>
    <row r="10" customFormat="false" ht="12.8" hidden="false" customHeight="false" outlineLevel="0" collapsed="false">
      <c r="A10" s="6" t="s">
        <v>31</v>
      </c>
      <c r="B10" s="7" t="s">
        <v>27</v>
      </c>
      <c r="C10" s="7" t="s">
        <v>17</v>
      </c>
      <c r="D10" s="7" t="s">
        <v>18</v>
      </c>
      <c r="E10" s="7" t="s">
        <v>17</v>
      </c>
      <c r="F10" s="7"/>
      <c r="G10" s="10" t="n">
        <f aca="false">(B31/100)*B38</f>
        <v>41952.08304</v>
      </c>
      <c r="H10" s="5"/>
      <c r="I10" s="5"/>
      <c r="J10" s="7" t="n">
        <v>29.73</v>
      </c>
      <c r="K10" s="8" t="n">
        <f aca="false">J10-J11</f>
        <v>16.22</v>
      </c>
      <c r="L10" s="5"/>
      <c r="M10" s="5"/>
      <c r="N10" s="5" t="n">
        <f aca="false">(K10/100)*B38</f>
        <v>125778.70368</v>
      </c>
      <c r="O10" s="5"/>
      <c r="P10" s="5"/>
    </row>
    <row r="11" customFormat="false" ht="12.8" hidden="false" customHeight="false" outlineLevel="0" collapsed="false">
      <c r="A11" s="6" t="s">
        <v>32</v>
      </c>
      <c r="B11" s="7" t="s">
        <v>33</v>
      </c>
      <c r="C11" s="11" t="s">
        <v>23</v>
      </c>
      <c r="D11" s="7" t="s">
        <v>18</v>
      </c>
      <c r="E11" s="7" t="s">
        <v>17</v>
      </c>
      <c r="F11" s="7"/>
      <c r="G11" s="10" t="n">
        <f aca="false">(B32/100)*B38</f>
        <v>104763.88944</v>
      </c>
      <c r="H11" s="5"/>
      <c r="I11" s="5"/>
      <c r="J11" s="7" t="n">
        <v>13.51</v>
      </c>
      <c r="K11" s="8" t="n">
        <f aca="false">J11-J14</f>
        <v>10.81</v>
      </c>
      <c r="L11" s="5"/>
      <c r="M11" s="5"/>
      <c r="N11" s="5" t="n">
        <f aca="false">(K11/100)*B38</f>
        <v>83826.62064</v>
      </c>
      <c r="O11" s="5"/>
      <c r="P11" s="5"/>
    </row>
    <row r="12" customFormat="false" ht="12.8" hidden="false" customHeight="false" outlineLevel="0" collapsed="false">
      <c r="A12" s="6" t="s">
        <v>34</v>
      </c>
      <c r="B12" s="7" t="s">
        <v>35</v>
      </c>
      <c r="C12" s="9" t="s">
        <v>23</v>
      </c>
      <c r="D12" s="9" t="s">
        <v>28</v>
      </c>
      <c r="E12" s="7" t="s">
        <v>17</v>
      </c>
      <c r="F12" s="9"/>
      <c r="G12" s="5"/>
      <c r="H12" s="5"/>
      <c r="I12" s="5"/>
      <c r="J12" s="7" t="n">
        <v>27.03</v>
      </c>
      <c r="K12" s="8" t="n">
        <v>0</v>
      </c>
      <c r="L12" s="5"/>
      <c r="M12" s="5"/>
      <c r="N12" s="5"/>
      <c r="O12" s="5"/>
      <c r="P12" s="5"/>
    </row>
    <row r="13" customFormat="false" ht="12.8" hidden="false" customHeight="false" outlineLevel="0" collapsed="false">
      <c r="A13" s="6" t="s">
        <v>36</v>
      </c>
      <c r="B13" s="7" t="s">
        <v>33</v>
      </c>
      <c r="C13" s="9" t="s">
        <v>23</v>
      </c>
      <c r="D13" s="7" t="s">
        <v>18</v>
      </c>
      <c r="E13" s="7" t="s">
        <v>17</v>
      </c>
      <c r="F13" s="9"/>
      <c r="G13" s="5"/>
      <c r="H13" s="5"/>
      <c r="I13" s="5"/>
      <c r="J13" s="7" t="n">
        <v>13.51</v>
      </c>
      <c r="K13" s="8" t="n">
        <v>0</v>
      </c>
      <c r="L13" s="5"/>
      <c r="M13" s="5"/>
      <c r="N13" s="5"/>
      <c r="O13" s="5"/>
      <c r="P13" s="5"/>
    </row>
    <row r="14" customFormat="false" ht="12.8" hidden="false" customHeight="false" outlineLevel="0" collapsed="false">
      <c r="A14" s="6" t="s">
        <v>37</v>
      </c>
      <c r="B14" s="7" t="s">
        <v>38</v>
      </c>
      <c r="C14" s="7" t="s">
        <v>17</v>
      </c>
      <c r="D14" s="9" t="s">
        <v>28</v>
      </c>
      <c r="E14" s="7" t="s">
        <v>17</v>
      </c>
      <c r="F14" s="12" t="n">
        <f aca="false">B22/B24</f>
        <v>436.634583333333</v>
      </c>
      <c r="G14" s="10"/>
      <c r="H14" s="5"/>
      <c r="I14" s="5"/>
      <c r="J14" s="7" t="n">
        <v>2.7</v>
      </c>
      <c r="K14" s="8" t="n">
        <v>0</v>
      </c>
      <c r="L14" s="5"/>
      <c r="M14" s="5"/>
      <c r="N14" s="5"/>
      <c r="O14" s="5"/>
      <c r="P14" s="5"/>
    </row>
    <row r="15" customFormat="false" ht="12.8" hidden="false" customHeight="false" outlineLevel="0" collapsed="false">
      <c r="A15" s="6" t="s">
        <v>39</v>
      </c>
      <c r="B15" s="7" t="s">
        <v>38</v>
      </c>
      <c r="C15" s="7" t="s">
        <v>17</v>
      </c>
      <c r="D15" s="9" t="s">
        <v>28</v>
      </c>
      <c r="E15" s="7" t="s">
        <v>17</v>
      </c>
      <c r="F15" s="12" t="n">
        <f aca="false">B22/B24</f>
        <v>436.634583333333</v>
      </c>
      <c r="G15" s="10" t="n">
        <f aca="false">(B33/100)*B38</f>
        <v>209605.32432</v>
      </c>
      <c r="H15" s="5"/>
      <c r="I15" s="5"/>
      <c r="J15" s="7" t="n">
        <v>2.7</v>
      </c>
      <c r="K15" s="7" t="n">
        <v>2.7</v>
      </c>
      <c r="L15" s="5"/>
      <c r="M15" s="5"/>
      <c r="N15" s="5" t="n">
        <f aca="false">(K15/100)*B38</f>
        <v>20937.2688</v>
      </c>
      <c r="O15" s="5"/>
      <c r="P15" s="5"/>
    </row>
    <row r="16" customFormat="false" ht="12.8" hidden="false" customHeight="false" outlineLevel="0" collapsed="false">
      <c r="A16" s="6" t="s">
        <v>40</v>
      </c>
      <c r="B16" s="7"/>
      <c r="C16" s="7" t="s">
        <v>17</v>
      </c>
      <c r="D16" s="7" t="s">
        <v>18</v>
      </c>
      <c r="E16" s="7" t="s">
        <v>17</v>
      </c>
      <c r="F16" s="7" t="n">
        <f aca="false">B22/B24</f>
        <v>436.634583333333</v>
      </c>
      <c r="G16" s="5"/>
      <c r="H16" s="5"/>
      <c r="I16" s="5"/>
      <c r="J16" s="7" t="n">
        <v>0</v>
      </c>
      <c r="K16" s="8"/>
      <c r="L16" s="5"/>
      <c r="M16" s="5"/>
      <c r="N16" s="5"/>
      <c r="O16" s="5"/>
      <c r="P16" s="5"/>
    </row>
    <row r="17" customFormat="false" ht="12.8" hidden="false" customHeight="false" outlineLevel="0" collapsed="false">
      <c r="A17" s="13"/>
      <c r="B17" s="14"/>
      <c r="C17" s="14"/>
      <c r="D17" s="14"/>
      <c r="G17" s="0" t="n">
        <f aca="false">SUM(G4:G16)</f>
        <v>356321.2968</v>
      </c>
    </row>
    <row r="21" customFormat="false" ht="12.8" hidden="false" customHeight="false" outlineLevel="0" collapsed="false">
      <c r="A21" s="15" t="s">
        <v>41</v>
      </c>
    </row>
    <row r="22" customFormat="false" ht="12.8" hidden="false" customHeight="false" outlineLevel="0" collapsed="false">
      <c r="A22" s="16" t="s">
        <v>42</v>
      </c>
      <c r="B22" s="17" t="n">
        <f aca="false">SUM(B28,B29)</f>
        <v>2095846</v>
      </c>
    </row>
    <row r="23" customFormat="false" ht="12.8" hidden="false" customHeight="false" outlineLevel="0" collapsed="false">
      <c r="A23" s="16" t="s">
        <v>43</v>
      </c>
      <c r="B23" s="18" t="n">
        <f aca="false">B22-E24</f>
        <v>2095675.45</v>
      </c>
      <c r="E23" s="0" t="n">
        <f aca="false">B23-E24</f>
        <v>2095504.9</v>
      </c>
    </row>
    <row r="24" customFormat="false" ht="12.8" hidden="false" customHeight="false" outlineLevel="0" collapsed="false">
      <c r="A24" s="16" t="s">
        <v>44</v>
      </c>
      <c r="B24" s="19" t="n">
        <v>4800</v>
      </c>
      <c r="D24" s="16" t="s">
        <v>45</v>
      </c>
      <c r="E24" s="0" t="n">
        <v>170.55</v>
      </c>
    </row>
    <row r="25" customFormat="false" ht="12.8" hidden="false" customHeight="false" outlineLevel="0" collapsed="false">
      <c r="A25" s="16" t="s">
        <v>46</v>
      </c>
    </row>
    <row r="26" customFormat="false" ht="12.8" hidden="false" customHeight="false" outlineLevel="0" collapsed="false">
      <c r="A26" s="16" t="s">
        <v>47</v>
      </c>
      <c r="B26" s="0" t="n">
        <f aca="false">B22/B24</f>
        <v>436.634583333333</v>
      </c>
    </row>
    <row r="28" customFormat="false" ht="12.8" hidden="false" customHeight="false" outlineLevel="0" collapsed="false">
      <c r="A28" s="16" t="s">
        <v>48</v>
      </c>
      <c r="B28" s="17" t="n">
        <v>1234230</v>
      </c>
    </row>
    <row r="29" customFormat="false" ht="12.8" hidden="false" customHeight="false" outlineLevel="0" collapsed="false">
      <c r="A29" s="16" t="s">
        <v>49</v>
      </c>
      <c r="B29" s="17" t="n">
        <v>861616</v>
      </c>
    </row>
    <row r="30" customFormat="false" ht="12.8" hidden="false" customHeight="false" outlineLevel="0" collapsed="false">
      <c r="B30" s="17"/>
    </row>
    <row r="31" customFormat="false" ht="12.8" hidden="false" customHeight="false" outlineLevel="0" collapsed="false">
      <c r="A31" s="20" t="s">
        <v>50</v>
      </c>
      <c r="B31" s="17" t="n">
        <v>5.41</v>
      </c>
      <c r="D31" s="0" t="n">
        <f aca="false">(B31/100)*B38</f>
        <v>41952.08304</v>
      </c>
    </row>
    <row r="32" customFormat="false" ht="12.8" hidden="false" customHeight="false" outlineLevel="0" collapsed="false">
      <c r="A32" s="20" t="s">
        <v>51</v>
      </c>
      <c r="B32" s="17" t="n">
        <v>13.51</v>
      </c>
      <c r="D32" s="0" t="n">
        <f aca="false">(B32/100)*B38</f>
        <v>104763.88944</v>
      </c>
    </row>
    <row r="33" customFormat="false" ht="12.8" hidden="false" customHeight="false" outlineLevel="0" collapsed="false">
      <c r="A33" s="20" t="s">
        <v>52</v>
      </c>
      <c r="B33" s="17" t="n">
        <v>27.03</v>
      </c>
      <c r="D33" s="0" t="n">
        <f aca="false">(B33/100)*B38</f>
        <v>209605.32432</v>
      </c>
    </row>
    <row r="34" customFormat="false" ht="12.8" hidden="false" customHeight="false" outlineLevel="0" collapsed="false">
      <c r="A34" s="20" t="s">
        <v>53</v>
      </c>
      <c r="B34" s="17"/>
    </row>
    <row r="35" customFormat="false" ht="12.8" hidden="false" customHeight="false" outlineLevel="0" collapsed="false">
      <c r="B35" s="17"/>
    </row>
    <row r="36" customFormat="false" ht="12.8" hidden="false" customHeight="false" outlineLevel="0" collapsed="false">
      <c r="A36" s="21" t="s">
        <v>54</v>
      </c>
      <c r="B36" s="17"/>
    </row>
    <row r="37" customFormat="false" ht="12.8" hidden="false" customHeight="false" outlineLevel="0" collapsed="false">
      <c r="A37" s="21" t="s">
        <v>55</v>
      </c>
      <c r="B37" s="17"/>
    </row>
    <row r="38" customFormat="false" ht="12.8" hidden="false" customHeight="false" outlineLevel="0" collapsed="false">
      <c r="A38" s="21" t="s">
        <v>56</v>
      </c>
      <c r="B38" s="17" t="n">
        <f aca="false">0.9*B29</f>
        <v>775454.4</v>
      </c>
    </row>
    <row r="39" customFormat="false" ht="12.8" hidden="false" customHeight="false" outlineLevel="0" collapsed="false">
      <c r="A39" s="21" t="s">
        <v>57</v>
      </c>
      <c r="B39" s="17" t="n">
        <f aca="false">SUM(G4:G16)+SUM(N4:N16)</f>
        <v>775454.4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2021-02-11T13:55:54Z</dcterms:created>
  <dc:creator/>
  <dc:description/>
  <dc:language>pt-BR</dc:language>
  <cp:lastModifiedBy/>
  <dcterms:modified xsi:type="dcterms:W3CDTF">2021-02-16T16:11:30Z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