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20" windowWidth="19440" windowHeight="8175" tabRatio="771" activeTab="1"/>
  </bookViews>
  <sheets>
    <sheet name="08 &amp; 09 combined" sheetId="24" r:id="rId1"/>
    <sheet name="08 &amp; 09 Summary" sheetId="28" r:id="rId2"/>
    <sheet name="2009 Revenue and Expend. Charts" sheetId="23" r:id="rId3"/>
    <sheet name="08 &amp; 09Footnotes" sheetId="27" r:id="rId4"/>
  </sheets>
  <definedNames>
    <definedName name="_xlnm.Print_Area" localSheetId="1">'08 &amp; 09 Summary'!$B$1:$K$41</definedName>
    <definedName name="_xlnm.Print_Area" localSheetId="3">'08 &amp; 09Footnotes'!$B$1:$U$37</definedName>
    <definedName name="_xlnm.Print_Titles" localSheetId="0">'08 &amp; 09 combined'!$1:$3</definedName>
  </definedNames>
  <calcPr calcId="125725"/>
  <fileRecoveryPr repairLoad="1"/>
</workbook>
</file>

<file path=xl/calcChain.xml><?xml version="1.0" encoding="utf-8"?>
<calcChain xmlns="http://schemas.openxmlformats.org/spreadsheetml/2006/main">
  <c r="D38" i="28"/>
  <c r="F38" s="1"/>
  <c r="H38"/>
  <c r="I38"/>
  <c r="C38"/>
  <c r="D37"/>
  <c r="F37" s="1"/>
  <c r="H37"/>
  <c r="I37"/>
  <c r="C37"/>
  <c r="D36"/>
  <c r="F36" s="1"/>
  <c r="H36"/>
  <c r="I36"/>
  <c r="C36"/>
  <c r="D35"/>
  <c r="F35" s="1"/>
  <c r="H35"/>
  <c r="I35"/>
  <c r="C35"/>
  <c r="D34"/>
  <c r="F34" s="1"/>
  <c r="H34"/>
  <c r="I34"/>
  <c r="C34"/>
  <c r="C39" s="1"/>
  <c r="D27"/>
  <c r="F27" s="1"/>
  <c r="H27"/>
  <c r="I27"/>
  <c r="C27"/>
  <c r="D30"/>
  <c r="F30" s="1"/>
  <c r="H30"/>
  <c r="I30"/>
  <c r="C30"/>
  <c r="D29"/>
  <c r="F29" s="1"/>
  <c r="H29"/>
  <c r="I29"/>
  <c r="C29"/>
  <c r="D28"/>
  <c r="F28" s="1"/>
  <c r="H28"/>
  <c r="I28"/>
  <c r="C28"/>
  <c r="D26"/>
  <c r="F26" s="1"/>
  <c r="H26"/>
  <c r="I26"/>
  <c r="C26"/>
  <c r="D25"/>
  <c r="F25" s="1"/>
  <c r="H25"/>
  <c r="I25"/>
  <c r="C25"/>
  <c r="D24"/>
  <c r="F24" s="1"/>
  <c r="H24"/>
  <c r="I24"/>
  <c r="C24"/>
  <c r="D23"/>
  <c r="H23"/>
  <c r="H31" s="1"/>
  <c r="I23"/>
  <c r="C23"/>
  <c r="D6"/>
  <c r="H6"/>
  <c r="I6"/>
  <c r="C6"/>
  <c r="D16"/>
  <c r="H16"/>
  <c r="I16"/>
  <c r="C16"/>
  <c r="D15"/>
  <c r="F15" s="1"/>
  <c r="H15"/>
  <c r="I15"/>
  <c r="C15"/>
  <c r="D14"/>
  <c r="H14"/>
  <c r="I14"/>
  <c r="D13"/>
  <c r="F13" s="1"/>
  <c r="H13"/>
  <c r="I13"/>
  <c r="C13"/>
  <c r="H84" i="24"/>
  <c r="I84"/>
  <c r="J84"/>
  <c r="G84"/>
  <c r="H64"/>
  <c r="I64"/>
  <c r="J64"/>
  <c r="G64"/>
  <c r="D9" i="28"/>
  <c r="F9" s="1"/>
  <c r="H9"/>
  <c r="I9"/>
  <c r="C9"/>
  <c r="D8"/>
  <c r="H8"/>
  <c r="I8"/>
  <c r="C8"/>
  <c r="D7"/>
  <c r="F7" s="1"/>
  <c r="H7"/>
  <c r="I7"/>
  <c r="C7"/>
  <c r="D5"/>
  <c r="H5"/>
  <c r="I5"/>
  <c r="C5"/>
  <c r="H39"/>
  <c r="S117" i="24"/>
  <c r="T117"/>
  <c r="S108"/>
  <c r="T108"/>
  <c r="S104"/>
  <c r="S121" s="1"/>
  <c r="T104"/>
  <c r="T121" s="1"/>
  <c r="S84"/>
  <c r="T84"/>
  <c r="S66"/>
  <c r="T66"/>
  <c r="S60"/>
  <c r="T60"/>
  <c r="S55"/>
  <c r="T55"/>
  <c r="S51"/>
  <c r="T51"/>
  <c r="S39"/>
  <c r="T39"/>
  <c r="S31"/>
  <c r="T31"/>
  <c r="S23"/>
  <c r="S87" s="1"/>
  <c r="S123" s="1"/>
  <c r="T23"/>
  <c r="T87" s="1"/>
  <c r="T123" s="1"/>
  <c r="H74"/>
  <c r="I74"/>
  <c r="J74"/>
  <c r="H68"/>
  <c r="I68"/>
  <c r="J68"/>
  <c r="G68"/>
  <c r="C14" i="28" s="1"/>
  <c r="I45" i="24"/>
  <c r="J45"/>
  <c r="H16"/>
  <c r="I16"/>
  <c r="J16"/>
  <c r="G16"/>
  <c r="H14"/>
  <c r="I14"/>
  <c r="J14"/>
  <c r="G14"/>
  <c r="I37"/>
  <c r="J37"/>
  <c r="R117"/>
  <c r="Q117"/>
  <c r="R108"/>
  <c r="Q108"/>
  <c r="R104"/>
  <c r="R121" s="1"/>
  <c r="Q104"/>
  <c r="Q121" s="1"/>
  <c r="R84"/>
  <c r="Q84"/>
  <c r="G74"/>
  <c r="R66"/>
  <c r="Q66"/>
  <c r="R60"/>
  <c r="Q60"/>
  <c r="R55"/>
  <c r="Q55"/>
  <c r="R51"/>
  <c r="Q51"/>
  <c r="H45"/>
  <c r="G45"/>
  <c r="R39"/>
  <c r="Q39"/>
  <c r="H37"/>
  <c r="G37"/>
  <c r="R31"/>
  <c r="Q31"/>
  <c r="R23"/>
  <c r="Q23"/>
  <c r="F5" i="28" l="1"/>
  <c r="F8"/>
  <c r="F6"/>
  <c r="K13"/>
  <c r="F16"/>
  <c r="F14"/>
  <c r="F23"/>
  <c r="H10"/>
  <c r="H19" s="1"/>
  <c r="D17"/>
  <c r="C17"/>
  <c r="H17"/>
  <c r="I17"/>
  <c r="H41"/>
  <c r="C31"/>
  <c r="C41" s="1"/>
  <c r="C10"/>
  <c r="C19" s="1"/>
  <c r="K5"/>
  <c r="K6"/>
  <c r="K7"/>
  <c r="K8"/>
  <c r="K9"/>
  <c r="D10"/>
  <c r="I10"/>
  <c r="K14"/>
  <c r="K15"/>
  <c r="K16"/>
  <c r="K23"/>
  <c r="K24"/>
  <c r="K25"/>
  <c r="K26"/>
  <c r="K27"/>
  <c r="K28"/>
  <c r="K29"/>
  <c r="K30"/>
  <c r="D31"/>
  <c r="I31"/>
  <c r="K34"/>
  <c r="K35"/>
  <c r="K36"/>
  <c r="K37"/>
  <c r="K38"/>
  <c r="D39"/>
  <c r="I39"/>
  <c r="G54" i="24"/>
  <c r="I54"/>
  <c r="I86" s="1"/>
  <c r="J54"/>
  <c r="J86" s="1"/>
  <c r="H54"/>
  <c r="R87"/>
  <c r="R123" s="1"/>
  <c r="Q87"/>
  <c r="Q123" s="1"/>
  <c r="G86"/>
  <c r="F39" i="28" l="1"/>
  <c r="F10"/>
  <c r="F31"/>
  <c r="F17"/>
  <c r="D41"/>
  <c r="D19"/>
  <c r="K39"/>
  <c r="I41"/>
  <c r="J39" s="1"/>
  <c r="K31"/>
  <c r="K17"/>
  <c r="I19"/>
  <c r="J13" s="1"/>
  <c r="K10"/>
  <c r="H86" i="24"/>
  <c r="F41" i="28" l="1"/>
  <c r="E41"/>
  <c r="E23"/>
  <c r="E27"/>
  <c r="E37"/>
  <c r="E30"/>
  <c r="E26"/>
  <c r="E38"/>
  <c r="E34"/>
  <c r="E29"/>
  <c r="E25"/>
  <c r="E35"/>
  <c r="E28"/>
  <c r="E24"/>
  <c r="E36"/>
  <c r="F19"/>
  <c r="E19"/>
  <c r="E16"/>
  <c r="E8"/>
  <c r="E15"/>
  <c r="E7"/>
  <c r="E14"/>
  <c r="E6"/>
  <c r="E5"/>
  <c r="E9"/>
  <c r="E13"/>
  <c r="E17"/>
  <c r="E31"/>
  <c r="E10"/>
  <c r="E39"/>
  <c r="J17"/>
  <c r="J10"/>
  <c r="J19"/>
  <c r="K19"/>
  <c r="J5"/>
  <c r="J6"/>
  <c r="J7"/>
  <c r="J8"/>
  <c r="J9"/>
  <c r="J14"/>
  <c r="J15"/>
  <c r="J16"/>
  <c r="J31"/>
  <c r="J41"/>
  <c r="K41"/>
  <c r="J23"/>
  <c r="J24"/>
  <c r="J25"/>
  <c r="J26"/>
  <c r="J27"/>
  <c r="J28"/>
  <c r="J29"/>
  <c r="J30"/>
  <c r="J34"/>
  <c r="J35"/>
  <c r="J36"/>
  <c r="J37"/>
  <c r="J38"/>
</calcChain>
</file>

<file path=xl/comments1.xml><?xml version="1.0" encoding="utf-8"?>
<comments xmlns="http://schemas.openxmlformats.org/spreadsheetml/2006/main">
  <authors>
    <author>wb391514</author>
    <author>Martin Luis Alton</author>
    <author>Scott Kim</author>
  </authors>
  <commentList>
    <comment ref="R51" authorId="0">
      <text>
        <r>
          <rPr>
            <b/>
            <sz val="8"/>
            <color indexed="81"/>
            <rFont val="Tahoma"/>
            <family val="2"/>
          </rPr>
          <t>wb391514:</t>
        </r>
        <r>
          <rPr>
            <sz val="8"/>
            <color indexed="81"/>
            <rFont val="Tahoma"/>
            <family val="2"/>
          </rPr>
          <t xml:space="preserve">
My correct calculation is 14,679,986. But the data showed 14,697,986. 9 and 7 should be switched. Somebody might have input the sum manually.</t>
        </r>
      </text>
    </comment>
    <comment ref="S51" authorId="1">
      <text>
        <r>
          <rPr>
            <b/>
            <sz val="9"/>
            <color indexed="81"/>
            <rFont val="Tahoma"/>
            <family val="2"/>
          </rPr>
          <t>Martin Luis Alton:</t>
        </r>
        <r>
          <rPr>
            <sz val="9"/>
            <color indexed="81"/>
            <rFont val="Tahoma"/>
            <family val="2"/>
          </rPr>
          <t xml:space="preserve">
Adds up wronlgy in C.A.
</t>
        </r>
      </text>
    </comment>
    <comment ref="D66" authorId="2">
      <text>
        <r>
          <rPr>
            <b/>
            <sz val="8"/>
            <color indexed="81"/>
            <rFont val="Tahoma"/>
            <family val="2"/>
          </rPr>
          <t>Scott Kim:</t>
        </r>
        <r>
          <rPr>
            <sz val="8"/>
            <color indexed="81"/>
            <rFont val="Tahoma"/>
            <family val="2"/>
          </rPr>
          <t xml:space="preserve">
In 2008, 110.000 is Reserves for Investment, and 110.100 does not exist.
In 2007, 110.000 does not exist, and 110.100 is Reserves for Investment.</t>
        </r>
      </text>
    </comment>
    <comment ref="S66" authorId="1">
      <text>
        <r>
          <rPr>
            <b/>
            <sz val="9"/>
            <color indexed="81"/>
            <rFont val="Tahoma"/>
            <family val="2"/>
          </rPr>
          <t>Martin Luis Alton:</t>
        </r>
        <r>
          <rPr>
            <sz val="9"/>
            <color indexed="81"/>
            <rFont val="Tahoma"/>
            <family val="2"/>
          </rPr>
          <t xml:space="preserve">
Wrongly added up on C.A. 
</t>
        </r>
      </text>
    </comment>
  </commentList>
</comments>
</file>

<file path=xl/sharedStrings.xml><?xml version="1.0" encoding="utf-8"?>
<sst xmlns="http://schemas.openxmlformats.org/spreadsheetml/2006/main" count="487" uniqueCount="435">
  <si>
    <t>110.101</t>
  </si>
  <si>
    <t>710.100</t>
  </si>
  <si>
    <t>710.101</t>
  </si>
  <si>
    <t>710.102</t>
  </si>
  <si>
    <t>710.103</t>
  </si>
  <si>
    <t>710.107</t>
  </si>
  <si>
    <t>710.109</t>
  </si>
  <si>
    <t>710.110</t>
  </si>
  <si>
    <t>711.100</t>
  </si>
  <si>
    <t>712.xxx</t>
  </si>
  <si>
    <t>713.xxx</t>
  </si>
  <si>
    <t>713.100</t>
  </si>
  <si>
    <t>713.102</t>
  </si>
  <si>
    <t>713.103</t>
  </si>
  <si>
    <t>713.104</t>
  </si>
  <si>
    <t>713.105</t>
  </si>
  <si>
    <t>713.106</t>
  </si>
  <si>
    <t>713.107</t>
  </si>
  <si>
    <t>713.108</t>
  </si>
  <si>
    <t>713.110</t>
  </si>
  <si>
    <t>713.112</t>
  </si>
  <si>
    <t>713.113</t>
  </si>
  <si>
    <t>713.117</t>
  </si>
  <si>
    <t>7.20.xxx</t>
  </si>
  <si>
    <t>720.107</t>
  </si>
  <si>
    <t>720.103</t>
  </si>
  <si>
    <t>720.113</t>
  </si>
  <si>
    <t>720.119</t>
  </si>
  <si>
    <t>720.121</t>
  </si>
  <si>
    <t>730.101</t>
  </si>
  <si>
    <t>100.130</t>
  </si>
  <si>
    <t>110.000</t>
  </si>
  <si>
    <t>110.102</t>
  </si>
  <si>
    <t>140.120</t>
  </si>
  <si>
    <t>140.130</t>
  </si>
  <si>
    <t>Equipment grants from urban council</t>
  </si>
  <si>
    <t>720.000</t>
  </si>
  <si>
    <t>140.xxx</t>
  </si>
  <si>
    <t>160.xxx</t>
  </si>
  <si>
    <t>250.xxx</t>
  </si>
  <si>
    <t>150.xxx</t>
  </si>
  <si>
    <t>710.xxx</t>
  </si>
  <si>
    <t>610.xxx</t>
  </si>
  <si>
    <t>610.100</t>
  </si>
  <si>
    <t>610.101</t>
  </si>
  <si>
    <t>610.102</t>
  </si>
  <si>
    <t>610.103</t>
  </si>
  <si>
    <t>610.104</t>
  </si>
  <si>
    <t>610.105</t>
  </si>
  <si>
    <t>610.106</t>
  </si>
  <si>
    <t>610.107</t>
  </si>
  <si>
    <t>610.108</t>
  </si>
  <si>
    <t>610.109</t>
  </si>
  <si>
    <t>610.113</t>
  </si>
  <si>
    <t>610.114</t>
  </si>
  <si>
    <t>610.115</t>
  </si>
  <si>
    <t>611.xxx</t>
  </si>
  <si>
    <t>611.110</t>
  </si>
  <si>
    <t>611.101</t>
  </si>
  <si>
    <t>611.102</t>
  </si>
  <si>
    <t>611.103</t>
  </si>
  <si>
    <t>611.104</t>
  </si>
  <si>
    <t>611.106</t>
  </si>
  <si>
    <t>612.xxx</t>
  </si>
  <si>
    <t>612.100</t>
  </si>
  <si>
    <t>612.102</t>
  </si>
  <si>
    <t>612.103</t>
  </si>
  <si>
    <t>612.107</t>
  </si>
  <si>
    <t>612.110</t>
  </si>
  <si>
    <t>612.112</t>
  </si>
  <si>
    <t>620.xxx</t>
  </si>
  <si>
    <t>620.100</t>
  </si>
  <si>
    <t>620.101</t>
  </si>
  <si>
    <t>620.103</t>
  </si>
  <si>
    <t>620.104</t>
  </si>
  <si>
    <t>620.105</t>
  </si>
  <si>
    <t>620.106</t>
  </si>
  <si>
    <t>620.102</t>
  </si>
  <si>
    <t>620.108</t>
  </si>
  <si>
    <t>620.109</t>
  </si>
  <si>
    <t>620.111</t>
  </si>
  <si>
    <t>630.xxx</t>
  </si>
  <si>
    <t>630.110</t>
  </si>
  <si>
    <t>630.105</t>
  </si>
  <si>
    <t>640.xxx</t>
  </si>
  <si>
    <t>650.xxx</t>
  </si>
  <si>
    <t>660.xxx</t>
  </si>
  <si>
    <t>650.101</t>
  </si>
  <si>
    <t>650.102</t>
  </si>
  <si>
    <t>660.101</t>
  </si>
  <si>
    <t>660.104</t>
  </si>
  <si>
    <t>660.106</t>
  </si>
  <si>
    <t>670.xxx</t>
  </si>
  <si>
    <t>670.100</t>
  </si>
  <si>
    <t>670.101</t>
  </si>
  <si>
    <t>670.104</t>
  </si>
  <si>
    <t>670.105</t>
  </si>
  <si>
    <t>670.106</t>
  </si>
  <si>
    <t>670.107</t>
  </si>
  <si>
    <t>670.108</t>
  </si>
  <si>
    <t>670.112</t>
  </si>
  <si>
    <t>670.113</t>
  </si>
  <si>
    <t>670.114</t>
  </si>
  <si>
    <t>670.121</t>
  </si>
  <si>
    <t>670.123</t>
  </si>
  <si>
    <t>670.124</t>
  </si>
  <si>
    <t>670.126</t>
  </si>
  <si>
    <t>670.129</t>
  </si>
  <si>
    <t>160.130</t>
  </si>
  <si>
    <t>170.xxx</t>
  </si>
  <si>
    <t>170.100</t>
  </si>
  <si>
    <t>210.xxx</t>
  </si>
  <si>
    <t>220.xxx</t>
  </si>
  <si>
    <t>220.110</t>
  </si>
  <si>
    <t>220.100</t>
  </si>
  <si>
    <t>220.120</t>
  </si>
  <si>
    <t>220.140</t>
  </si>
  <si>
    <t>220.150</t>
  </si>
  <si>
    <t>221.100</t>
  </si>
  <si>
    <t>221.110</t>
  </si>
  <si>
    <t>222.xxx</t>
  </si>
  <si>
    <t>222.100</t>
  </si>
  <si>
    <t>222.120</t>
  </si>
  <si>
    <t>222.150</t>
  </si>
  <si>
    <t>222.190</t>
  </si>
  <si>
    <t>(a) Equipment Expenses</t>
  </si>
  <si>
    <t>222.240</t>
  </si>
  <si>
    <t>222.250</t>
  </si>
  <si>
    <t>260.xxx</t>
  </si>
  <si>
    <t>EXPENDITURE</t>
  </si>
  <si>
    <t>REVENUE</t>
  </si>
  <si>
    <t>222.210</t>
  </si>
  <si>
    <t>TOTAL REVENUE</t>
  </si>
  <si>
    <t>TOTAL EXPENDITURE</t>
  </si>
  <si>
    <t>II.   INVESTMENT REVENUE</t>
  </si>
  <si>
    <t>I.   RECURRENT REVENUE</t>
  </si>
  <si>
    <t>RECURRENT REVENUE SUBTOTAL</t>
  </si>
  <si>
    <t>INVESTMENT REVENUE SUBTOTAL</t>
  </si>
  <si>
    <t>I.   RECURRENT EXPENDITURE</t>
  </si>
  <si>
    <t>RECURRENT EXPENDITURE SUBTOTAL</t>
  </si>
  <si>
    <t>II.    INVESTMENT EXPENDITURE</t>
  </si>
  <si>
    <t>INVESTMENT EXPENDITURE SUBTOTAL</t>
  </si>
  <si>
    <t>740.xxx</t>
  </si>
  <si>
    <t>730.xxx</t>
  </si>
  <si>
    <t>750.xxx</t>
  </si>
  <si>
    <t>760.xxx</t>
  </si>
  <si>
    <t>770.xxx</t>
  </si>
  <si>
    <t>780.xxx</t>
  </si>
  <si>
    <t>84.100</t>
  </si>
  <si>
    <t>280.xxx</t>
  </si>
  <si>
    <t>790.xxx</t>
  </si>
  <si>
    <t>680.100</t>
  </si>
  <si>
    <t>110.xxx</t>
  </si>
  <si>
    <t>221.xxx</t>
  </si>
  <si>
    <t>100.xxx</t>
  </si>
  <si>
    <t>TIGNERE COUNCIL</t>
  </si>
  <si>
    <t>Rebates and Loyalties paid by States</t>
  </si>
  <si>
    <t>Reserves</t>
  </si>
  <si>
    <t>Equipment Grants Received</t>
  </si>
  <si>
    <t>Long and Mid-Term Loans</t>
  </si>
  <si>
    <t>Recurrent Reserve</t>
  </si>
  <si>
    <t>INVESTMENT REVENUES</t>
  </si>
  <si>
    <t>RECURRENT REVENUES</t>
  </si>
  <si>
    <t>Items</t>
  </si>
  <si>
    <t>RECURRENT EXPENDITURE</t>
  </si>
  <si>
    <t>Materials and Supplies</t>
  </si>
  <si>
    <t>Transport</t>
  </si>
  <si>
    <t>Other Services</t>
  </si>
  <si>
    <t>Staff</t>
  </si>
  <si>
    <t>Subsidies</t>
  </si>
  <si>
    <t>Other Expenses</t>
  </si>
  <si>
    <t>INVESTMENT EXPENDITURE</t>
  </si>
  <si>
    <t>Repayment of Long to Mid-term Loans</t>
  </si>
  <si>
    <t>Reimbursement to Long to Mid-term Loans</t>
  </si>
  <si>
    <t>Other Tangible Assets</t>
  </si>
  <si>
    <t>Building Management</t>
  </si>
  <si>
    <t>Equipment and Movable Assets</t>
  </si>
  <si>
    <t>713.101</t>
  </si>
  <si>
    <t>140.140</t>
  </si>
  <si>
    <t>610.110</t>
  </si>
  <si>
    <t>2008 Actual</t>
  </si>
  <si>
    <t>2008 Budget</t>
  </si>
  <si>
    <t>Other equipment grants received</t>
  </si>
  <si>
    <t>Reserves for overheads</t>
  </si>
  <si>
    <t>Rroceeds from global taxes</t>
  </si>
  <si>
    <t>Proceeds from business</t>
  </si>
  <si>
    <t>Liquor license</t>
  </si>
  <si>
    <t>Cattle taxes</t>
  </si>
  <si>
    <t>Sanitary taxes</t>
  </si>
  <si>
    <t>Land taxes</t>
  </si>
  <si>
    <t>Other fiscal revenues</t>
  </si>
  <si>
    <t>Council additional taxes for levies</t>
  </si>
  <si>
    <t>Slaughter taxes</t>
  </si>
  <si>
    <t>Pond fees</t>
  </si>
  <si>
    <t>Market tolls</t>
  </si>
  <si>
    <t>Building permit fees</t>
  </si>
  <si>
    <t>Fees for temporary occupation of highway</t>
  </si>
  <si>
    <t>Fees for temporary occupation of parking</t>
  </si>
  <si>
    <t>Parking taxes</t>
  </si>
  <si>
    <t>Entertainment taxes</t>
  </si>
  <si>
    <t>Advertising taxes</t>
  </si>
  <si>
    <t>Stamp duties</t>
  </si>
  <si>
    <t>Highway waste taxes</t>
  </si>
  <si>
    <t>Proceeds from taxes on mineral exploitation</t>
  </si>
  <si>
    <t>Other indirect council taxes</t>
  </si>
  <si>
    <t>Rents and hires of council properties</t>
  </si>
  <si>
    <t>Rents of movable properties</t>
  </si>
  <si>
    <t>Transfer of sand, stones, pozzolana (volcanic ash for cement) and other quarry products</t>
  </si>
  <si>
    <t>Quay fees</t>
  </si>
  <si>
    <t>Proceeds from services rendered</t>
  </si>
  <si>
    <t>Unforeseen income</t>
  </si>
  <si>
    <t>Rebates on sale of state lands</t>
  </si>
  <si>
    <t xml:space="preserve">Gifts and legacies received for investment </t>
  </si>
  <si>
    <t>Reserves for investment</t>
  </si>
  <si>
    <t>Unallocated reserves entered in assets as quasi-money</t>
  </si>
  <si>
    <t>Transfers from fixed assets account</t>
  </si>
  <si>
    <t>Equipment grants from FEICOM</t>
  </si>
  <si>
    <t>Stationery</t>
  </si>
  <si>
    <t>Subscription to various publications</t>
  </si>
  <si>
    <t>Printing costs of tickets</t>
  </si>
  <si>
    <t xml:space="preserve">Printing costs of accounting registers and documents </t>
  </si>
  <si>
    <t>Civil status registry expenses (register, booklets, forms, etc.)</t>
  </si>
  <si>
    <t>Fuel and lubricants</t>
  </si>
  <si>
    <t>Maintenance of water and electricity networks</t>
  </si>
  <si>
    <t>Maintenance of council roads</t>
  </si>
  <si>
    <t>Maintenance of council buildings</t>
  </si>
  <si>
    <t>Maintenance of municipal authority's residence</t>
  </si>
  <si>
    <t>Puchase of equipments and supplies for use and maintenance of all council service</t>
  </si>
  <si>
    <t>Electricity consumption in municipal authority's residence</t>
  </si>
  <si>
    <t>Purchase of lighting equipment</t>
  </si>
  <si>
    <t>Electricity consumption for street lighting</t>
  </si>
  <si>
    <t>Transport expenses for municipal councilors</t>
  </si>
  <si>
    <t>Transport expenses for municipal administrators and their deputies</t>
  </si>
  <si>
    <t>Transport expenses for secretaries general</t>
  </si>
  <si>
    <t>Transport expenses for council treasurers</t>
  </si>
  <si>
    <t>Transport expenses for resident council staff</t>
  </si>
  <si>
    <t>Final transfer (death, retirement, repatriation, etc.)</t>
  </si>
  <si>
    <t>Posts and telecommunications fees</t>
  </si>
  <si>
    <t>Bonuses and allowances for tax collectors</t>
  </si>
  <si>
    <t>Fixed asset transfer fees</t>
  </si>
  <si>
    <t>Maintenance of sundry services (building equipment movable properties, etc.)</t>
  </si>
  <si>
    <t>Entertainment fees</t>
  </si>
  <si>
    <t>Expenses for official ceremonies</t>
  </si>
  <si>
    <t>Basic wages and gross salary</t>
  </si>
  <si>
    <t>Allowances</t>
  </si>
  <si>
    <t>Bonuses and allowances granted to council staff</t>
  </si>
  <si>
    <t>Overtime</t>
  </si>
  <si>
    <t>Various benefits for council staff</t>
  </si>
  <si>
    <t>Contribution to the NSIF</t>
  </si>
  <si>
    <t>Reserves for advancement</t>
  </si>
  <si>
    <t>Training expenses</t>
  </si>
  <si>
    <t>Reserves for youth employment programs</t>
  </si>
  <si>
    <t>Expenditure for part-time workers</t>
  </si>
  <si>
    <t>Automobile licenses</t>
  </si>
  <si>
    <t>Other taxes</t>
  </si>
  <si>
    <t>Subsidies to schools</t>
  </si>
  <si>
    <t>Subsidies to sport associations</t>
  </si>
  <si>
    <t>Contributions to the operating expenses of the provincial council services</t>
  </si>
  <si>
    <t>Participation in the management of natural disasters</t>
  </si>
  <si>
    <t>Contribution transfers paid</t>
  </si>
  <si>
    <t>Sitting allowances for municipal councilors</t>
  </si>
  <si>
    <t>Secretariat and entertainment allowances during council sessions</t>
  </si>
  <si>
    <t>Duty allowances of municipal authorities</t>
  </si>
  <si>
    <t>Duty allowances for assistant mayors</t>
  </si>
  <si>
    <t>Entertainment allowances for municipal authorities</t>
  </si>
  <si>
    <t>Insurance premiums of municipal council members</t>
  </si>
  <si>
    <t>Insurance premiums of mayors, deputy-mayors, and council staff</t>
  </si>
  <si>
    <t>Conference seminar allowances</t>
  </si>
  <si>
    <t>Gifts and relief assistance</t>
  </si>
  <si>
    <t>Transfer charges for land surveying work</t>
  </si>
  <si>
    <t>Fees for participation in the running of sundry loan recovery support services</t>
  </si>
  <si>
    <t>Burial expenses for abandoned corpse</t>
  </si>
  <si>
    <t>Funds for purchase of official sashes and insignia</t>
  </si>
  <si>
    <t>Operating expenses of the council treasury</t>
  </si>
  <si>
    <t>Appropriation for depreciation to be provided for type of tangible assets</t>
  </si>
  <si>
    <t>Short-term SONEL, SNEC and P &amp;T loans included in the accounts consolidated as long to mid term loans</t>
  </si>
  <si>
    <t>Long to mid-term loans resulting from the operation of the deposit made</t>
  </si>
  <si>
    <t>Council building housing services (general service, work-shop, school, clinics, etc.)</t>
  </si>
  <si>
    <t>Residential council building</t>
  </si>
  <si>
    <t>Commercial council building</t>
  </si>
  <si>
    <t>Other council buildings (gymnasium, sport, feasts, etc.)</t>
  </si>
  <si>
    <t>Construction of road networks (roads, ferries, dams, drains, sewers, electricity, water, public lighting, road signs)</t>
  </si>
  <si>
    <t xml:space="preserve">Layout and construction of building </t>
  </si>
  <si>
    <t>Construction of water and electricity networks</t>
  </si>
  <si>
    <t>Transport equipments</t>
  </si>
  <si>
    <t>Council road equipments</t>
  </si>
  <si>
    <t>Repair equipments for multi purposes vehicles and machines</t>
  </si>
  <si>
    <t>Computer equipments</t>
  </si>
  <si>
    <t>Office equipments and furniture</t>
  </si>
  <si>
    <t>Kitchen and restaurant equipments and furniture</t>
  </si>
  <si>
    <t>Other tangible fixed assets</t>
  </si>
  <si>
    <t>Fiscal revenue (1)</t>
  </si>
  <si>
    <t>Direct council tax (2)</t>
  </si>
  <si>
    <t>Indirect council taxes (3)</t>
  </si>
  <si>
    <t>Rebates and loyalties granted by the state (5)</t>
  </si>
  <si>
    <t>Financial revenues (6)</t>
  </si>
  <si>
    <t>Revenues from operating subventions (7)</t>
  </si>
  <si>
    <t>Transfers received (8)</t>
  </si>
  <si>
    <t>Misc. revenues and sundry profits (9)</t>
  </si>
  <si>
    <t>Depreciation returns (scrape salvage value) (10)</t>
  </si>
  <si>
    <t>Endowments (11)</t>
  </si>
  <si>
    <t xml:space="preserve">Reserves </t>
  </si>
  <si>
    <t>Equipment grants received (12)</t>
  </si>
  <si>
    <t>Long and mid-term loans (13)</t>
  </si>
  <si>
    <t>Other long and short-term debts (14)</t>
  </si>
  <si>
    <t>Repayment of other loans and mid-term credits (15)</t>
  </si>
  <si>
    <t>Depreciation of tangible assets</t>
  </si>
  <si>
    <t>Production of tangible assets by the council for self-equipment</t>
  </si>
  <si>
    <t>Materials and supplies used (16)</t>
  </si>
  <si>
    <t>Transport used (17)</t>
  </si>
  <si>
    <t>Other services used (18)</t>
  </si>
  <si>
    <t>Staff costs (19)</t>
  </si>
  <si>
    <t>Taxes and duties (20)</t>
  </si>
  <si>
    <t>Financial costs (21)</t>
  </si>
  <si>
    <t>Subsidy grants (22)</t>
  </si>
  <si>
    <t>Transfers granted (23)</t>
  </si>
  <si>
    <t>Other expenses and sundry loses (24)</t>
  </si>
  <si>
    <t>Repayment of long to mid-term debts (25)</t>
  </si>
  <si>
    <t>Reimbursement of other long to mid-term debts (26)</t>
  </si>
  <si>
    <t>Repayment of long to mid-term loans resulting from commitment made by the council</t>
  </si>
  <si>
    <t>Plots (27)</t>
  </si>
  <si>
    <t>Other tangible assets (28)</t>
  </si>
  <si>
    <t>Building management (29)</t>
  </si>
  <si>
    <t>Equipment and movables (30)</t>
  </si>
  <si>
    <t>Other long and mid term loans (31)</t>
  </si>
  <si>
    <t>Holdings with or without certificates (32)</t>
  </si>
  <si>
    <t>(b) Capital investment expenses</t>
  </si>
  <si>
    <t>Head-account</t>
  </si>
  <si>
    <t>Sub-account</t>
  </si>
  <si>
    <t>Sub-account Description</t>
  </si>
  <si>
    <t>Proceeds from exploitation of council properties and services (4)</t>
  </si>
  <si>
    <t>Sanitation inspection taxes</t>
  </si>
  <si>
    <t>Recurrent Revenue Total</t>
  </si>
  <si>
    <t>Investment Revenue Total</t>
  </si>
  <si>
    <t xml:space="preserve">Recurrent Expenditure Total </t>
  </si>
  <si>
    <t>Investment Expenditure Total</t>
  </si>
  <si>
    <t>TIGNERE COUNCIL CONSOLIDATED BUDGET (2008/2007)</t>
  </si>
  <si>
    <t>Proceeds of water tax; lighting tax; refuse disposal tax; proceeds from municipal ambulance; electrification tax; other direct council taxes</t>
  </si>
  <si>
    <t>Stoppages for houses occupied by council staff; stoppages of the transportation of staff; transfer of water and electricity supply; garage transfer; proceeds of leases and grants; fees for monuments and sites developed by the council; loading fees; library fees; proceeds of advertising spots, cemetery fees; revenues from services</t>
  </si>
  <si>
    <t>Rebates on primary products, rebates on forestry operation, rebates on mineral exploitation; other rebates</t>
  </si>
  <si>
    <t>Interest on bank deposits; interest on short-term loans; interest on cash advances granted as loans; interest on long-term loans; dividends; interest on overdue payments; other interests</t>
  </si>
  <si>
    <t>Operating subventions; operating subvention granted by the city council; operating subventions granted by other donor bodies</t>
  </si>
  <si>
    <t>Transfers received from the state; transfers received from the other national bodies; transfers received as international council cooperation; miscellaneous transfers</t>
  </si>
  <si>
    <t>Insurance allowance received; exchange profits; gifts and legacies for the running of council services; unjustified cash surplus; penalties for late contracts received; fines for simple offences; penal fines received; proceeds of unpaid debts which have exceeded the prescribed four-year payment period (vouchers, settlement and unpaid checks at the treasury or bank due to the creditor's error); proceeds of debts already considered as unproductive assets; proceeds of civil or penal sentences for council; proceeds of sporting activities organized within the council; voluntary contribution of communities or NGOs to the running expenses of the council; proportion of subventions for equipment included in the result of financial year</t>
  </si>
  <si>
    <t>Depreciation returns</t>
  </si>
  <si>
    <t>Basic endowment; original endowment fund; allocation in cash; voluntary contribution to investment</t>
  </si>
  <si>
    <t>Equipment grants received; equipment grants from city council</t>
  </si>
  <si>
    <t>Long and mid-term loans repayable in foreign currency; long and mid-term loans repayable in kind</t>
  </si>
  <si>
    <t>State advances for more than one year; long and mid-term credits granted by contractors</t>
  </si>
  <si>
    <t>Long and mid-term credits to third party for collection; short-term advances consolidated as long and mid-term loans for collection; other short-term credits consolidated as long and mid-term credits for collection; security deposits for collection</t>
  </si>
  <si>
    <t>Water consumption in council buildings water consumption in municipal authority's residence; destruction of noxious animals; upkeep of cemeteries</t>
  </si>
  <si>
    <t>Transport expenses for expatriate council staff; other transfer expenses (luggage, belonging, property, etc.)</t>
  </si>
  <si>
    <t>Financial contribution for the drawing of assessment books; car rental and sundries; rent and rental charges; fees paid to medical doctors, architects, auditors, consultants, etc.); guarding costs; banking services (accounts and transfer); legal notice charges (advertisements and advertising, etc.); expenses for official ceremonies</t>
  </si>
  <si>
    <t>Pension of civil servants on retirement paid to the state; pensions granted to council staff of the former west Cameroon; training allowances (student and trainees); other personal expenses</t>
  </si>
  <si>
    <t>Fiscal stamp duties stamp duty on deeds, contract and jobbing orders for services rendered; proportional tax on stoppages of transfer capital (PTSC); other taxes; financial cost</t>
  </si>
  <si>
    <t xml:space="preserve">Interest on bank overdrafts; interest on advances; interest on short-term loans; interest on long and mid-term loans; interest on overdue payments; other financial expenses </t>
  </si>
  <si>
    <t>General appropriation for the ongoing expenses of urban councils; subsidies to schools; subsidies to sport association; transfers granted</t>
  </si>
  <si>
    <t>Contributions to FEICOM; contributions to the operating expenses of CEFAM (local government training center); participation as counter part, in decentralized international cooperation; other transfers paid</t>
  </si>
  <si>
    <t>Duty and entertainment allowances of chairmen and deputy chairmen of council with special status; lump sum payments to council committee members; insurance premiums construction and council building; insurance premiums of floods, broken windows, etc.; other insurance premiums (fire, theft, civil liability, floods, broken windows and other risks); benefit in kind granted to municipal authorities; payment of tax relief (paying back revenue unduly collected); cash shortages and losses on other asses (contingency); currency exchange losses (sale and purchase or foreign currencies); legal charges resulting from court sentences; fines paid on the late execution of contracts and jobbing orders; transfer charges for land survey work; fees for internal sporting activities of council teams; funeral expenses for permanent council workers, municipal, councilors, mayors, and their assistants; previous financial year's deficit to be absorbed; compensation for expropriations</t>
  </si>
  <si>
    <t>Long and mid-term loans repayment in foreign currency; long and mid-term loans repayment in various forms; long and mid-term loans to be repaid in kind</t>
  </si>
  <si>
    <t>State advances for more than one year</t>
  </si>
  <si>
    <t>Building plots; garden, open spaces, burial grounds; urban lands; land under exploitation; other lands</t>
  </si>
  <si>
    <t>Council buildings used for industrial purposes</t>
  </si>
  <si>
    <t>Development of gardens, open spaces, etc.</t>
  </si>
  <si>
    <t>Town-panning stationery; park and garden equipment; household refuse disposal equipment; equipment for various council workshops; equipment for water and electricity services; equipment for other technical services; equipment for maintenance of council buildings; equipment and movables for council establishments; library equipment and furniture; sport equipment</t>
  </si>
  <si>
    <t>Long and mid-term loans to be granted</t>
  </si>
  <si>
    <t>Holdings with or without certificates; deposits and guaranties to be made (SONEL, SNEC, P&amp;T, CAMTAL)</t>
  </si>
  <si>
    <t>Fire arms tax; transfer fee; forest tax; certification at motor vehicles and machines registration</t>
  </si>
  <si>
    <t>Additional Items with no Revenue or no Expenditure</t>
  </si>
  <si>
    <t>Stadium fees; taxes of seasonal livestock; transit tax on livestock, municipal custom tax; taxes on under-developed urban plots</t>
  </si>
  <si>
    <t>* 710.104: Fire arms tax (2008); Transfer fees (2007)</t>
  </si>
  <si>
    <t>* 710.105: Transfer fees (2008); Forest tax (2007)</t>
  </si>
  <si>
    <t>* 710.106: Forest tax:(2008); Sanitation tax (2007)</t>
  </si>
  <si>
    <t>* 710.107: Sanitation tax (2008); none (2007)</t>
  </si>
  <si>
    <t>* 710.108: Certification at motor vehicles and machines registration (2008); none (2007)</t>
  </si>
  <si>
    <t>* 713.111:  Taxes on under-developed urban plots (2008); Stamp duties (2007)</t>
  </si>
  <si>
    <t>* 713.112:  Stamp duties (2008); Highway waste tax (2007)</t>
  </si>
  <si>
    <t>* 713.113:  Highway waste tax (2008); Taxes of seasonal livestock movement (2007)</t>
  </si>
  <si>
    <t>* 713.114:  Taxes of seasonal livestock movement (2008); Transit tax on livestock (2007)</t>
  </si>
  <si>
    <t>* 713.115:  Transit tax on livestock (2008); none (2007)</t>
  </si>
  <si>
    <t>* 713.116:  Municipal custom tax (2008); none (2007)</t>
  </si>
  <si>
    <t>* 720.121: Unforeseen revenue (2008); Other operating income (2007)</t>
  </si>
  <si>
    <t>* 110.000:  Reserves for investment (2008); none (2007)</t>
  </si>
  <si>
    <t>* 110.100: none (2008); Reserves for investment (2007)</t>
  </si>
  <si>
    <t>* 612.107 had $250,000 budget in 2008 (no actural revenue), but the total did not include this amount.</t>
  </si>
  <si>
    <t>* 630.110: Automobile license (2008); none (2007)</t>
  </si>
  <si>
    <t>* 630.100: none (2008); Automobile license (2007)</t>
  </si>
  <si>
    <t>Fotnote: Additional Items with no Revenue or no Expenditure</t>
  </si>
  <si>
    <t>2009 Budget</t>
  </si>
  <si>
    <t>2009 Actual</t>
  </si>
  <si>
    <t>Total Art 7.11</t>
  </si>
  <si>
    <t>Tax on seasonal livestock movement</t>
  </si>
  <si>
    <t>Proceeds from taxes on on mineral exploitation, fishery ressources etc.</t>
  </si>
  <si>
    <t>711.xxx</t>
  </si>
  <si>
    <t>Total Article 7.10</t>
  </si>
  <si>
    <t>Total Article 7.13</t>
  </si>
  <si>
    <t>Total Head 2</t>
  </si>
  <si>
    <t xml:space="preserve">Total Head 1.4 </t>
  </si>
  <si>
    <t xml:space="preserve">Total Head 1.1. </t>
  </si>
  <si>
    <t>Long and mid-term loans repayable in national currency</t>
  </si>
  <si>
    <t>Electricity consumption in council building</t>
  </si>
  <si>
    <t>Water consumption in municipal authority's residence</t>
  </si>
  <si>
    <t>610.117</t>
  </si>
  <si>
    <t xml:space="preserve">Upkeep of cementeries </t>
  </si>
  <si>
    <t>Total Head 6.10</t>
  </si>
  <si>
    <t>Total Sub Head 6.11</t>
  </si>
  <si>
    <t>Total Sub-Head 6.12</t>
  </si>
  <si>
    <t>Total Sub-Head 6.20</t>
  </si>
  <si>
    <t>Total Sub-Head 6.30</t>
  </si>
  <si>
    <t>Total Head 6.5</t>
  </si>
  <si>
    <t>660.105</t>
  </si>
  <si>
    <t>Other transfers paid (ACVC, etc.)</t>
  </si>
  <si>
    <t xml:space="preserve">Total Head 6.6. </t>
  </si>
  <si>
    <t>Fonctionnemen commisse de Passation des marche (2008 only)</t>
  </si>
  <si>
    <t>Cotisations professionnelles aux synidcats (2009 only)</t>
  </si>
  <si>
    <t>Total Head 6.7</t>
  </si>
  <si>
    <t>Total Sub-Head 2.20</t>
  </si>
  <si>
    <t>Total Sub-Head 2.21</t>
  </si>
  <si>
    <t>Total Sub-Head 2.22</t>
  </si>
  <si>
    <t>Long and mid-term loans repayable in foreign currency; long and mid-term loans repayable in kind (latter one for 2008 only)</t>
  </si>
  <si>
    <t>713.119 (only 2009)</t>
  </si>
  <si>
    <t>713.118 (only 2008)</t>
  </si>
  <si>
    <t>713.118    (only 2009)</t>
  </si>
  <si>
    <t xml:space="preserve">Total Head 1.0 </t>
  </si>
  <si>
    <t>Endowments</t>
  </si>
  <si>
    <t>Taxes and Duties</t>
  </si>
  <si>
    <t>Fiscal Revenue (e.g. Proceeds from global taxes or Sanitary taxes)</t>
  </si>
  <si>
    <t xml:space="preserve">Indirect Council Tax (e.g. Market tolls or Taxes on minerals) </t>
  </si>
  <si>
    <t>Proceeds from Council Properties (e.g. Rents and hires of council properties)</t>
  </si>
  <si>
    <t>Transfer  (e.g. Expenses of provincial council services, Natural disaster response, etc.)</t>
  </si>
  <si>
    <t>Actual/Budget</t>
  </si>
  <si>
    <t>Item share of Total</t>
  </si>
  <si>
    <t>Actual</t>
  </si>
  <si>
    <t xml:space="preserve">Budget </t>
  </si>
  <si>
    <t>Budget</t>
  </si>
</sst>
</file>

<file path=xl/styles.xml><?xml version="1.0" encoding="utf-8"?>
<styleSheet xmlns="http://schemas.openxmlformats.org/spreadsheetml/2006/main">
  <numFmts count="4">
    <numFmt numFmtId="43" formatCode="_(* #,##0.00_);_(* \(#,##0.00\);_(* &quot;-&quot;??_);_(@_)"/>
    <numFmt numFmtId="164" formatCode="_(* #,##0_);_(* \(#,##0\);_(* &quot;-&quot;??_);_(@_)"/>
    <numFmt numFmtId="165" formatCode="0.0%"/>
    <numFmt numFmtId="166" formatCode="0.000%"/>
  </numFmts>
  <fonts count="20">
    <font>
      <sz val="11"/>
      <color theme="1"/>
      <name val="Calibri"/>
      <family val="2"/>
      <scheme val="minor"/>
    </font>
    <font>
      <sz val="11"/>
      <color theme="1"/>
      <name val="Calibri"/>
      <family val="2"/>
      <scheme val="minor"/>
    </font>
    <font>
      <sz val="8"/>
      <color indexed="81"/>
      <name val="Tahoma"/>
      <family val="2"/>
    </font>
    <font>
      <b/>
      <sz val="8"/>
      <color indexed="81"/>
      <name val="Tahoma"/>
      <family val="2"/>
    </font>
    <font>
      <sz val="8"/>
      <color theme="1"/>
      <name val="Arial"/>
      <family val="2"/>
    </font>
    <font>
      <b/>
      <sz val="8"/>
      <color theme="1"/>
      <name val="Arial"/>
      <family val="2"/>
    </font>
    <font>
      <b/>
      <u/>
      <sz val="8"/>
      <color theme="1"/>
      <name val="Arial"/>
      <family val="2"/>
    </font>
    <font>
      <u/>
      <sz val="8"/>
      <color theme="1"/>
      <name val="Arial"/>
      <family val="2"/>
    </font>
    <font>
      <sz val="9"/>
      <color theme="1"/>
      <name val="Arial"/>
      <family val="2"/>
    </font>
    <font>
      <b/>
      <sz val="9"/>
      <color theme="1"/>
      <name val="Arial"/>
      <family val="2"/>
    </font>
    <font>
      <b/>
      <u/>
      <sz val="9"/>
      <color theme="1"/>
      <name val="Arial"/>
      <family val="2"/>
    </font>
    <font>
      <b/>
      <u/>
      <sz val="9"/>
      <color theme="1"/>
      <name val="Calibri"/>
      <family val="2"/>
      <scheme val="minor"/>
    </font>
    <font>
      <u val="singleAccounting"/>
      <sz val="9"/>
      <color theme="1"/>
      <name val="Arial"/>
      <family val="2"/>
    </font>
    <font>
      <sz val="9"/>
      <name val="Arial"/>
      <family val="2"/>
    </font>
    <font>
      <b/>
      <sz val="9"/>
      <name val="Arial"/>
      <family val="2"/>
    </font>
    <font>
      <sz val="9"/>
      <color theme="1"/>
      <name val="Calibri"/>
      <family val="2"/>
      <scheme val="minor"/>
    </font>
    <font>
      <sz val="9"/>
      <color indexed="81"/>
      <name val="Tahoma"/>
      <family val="2"/>
    </font>
    <font>
      <b/>
      <sz val="9"/>
      <color indexed="81"/>
      <name val="Tahoma"/>
      <family val="2"/>
    </font>
    <font>
      <i/>
      <sz val="8"/>
      <color theme="1"/>
      <name val="Arial"/>
      <family val="2"/>
    </font>
    <font>
      <b/>
      <sz val="10"/>
      <color theme="1"/>
      <name val="Arial"/>
      <family val="2"/>
    </font>
  </fonts>
  <fills count="3">
    <fill>
      <patternFill patternType="none"/>
    </fill>
    <fill>
      <patternFill patternType="gray125"/>
    </fill>
    <fill>
      <patternFill patternType="solid">
        <fgColor theme="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4" fillId="0" borderId="0" xfId="0" applyFont="1" applyAlignment="1">
      <alignment vertical="center"/>
    </xf>
    <xf numFmtId="49" fontId="4" fillId="0" borderId="0" xfId="0" applyNumberFormat="1" applyFont="1" applyAlignment="1">
      <alignment vertical="center"/>
    </xf>
    <xf numFmtId="0" fontId="4" fillId="0" borderId="0" xfId="0" applyFont="1" applyAlignment="1">
      <alignment vertical="center" wrapText="1"/>
    </xf>
    <xf numFmtId="0" fontId="5" fillId="0" borderId="0" xfId="0" applyFont="1" applyAlignment="1">
      <alignment vertical="center"/>
    </xf>
    <xf numFmtId="164" fontId="4" fillId="0" borderId="0" xfId="1" applyNumberFormat="1" applyFont="1" applyAlignment="1">
      <alignment vertical="center"/>
    </xf>
    <xf numFmtId="49" fontId="5" fillId="0" borderId="0" xfId="0" applyNumberFormat="1" applyFont="1" applyAlignment="1">
      <alignment vertical="center"/>
    </xf>
    <xf numFmtId="0" fontId="4" fillId="0" borderId="0" xfId="0" applyNumberFormat="1" applyFont="1" applyAlignment="1">
      <alignment vertical="center"/>
    </xf>
    <xf numFmtId="0" fontId="4" fillId="0" borderId="0" xfId="0" applyFont="1" applyAlignment="1">
      <alignment horizontal="left" vertical="center"/>
    </xf>
    <xf numFmtId="0" fontId="4" fillId="0" borderId="0" xfId="0" applyFont="1"/>
    <xf numFmtId="0" fontId="6" fillId="0" borderId="0" xfId="0" applyFont="1" applyAlignment="1">
      <alignment horizontal="left"/>
    </xf>
    <xf numFmtId="0" fontId="6" fillId="0" borderId="0" xfId="0" applyFont="1" applyAlignment="1">
      <alignment horizontal="center"/>
    </xf>
    <xf numFmtId="0" fontId="6" fillId="0" borderId="0" xfId="0" applyFont="1" applyAlignment="1">
      <alignment horizontal="center" wrapText="1"/>
    </xf>
    <xf numFmtId="0" fontId="6" fillId="0" borderId="0" xfId="0" applyFont="1"/>
    <xf numFmtId="164" fontId="4" fillId="0" borderId="0" xfId="1" applyNumberFormat="1" applyFont="1"/>
    <xf numFmtId="165" fontId="4" fillId="0" borderId="0" xfId="2" applyNumberFormat="1" applyFont="1"/>
    <xf numFmtId="0" fontId="7" fillId="0" borderId="0" xfId="0" applyFont="1"/>
    <xf numFmtId="164" fontId="7" fillId="0" borderId="0" xfId="1" applyNumberFormat="1" applyFont="1"/>
    <xf numFmtId="165" fontId="7" fillId="0" borderId="0" xfId="2" applyNumberFormat="1" applyFont="1"/>
    <xf numFmtId="0" fontId="5" fillId="0" borderId="0" xfId="0" applyFont="1"/>
    <xf numFmtId="164" fontId="5" fillId="0" borderId="0" xfId="0" applyNumberFormat="1" applyFont="1"/>
    <xf numFmtId="165" fontId="5" fillId="0" borderId="0" xfId="2" applyNumberFormat="1" applyFont="1"/>
    <xf numFmtId="164" fontId="5" fillId="0" borderId="0" xfId="1" applyNumberFormat="1" applyFont="1"/>
    <xf numFmtId="164" fontId="4" fillId="0" borderId="0" xfId="1" applyNumberFormat="1" applyFont="1" applyBorder="1" applyAlignment="1">
      <alignment vertical="center"/>
    </xf>
    <xf numFmtId="0" fontId="8" fillId="0" borderId="0" xfId="0" applyFont="1" applyAlignment="1">
      <alignment horizontal="left" vertical="center"/>
    </xf>
    <xf numFmtId="49" fontId="8" fillId="0" borderId="0" xfId="0" applyNumberFormat="1" applyFont="1" applyAlignment="1">
      <alignment vertical="center"/>
    </xf>
    <xf numFmtId="0" fontId="8" fillId="0" borderId="0" xfId="0" applyNumberFormat="1" applyFont="1" applyAlignment="1">
      <alignment vertical="center"/>
    </xf>
    <xf numFmtId="0" fontId="8" fillId="0" borderId="0" xfId="0" applyFont="1" applyAlignment="1">
      <alignment vertical="center"/>
    </xf>
    <xf numFmtId="0" fontId="8" fillId="0" borderId="0" xfId="0" applyFont="1" applyAlignment="1">
      <alignment vertical="center" wrapText="1"/>
    </xf>
    <xf numFmtId="164" fontId="8" fillId="0" borderId="0" xfId="1" applyNumberFormat="1" applyFont="1" applyAlignment="1">
      <alignment vertical="center"/>
    </xf>
    <xf numFmtId="164" fontId="8" fillId="0" borderId="0" xfId="1" applyNumberFormat="1" applyFont="1" applyBorder="1" applyAlignment="1">
      <alignment vertical="center"/>
    </xf>
    <xf numFmtId="0" fontId="9" fillId="0" borderId="0" xfId="0" applyFont="1" applyAlignment="1">
      <alignment horizontal="left" vertical="center"/>
    </xf>
    <xf numFmtId="49" fontId="9" fillId="0" borderId="0" xfId="0" applyNumberFormat="1" applyFont="1" applyAlignment="1">
      <alignment vertical="center"/>
    </xf>
    <xf numFmtId="0" fontId="9" fillId="0" borderId="0" xfId="0" applyNumberFormat="1" applyFont="1" applyAlignment="1">
      <alignment vertical="center"/>
    </xf>
    <xf numFmtId="0" fontId="9" fillId="0" borderId="0" xfId="0" applyFont="1" applyAlignment="1">
      <alignment vertical="center"/>
    </xf>
    <xf numFmtId="0" fontId="9" fillId="0" borderId="0" xfId="0" applyFont="1" applyAlignment="1">
      <alignment vertical="center" wrapText="1"/>
    </xf>
    <xf numFmtId="164" fontId="9" fillId="0" borderId="0" xfId="1" applyNumberFormat="1" applyFont="1" applyAlignment="1">
      <alignment vertical="center"/>
    </xf>
    <xf numFmtId="164" fontId="9" fillId="0" borderId="0" xfId="1" applyNumberFormat="1" applyFont="1" applyBorder="1" applyAlignment="1">
      <alignment vertical="center"/>
    </xf>
    <xf numFmtId="0" fontId="10" fillId="0" borderId="0" xfId="0" applyFont="1" applyAlignment="1">
      <alignment horizontal="left" vertical="center"/>
    </xf>
    <xf numFmtId="0" fontId="10" fillId="0" borderId="0" xfId="0" applyFont="1" applyAlignment="1">
      <alignment vertical="center"/>
    </xf>
    <xf numFmtId="164" fontId="10" fillId="0" borderId="0" xfId="1" applyNumberFormat="1" applyFont="1" applyAlignment="1">
      <alignment horizontal="center" vertical="center" wrapText="1"/>
    </xf>
    <xf numFmtId="164" fontId="10" fillId="0" borderId="0" xfId="1" applyNumberFormat="1" applyFont="1" applyBorder="1" applyAlignment="1">
      <alignment horizontal="center" vertical="center" wrapText="1"/>
    </xf>
    <xf numFmtId="0" fontId="10" fillId="0" borderId="0" xfId="0" applyFont="1" applyAlignment="1">
      <alignment horizontal="center" vertical="center"/>
    </xf>
    <xf numFmtId="164" fontId="8" fillId="0" borderId="0" xfId="1" applyNumberFormat="1" applyFont="1" applyAlignment="1">
      <alignment horizontal="center" vertical="center" wrapText="1"/>
    </xf>
    <xf numFmtId="164" fontId="8" fillId="0" borderId="0" xfId="1" applyNumberFormat="1" applyFont="1" applyBorder="1" applyAlignment="1">
      <alignment horizontal="center" vertical="center" wrapText="1"/>
    </xf>
    <xf numFmtId="0" fontId="8" fillId="0" borderId="0" xfId="0" quotePrefix="1" applyFont="1" applyAlignment="1">
      <alignment vertical="center"/>
    </xf>
    <xf numFmtId="49" fontId="8" fillId="0" borderId="0" xfId="0" quotePrefix="1" applyNumberFormat="1" applyFont="1" applyAlignment="1">
      <alignment vertical="center"/>
    </xf>
    <xf numFmtId="164" fontId="12" fillId="0" borderId="0" xfId="1" applyNumberFormat="1" applyFont="1" applyAlignment="1">
      <alignment vertical="center"/>
    </xf>
    <xf numFmtId="164" fontId="12" fillId="0" borderId="0" xfId="1" applyNumberFormat="1" applyFont="1" applyBorder="1" applyAlignment="1">
      <alignment vertical="center"/>
    </xf>
    <xf numFmtId="49" fontId="8" fillId="0" borderId="0" xfId="0" applyNumberFormat="1" applyFont="1" applyAlignment="1">
      <alignment vertical="top"/>
    </xf>
    <xf numFmtId="164" fontId="13" fillId="0" borderId="0" xfId="1" applyNumberFormat="1" applyFont="1" applyAlignment="1">
      <alignment vertical="center"/>
    </xf>
    <xf numFmtId="0" fontId="8" fillId="0" borderId="0" xfId="0" applyFont="1" applyAlignment="1">
      <alignment vertical="top"/>
    </xf>
    <xf numFmtId="164" fontId="8" fillId="0" borderId="0" xfId="1" applyNumberFormat="1" applyFont="1" applyAlignment="1">
      <alignment horizontal="center" vertical="center"/>
    </xf>
    <xf numFmtId="164" fontId="8" fillId="0" borderId="0" xfId="1" applyNumberFormat="1" applyFont="1" applyBorder="1" applyAlignment="1">
      <alignment horizontal="center" vertical="center"/>
    </xf>
    <xf numFmtId="0" fontId="9" fillId="0" borderId="1" xfId="0" applyFont="1" applyBorder="1" applyAlignment="1">
      <alignment vertical="center"/>
    </xf>
    <xf numFmtId="0" fontId="9" fillId="0" borderId="1" xfId="0" applyNumberFormat="1" applyFont="1" applyBorder="1" applyAlignment="1">
      <alignment vertical="center"/>
    </xf>
    <xf numFmtId="0" fontId="9" fillId="0" borderId="1" xfId="0" applyFont="1" applyBorder="1" applyAlignment="1">
      <alignment vertical="center" wrapText="1"/>
    </xf>
    <xf numFmtId="164" fontId="9" fillId="0" borderId="1" xfId="1" applyNumberFormat="1" applyFont="1" applyBorder="1" applyAlignment="1">
      <alignment vertical="center"/>
    </xf>
    <xf numFmtId="49" fontId="9" fillId="0" borderId="0" xfId="0" applyNumberFormat="1" applyFont="1" applyAlignment="1">
      <alignment vertical="center" wrapText="1"/>
    </xf>
    <xf numFmtId="164" fontId="14" fillId="0" borderId="0" xfId="1" applyNumberFormat="1" applyFont="1" applyAlignment="1">
      <alignment vertical="center"/>
    </xf>
    <xf numFmtId="49" fontId="8" fillId="0" borderId="0" xfId="0" applyNumberFormat="1" applyFont="1" applyAlignment="1">
      <alignment vertical="center" wrapText="1"/>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164" fontId="14" fillId="0" borderId="1" xfId="1" applyNumberFormat="1" applyFont="1" applyBorder="1" applyAlignment="1">
      <alignment vertical="center"/>
    </xf>
    <xf numFmtId="0" fontId="15" fillId="0" borderId="0" xfId="0" applyFont="1"/>
    <xf numFmtId="0" fontId="15" fillId="0" borderId="0" xfId="0" applyFont="1" applyBorder="1"/>
    <xf numFmtId="0" fontId="4" fillId="0" borderId="0" xfId="0" applyFont="1" applyAlignment="1">
      <alignment horizontal="left" vertical="center" wrapText="1"/>
    </xf>
    <xf numFmtId="49" fontId="13" fillId="0" borderId="0" xfId="0" applyNumberFormat="1" applyFont="1" applyAlignment="1">
      <alignment vertical="center"/>
    </xf>
    <xf numFmtId="0" fontId="4" fillId="0" borderId="0" xfId="0" applyFont="1" applyAlignment="1">
      <alignment horizontal="right" vertical="center" wrapText="1"/>
    </xf>
    <xf numFmtId="49" fontId="14" fillId="0" borderId="0" xfId="0" applyNumberFormat="1" applyFont="1" applyAlignment="1">
      <alignment vertical="center"/>
    </xf>
    <xf numFmtId="0" fontId="10" fillId="0" borderId="0" xfId="0" applyFont="1" applyAlignment="1">
      <alignment horizontal="center" vertical="center" wrapText="1"/>
    </xf>
    <xf numFmtId="166" fontId="4" fillId="0" borderId="0" xfId="0" applyNumberFormat="1" applyFont="1"/>
    <xf numFmtId="166" fontId="7" fillId="0" borderId="0" xfId="0" applyNumberFormat="1" applyFont="1"/>
    <xf numFmtId="0" fontId="8" fillId="0" borderId="0" xfId="0" applyFont="1" applyAlignment="1">
      <alignment vertical="top" wrapText="1"/>
    </xf>
    <xf numFmtId="3" fontId="9" fillId="0" borderId="0" xfId="0" applyNumberFormat="1" applyFont="1" applyAlignment="1">
      <alignment vertical="center"/>
    </xf>
    <xf numFmtId="3" fontId="10" fillId="0" borderId="0" xfId="0" applyNumberFormat="1" applyFont="1" applyAlignment="1">
      <alignment horizontal="center" vertical="center"/>
    </xf>
    <xf numFmtId="3" fontId="8" fillId="0" borderId="0" xfId="0" applyNumberFormat="1" applyFont="1" applyAlignment="1">
      <alignment vertical="center"/>
    </xf>
    <xf numFmtId="3" fontId="4" fillId="0" borderId="0" xfId="0" applyNumberFormat="1" applyFont="1" applyAlignment="1">
      <alignment vertical="center"/>
    </xf>
    <xf numFmtId="164" fontId="8" fillId="0" borderId="0" xfId="0" applyNumberFormat="1" applyFont="1" applyAlignment="1">
      <alignment vertical="center"/>
    </xf>
    <xf numFmtId="164" fontId="14" fillId="0" borderId="0" xfId="1" applyNumberFormat="1" applyFont="1" applyBorder="1" applyAlignment="1">
      <alignment vertical="center"/>
    </xf>
    <xf numFmtId="3" fontId="8" fillId="2" borderId="0" xfId="0" applyNumberFormat="1" applyFont="1" applyFill="1" applyAlignment="1">
      <alignment vertical="center"/>
    </xf>
    <xf numFmtId="164" fontId="8" fillId="2" borderId="0" xfId="1" applyNumberFormat="1" applyFont="1" applyFill="1" applyAlignment="1">
      <alignment vertical="center"/>
    </xf>
    <xf numFmtId="164" fontId="8" fillId="2" borderId="0" xfId="1" applyNumberFormat="1" applyFont="1" applyFill="1" applyBorder="1" applyAlignment="1">
      <alignment vertical="center"/>
    </xf>
    <xf numFmtId="0" fontId="8" fillId="0" borderId="0" xfId="0" applyNumberFormat="1" applyFont="1" applyAlignment="1">
      <alignment vertical="top" wrapText="1"/>
    </xf>
    <xf numFmtId="0" fontId="8" fillId="2" borderId="0" xfId="0" applyFont="1" applyFill="1" applyAlignment="1">
      <alignment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8" fillId="0" borderId="0" xfId="0" applyNumberFormat="1" applyFont="1" applyAlignment="1">
      <alignment vertical="top" wrapText="1"/>
    </xf>
    <xf numFmtId="0" fontId="15" fillId="0" borderId="0" xfId="0" applyFont="1" applyAlignment="1">
      <alignment wrapText="1"/>
    </xf>
    <xf numFmtId="0" fontId="18" fillId="0" borderId="0" xfId="0" applyFont="1"/>
    <xf numFmtId="164" fontId="18" fillId="0" borderId="0" xfId="1" applyNumberFormat="1" applyFont="1"/>
    <xf numFmtId="165" fontId="18" fillId="0" borderId="0" xfId="2" applyNumberFormat="1" applyFont="1"/>
    <xf numFmtId="165" fontId="4" fillId="0" borderId="2" xfId="2" applyNumberFormat="1" applyFont="1" applyBorder="1"/>
    <xf numFmtId="1" fontId="19" fillId="0" borderId="0" xfId="0" applyNumberFormat="1" applyFont="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5804584771731151"/>
          <c:y val="4.7857280747748338E-2"/>
          <c:w val="0.60990850568231403"/>
          <c:h val="0.57741913917414267"/>
        </c:manualLayout>
      </c:layout>
      <c:pieChart>
        <c:varyColors val="1"/>
        <c:ser>
          <c:idx val="0"/>
          <c:order val="0"/>
          <c:tx>
            <c:strRef>
              <c:f>'08 &amp; 09 Summary'!$B$5:$B$9</c:f>
              <c:strCache>
                <c:ptCount val="1"/>
                <c:pt idx="0">
                  <c:v>Recurrent Reserve Fiscal Revenue (e.g. Proceeds from global taxes or Sanitary taxes) Indirect Council Tax (e.g. Market tolls or Taxes on minerals)  Proceeds from Council Properties (e.g. Rents and hires of council properties) Rebates and Loyalties paid by</c:v>
                </c:pt>
              </c:strCache>
            </c:strRef>
          </c:tx>
          <c:dLbls>
            <c:numFmt formatCode="0.00%" sourceLinked="0"/>
            <c:showPercent val="1"/>
            <c:showLeaderLines val="1"/>
          </c:dLbls>
          <c:cat>
            <c:strRef>
              <c:f>'08 &amp; 09 Summary'!$B$5:$B$9</c:f>
              <c:strCache>
                <c:ptCount val="5"/>
                <c:pt idx="0">
                  <c:v>Recurrent Reserve</c:v>
                </c:pt>
                <c:pt idx="1">
                  <c:v>Fiscal Revenue (e.g. Proceeds from global taxes or Sanitary taxes)</c:v>
                </c:pt>
                <c:pt idx="2">
                  <c:v>Indirect Council Tax (e.g. Market tolls or Taxes on minerals) </c:v>
                </c:pt>
                <c:pt idx="3">
                  <c:v>Proceeds from Council Properties (e.g. Rents and hires of council properties)</c:v>
                </c:pt>
                <c:pt idx="4">
                  <c:v>Rebates and Loyalties paid by States</c:v>
                </c:pt>
              </c:strCache>
            </c:strRef>
          </c:cat>
          <c:val>
            <c:numRef>
              <c:f>'08 &amp; 09 Summary'!$I$5:$I$9</c:f>
              <c:numCache>
                <c:formatCode>_(* #,##0_);_(* \(#,##0\);_(* "-"??_);_(@_)</c:formatCode>
                <c:ptCount val="5"/>
                <c:pt idx="0">
                  <c:v>175000</c:v>
                </c:pt>
                <c:pt idx="1">
                  <c:v>46173199</c:v>
                </c:pt>
                <c:pt idx="2">
                  <c:v>6245184</c:v>
                </c:pt>
                <c:pt idx="3">
                  <c:v>2824000</c:v>
                </c:pt>
                <c:pt idx="4">
                  <c:v>42000</c:v>
                </c:pt>
              </c:numCache>
            </c:numRef>
          </c:val>
        </c:ser>
        <c:firstSliceAng val="0"/>
      </c:pieChart>
    </c:plotArea>
    <c:legend>
      <c:legendPos val="r"/>
      <c:layout>
        <c:manualLayout>
          <c:xMode val="edge"/>
          <c:yMode val="edge"/>
          <c:x val="8.359644699584997E-3"/>
          <c:y val="0.60234601064052984"/>
          <c:w val="0.98747992707808074"/>
          <c:h val="0.37338169675484023"/>
        </c:manualLayout>
      </c:layout>
      <c:txPr>
        <a:bodyPr/>
        <a:lstStyle/>
        <a:p>
          <a:pPr rtl="0">
            <a:defRPr/>
          </a:pPr>
          <a:endParaRPr lang="en-US"/>
        </a:p>
      </c:txPr>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0176260053054872"/>
          <c:y val="8.4673390545283195E-2"/>
          <c:w val="0.81602060437632462"/>
          <c:h val="0.85728007313692534"/>
        </c:manualLayout>
      </c:layout>
      <c:pieChart>
        <c:varyColors val="1"/>
        <c:ser>
          <c:idx val="1"/>
          <c:order val="0"/>
          <c:tx>
            <c:strRef>
              <c:f>'08 &amp; 09 Summary'!$B$23:$B$30</c:f>
              <c:strCache>
                <c:ptCount val="1"/>
                <c:pt idx="0">
                  <c:v>Materials and Supplies Transport Other Services Staff Taxes and Duties Subsidies Transfer  (e.g. Expenses of provincial council services, Natural disaster response, etc.) Other Expenses</c:v>
                </c:pt>
              </c:strCache>
            </c:strRef>
          </c:tx>
          <c:explosion val="25"/>
          <c:dLbls>
            <c:dLbl>
              <c:idx val="4"/>
              <c:delete val="1"/>
            </c:dLbl>
            <c:dLbl>
              <c:idx val="5"/>
              <c:layout>
                <c:manualLayout>
                  <c:x val="0.15855748527887931"/>
                  <c:y val="-0.19265915290000515"/>
                </c:manualLayout>
              </c:layout>
              <c:dLblPos val="bestFit"/>
              <c:showCatName val="1"/>
              <c:showPercent val="1"/>
            </c:dLbl>
            <c:dLbl>
              <c:idx val="6"/>
              <c:layout>
                <c:manualLayout>
                  <c:x val="-9.3216184856325501E-3"/>
                  <c:y val="8.403361344537813E-3"/>
                </c:manualLayout>
              </c:layout>
              <c:dLblPos val="bestFit"/>
              <c:showCatName val="1"/>
              <c:showPercent val="1"/>
            </c:dLbl>
            <c:numFmt formatCode="0.0%" sourceLinked="0"/>
            <c:dLblPos val="bestFit"/>
            <c:showCatName val="1"/>
            <c:showPercent val="1"/>
            <c:showLeaderLines val="1"/>
          </c:dLbls>
          <c:cat>
            <c:strRef>
              <c:f>'08 &amp; 09 Summary'!$B$23:$B$30</c:f>
              <c:strCache>
                <c:ptCount val="8"/>
                <c:pt idx="0">
                  <c:v>Materials and Supplies</c:v>
                </c:pt>
                <c:pt idx="1">
                  <c:v>Transport</c:v>
                </c:pt>
                <c:pt idx="2">
                  <c:v>Other Services</c:v>
                </c:pt>
                <c:pt idx="3">
                  <c:v>Staff</c:v>
                </c:pt>
                <c:pt idx="4">
                  <c:v>Taxes and Duties</c:v>
                </c:pt>
                <c:pt idx="5">
                  <c:v>Subsidies</c:v>
                </c:pt>
                <c:pt idx="6">
                  <c:v>Transfer  (e.g. Expenses of provincial council services, Natural disaster response, etc.)</c:v>
                </c:pt>
                <c:pt idx="7">
                  <c:v>Other Expenses</c:v>
                </c:pt>
              </c:strCache>
            </c:strRef>
          </c:cat>
          <c:val>
            <c:numRef>
              <c:f>'08 &amp; 09 Summary'!$I$23:$I$30</c:f>
              <c:numCache>
                <c:formatCode>_(* #,##0_);_(* \(#,##0\);_(* "-"??_);_(@_)</c:formatCode>
                <c:ptCount val="8"/>
                <c:pt idx="0">
                  <c:v>12179886</c:v>
                </c:pt>
                <c:pt idx="1">
                  <c:v>1854000</c:v>
                </c:pt>
                <c:pt idx="2">
                  <c:v>3784204</c:v>
                </c:pt>
                <c:pt idx="3">
                  <c:v>15525216</c:v>
                </c:pt>
                <c:pt idx="4">
                  <c:v>0</c:v>
                </c:pt>
                <c:pt idx="5">
                  <c:v>1000000</c:v>
                </c:pt>
                <c:pt idx="6">
                  <c:v>950000</c:v>
                </c:pt>
                <c:pt idx="7">
                  <c:v>5558514</c:v>
                </c:pt>
              </c:numCache>
            </c:numRef>
          </c:val>
        </c:ser>
        <c:dLbls>
          <c:showVal val="1"/>
        </c:dLbls>
        <c:firstSliceAng val="0"/>
      </c:pieChart>
    </c:plotArea>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0176260053054872"/>
          <c:y val="8.4673390545283195E-2"/>
          <c:w val="0.81602060437632462"/>
          <c:h val="0.85728007313692534"/>
        </c:manualLayout>
      </c:layout>
      <c:pieChart>
        <c:varyColors val="1"/>
        <c:ser>
          <c:idx val="1"/>
          <c:order val="0"/>
          <c:tx>
            <c:strRef>
              <c:f>'08 &amp; 09 Summary'!$B$23:$B$30</c:f>
              <c:strCache>
                <c:ptCount val="1"/>
                <c:pt idx="0">
                  <c:v>Materials and Supplies Transport Other Services Staff Taxes and Duties Subsidies Transfer  (e.g. Expenses of provincial council services, Natural disaster response, etc.) Other Expenses</c:v>
                </c:pt>
              </c:strCache>
            </c:strRef>
          </c:tx>
          <c:explosion val="25"/>
          <c:dLbls>
            <c:dLbl>
              <c:idx val="4"/>
              <c:delete val="1"/>
            </c:dLbl>
            <c:dLbl>
              <c:idx val="5"/>
              <c:layout>
                <c:manualLayout>
                  <c:x val="0.15855748527887931"/>
                  <c:y val="-0.19265915290000515"/>
                </c:manualLayout>
              </c:layout>
              <c:dLblPos val="bestFit"/>
              <c:showCatName val="1"/>
              <c:showPercent val="1"/>
            </c:dLbl>
            <c:dLbl>
              <c:idx val="6"/>
              <c:layout>
                <c:manualLayout>
                  <c:x val="-9.3216184856325501E-3"/>
                  <c:y val="8.403361344537813E-3"/>
                </c:manualLayout>
              </c:layout>
              <c:dLblPos val="bestFit"/>
              <c:showCatName val="1"/>
              <c:showPercent val="1"/>
            </c:dLbl>
            <c:numFmt formatCode="0.0%" sourceLinked="0"/>
            <c:dLblPos val="bestFit"/>
            <c:showCatName val="1"/>
            <c:showPercent val="1"/>
            <c:showLeaderLines val="1"/>
          </c:dLbls>
          <c:cat>
            <c:strRef>
              <c:f>'08 &amp; 09 Summary'!$B$23:$B$30</c:f>
              <c:strCache>
                <c:ptCount val="8"/>
                <c:pt idx="0">
                  <c:v>Materials and Supplies</c:v>
                </c:pt>
                <c:pt idx="1">
                  <c:v>Transport</c:v>
                </c:pt>
                <c:pt idx="2">
                  <c:v>Other Services</c:v>
                </c:pt>
                <c:pt idx="3">
                  <c:v>Staff</c:v>
                </c:pt>
                <c:pt idx="4">
                  <c:v>Taxes and Duties</c:v>
                </c:pt>
                <c:pt idx="5">
                  <c:v>Subsidies</c:v>
                </c:pt>
                <c:pt idx="6">
                  <c:v>Transfer  (e.g. Expenses of provincial council services, Natural disaster response, etc.)</c:v>
                </c:pt>
                <c:pt idx="7">
                  <c:v>Other Expenses</c:v>
                </c:pt>
              </c:strCache>
            </c:strRef>
          </c:cat>
          <c:val>
            <c:numRef>
              <c:f>'08 &amp; 09 Summary'!$I$23:$I$30</c:f>
              <c:numCache>
                <c:formatCode>_(* #,##0_);_(* \(#,##0\);_(* "-"??_);_(@_)</c:formatCode>
                <c:ptCount val="8"/>
                <c:pt idx="0">
                  <c:v>12179886</c:v>
                </c:pt>
                <c:pt idx="1">
                  <c:v>1854000</c:v>
                </c:pt>
                <c:pt idx="2">
                  <c:v>3784204</c:v>
                </c:pt>
                <c:pt idx="3">
                  <c:v>15525216</c:v>
                </c:pt>
                <c:pt idx="4">
                  <c:v>0</c:v>
                </c:pt>
                <c:pt idx="5">
                  <c:v>1000000</c:v>
                </c:pt>
                <c:pt idx="6">
                  <c:v>950000</c:v>
                </c:pt>
                <c:pt idx="7">
                  <c:v>5558514</c:v>
                </c:pt>
              </c:numCache>
            </c:numRef>
          </c:val>
        </c:ser>
        <c:dLbls>
          <c:showVal val="1"/>
        </c:dLbls>
        <c:firstSliceAng val="0"/>
      </c:pieChart>
    </c:plotArea>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190499</xdr:rowOff>
    </xdr:from>
    <xdr:to>
      <xdr:col>5</xdr:col>
      <xdr:colOff>419100</xdr:colOff>
      <xdr:row>22</xdr:row>
      <xdr:rowOff>76200</xdr:rowOff>
    </xdr:to>
    <xdr:sp macro="" textlink="">
      <xdr:nvSpPr>
        <xdr:cNvPr id="3" name="TextBox 1"/>
        <xdr:cNvSpPr txBox="1"/>
      </xdr:nvSpPr>
      <xdr:spPr>
        <a:xfrm>
          <a:off x="0" y="3428999"/>
          <a:ext cx="3705225" cy="83820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800" b="1"/>
            <a:t>Fiscal</a:t>
          </a:r>
          <a:r>
            <a:rPr lang="en-US" sz="800" b="1" baseline="0"/>
            <a:t> Revenue </a:t>
          </a:r>
          <a:r>
            <a:rPr lang="en-US" sz="800" baseline="0"/>
            <a:t>consists of items such as: Proceeds from global taxes; proceeds from business; Cattle taxes; Sanitary taxes, Council ladditional taxes for levies; Other fiscal revenues;</a:t>
          </a:r>
        </a:p>
        <a:p>
          <a:pPr algn="l"/>
          <a:r>
            <a:rPr lang="en-US" sz="800" b="1" baseline="0"/>
            <a:t>Indirect Council Taxes </a:t>
          </a:r>
          <a:r>
            <a:rPr lang="en-US" sz="800" baseline="0"/>
            <a:t>are e.g.: </a:t>
          </a:r>
          <a:r>
            <a:rPr lang="en-US" sz="800"/>
            <a:t>Slaughter taxes; Market tolls; Stamp duties;</a:t>
          </a:r>
        </a:p>
        <a:p>
          <a:pPr algn="l"/>
          <a:r>
            <a:rPr lang="en-US" sz="800" b="1" baseline="0"/>
            <a:t>Proceeds from Council Properties </a:t>
          </a:r>
          <a:r>
            <a:rPr lang="en-US" sz="800" baseline="0"/>
            <a:t>include items such as </a:t>
          </a:r>
          <a:r>
            <a:rPr lang="en-US" sz="800"/>
            <a:t>Rents and hires of council properties, etc.</a:t>
          </a:r>
          <a:endParaRPr lang="en-US" sz="800" baseline="0"/>
        </a:p>
        <a:p>
          <a:pPr algn="l"/>
          <a:endParaRPr lang="en-US" sz="800"/>
        </a:p>
      </xdr:txBody>
    </xdr:sp>
    <xdr:clientData/>
  </xdr:twoCellAnchor>
  <xdr:oneCellAnchor>
    <xdr:from>
      <xdr:col>0</xdr:col>
      <xdr:colOff>542925</xdr:colOff>
      <xdr:row>47</xdr:row>
      <xdr:rowOff>171450</xdr:rowOff>
    </xdr:from>
    <xdr:ext cx="184731" cy="264560"/>
    <xdr:sp macro="" textlink="">
      <xdr:nvSpPr>
        <xdr:cNvPr id="5" name="TextBox 4"/>
        <xdr:cNvSpPr txBox="1"/>
      </xdr:nvSpPr>
      <xdr:spPr>
        <a:xfrm>
          <a:off x="542925" y="9124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95250</xdr:colOff>
      <xdr:row>47</xdr:row>
      <xdr:rowOff>152399</xdr:rowOff>
    </xdr:from>
    <xdr:to>
      <xdr:col>6</xdr:col>
      <xdr:colOff>200025</xdr:colOff>
      <xdr:row>51</xdr:row>
      <xdr:rowOff>85724</xdr:rowOff>
    </xdr:to>
    <xdr:sp macro="" textlink="">
      <xdr:nvSpPr>
        <xdr:cNvPr id="6" name="TextBox 5"/>
        <xdr:cNvSpPr txBox="1"/>
      </xdr:nvSpPr>
      <xdr:spPr>
        <a:xfrm>
          <a:off x="95250" y="9105899"/>
          <a:ext cx="404812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t>Transfers</a:t>
          </a:r>
          <a:r>
            <a:rPr lang="en-US" sz="1000" baseline="0"/>
            <a:t> include such items as: </a:t>
          </a:r>
          <a:r>
            <a:rPr lang="en-US" sz="1000" b="0" i="0" u="none" strike="noStrike">
              <a:solidFill>
                <a:schemeClr val="dk1"/>
              </a:solidFill>
              <a:latin typeface="+mn-lt"/>
              <a:ea typeface="+mn-ea"/>
              <a:cs typeface="+mn-cs"/>
            </a:rPr>
            <a:t>Expenses of provincial council services; Participation in magement of natural disasters; Controbution transfers paid)</a:t>
          </a:r>
          <a:r>
            <a:rPr lang="en-US" sz="1000"/>
            <a:t> </a:t>
          </a:r>
        </a:p>
      </xdr:txBody>
    </xdr:sp>
    <xdr:clientData/>
  </xdr:twoCellAnchor>
  <xdr:twoCellAnchor editAs="oneCell">
    <xdr:from>
      <xdr:col>0</xdr:col>
      <xdr:colOff>0</xdr:colOff>
      <xdr:row>1</xdr:row>
      <xdr:rowOff>0</xdr:rowOff>
    </xdr:from>
    <xdr:to>
      <xdr:col>5</xdr:col>
      <xdr:colOff>447675</xdr:colOff>
      <xdr:row>21</xdr:row>
      <xdr:rowOff>68580</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0" y="190500"/>
          <a:ext cx="3733800" cy="3878580"/>
        </a:xfrm>
        <a:prstGeom prst="rect">
          <a:avLst/>
        </a:prstGeom>
      </xdr:spPr>
    </xdr:pic>
    <xdr:clientData/>
  </xdr:twoCellAnchor>
  <xdr:twoCellAnchor>
    <xdr:from>
      <xdr:col>0</xdr:col>
      <xdr:colOff>0</xdr:colOff>
      <xdr:row>23</xdr:row>
      <xdr:rowOff>0</xdr:rowOff>
    </xdr:from>
    <xdr:to>
      <xdr:col>5</xdr:col>
      <xdr:colOff>428625</xdr:colOff>
      <xdr:row>43</xdr:row>
      <xdr:rowOff>47627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0</xdr:rowOff>
    </xdr:from>
    <xdr:to>
      <xdr:col>6</xdr:col>
      <xdr:colOff>85725</xdr:colOff>
      <xdr:row>70</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72</xdr:row>
      <xdr:rowOff>0</xdr:rowOff>
    </xdr:from>
    <xdr:to>
      <xdr:col>6</xdr:col>
      <xdr:colOff>85725</xdr:colOff>
      <xdr:row>89</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97</xdr:row>
      <xdr:rowOff>0</xdr:rowOff>
    </xdr:from>
    <xdr:to>
      <xdr:col>6</xdr:col>
      <xdr:colOff>104745</xdr:colOff>
      <xdr:row>114</xdr:row>
      <xdr:rowOff>187749</xdr:rowOff>
    </xdr:to>
    <xdr:pic>
      <xdr:nvPicPr>
        <xdr:cNvPr id="11" name="Picture 10"/>
        <xdr:cNvPicPr>
          <a:picLocks noChangeAspect="1"/>
        </xdr:cNvPicPr>
      </xdr:nvPicPr>
      <xdr:blipFill>
        <a:blip xmlns:r="http://schemas.openxmlformats.org/officeDocument/2006/relationships" r:embed="rId5" cstate="print"/>
        <a:stretch>
          <a:fillRect/>
        </a:stretch>
      </xdr:blipFill>
      <xdr:spPr>
        <a:xfrm>
          <a:off x="0" y="18478500"/>
          <a:ext cx="4048095" cy="34262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L340"/>
  <sheetViews>
    <sheetView zoomScaleNormal="100" workbookViewId="0">
      <pane ySplit="4" topLeftCell="A5" activePane="bottomLeft" state="frozen"/>
      <selection pane="bottomLeft" activeCell="L126" sqref="L126"/>
    </sheetView>
  </sheetViews>
  <sheetFormatPr defaultColWidth="9.140625" defaultRowHeight="12"/>
  <cols>
    <col min="1" max="1" width="1.5703125" style="24" customWidth="1"/>
    <col min="2" max="2" width="6.85546875" style="25" customWidth="1"/>
    <col min="3" max="3" width="1.85546875" style="26" customWidth="1"/>
    <col min="4" max="4" width="9.5703125" style="27" customWidth="1"/>
    <col min="5" max="5" width="2.140625" style="27" customWidth="1"/>
    <col min="6" max="6" width="27.42578125" style="28" customWidth="1"/>
    <col min="7" max="7" width="14.5703125" style="29" customWidth="1"/>
    <col min="8" max="10" width="14.5703125" style="30" customWidth="1"/>
    <col min="11" max="11" width="6.28515625" style="27" customWidth="1"/>
    <col min="12" max="12" width="7" style="27" customWidth="1"/>
    <col min="13" max="13" width="2.28515625" style="27" customWidth="1"/>
    <col min="14" max="14" width="8.7109375" style="27" customWidth="1"/>
    <col min="15" max="15" width="2.42578125" style="27" customWidth="1"/>
    <col min="16" max="16" width="28.140625" style="27" customWidth="1"/>
    <col min="17" max="17" width="14.85546875" style="27" customWidth="1"/>
    <col min="18" max="18" width="13.85546875" style="27" customWidth="1"/>
    <col min="19" max="19" width="12.28515625" style="76" customWidth="1"/>
    <col min="20" max="20" width="11.7109375" style="76" customWidth="1"/>
    <col min="21" max="21" width="9.140625" style="27"/>
    <col min="22" max="22" width="11" style="27" bestFit="1" customWidth="1"/>
    <col min="23" max="16384" width="9.140625" style="27"/>
  </cols>
  <sheetData>
    <row r="1" spans="1:20" s="34" customFormat="1">
      <c r="A1" s="31"/>
      <c r="B1" s="32" t="s">
        <v>155</v>
      </c>
      <c r="C1" s="33"/>
      <c r="F1" s="35"/>
      <c r="G1" s="36"/>
      <c r="H1" s="37"/>
      <c r="I1" s="37"/>
      <c r="J1" s="37"/>
      <c r="L1" s="32" t="s">
        <v>155</v>
      </c>
      <c r="M1" s="33"/>
      <c r="P1" s="35"/>
      <c r="Q1" s="36"/>
      <c r="R1" s="37"/>
      <c r="S1" s="74"/>
      <c r="T1" s="74"/>
    </row>
    <row r="2" spans="1:20" s="42" customFormat="1" ht="24">
      <c r="A2" s="38"/>
      <c r="B2" s="85" t="s">
        <v>327</v>
      </c>
      <c r="C2" s="86"/>
      <c r="D2" s="70" t="s">
        <v>328</v>
      </c>
      <c r="E2" s="39"/>
      <c r="F2" s="70" t="s">
        <v>329</v>
      </c>
      <c r="G2" s="40" t="s">
        <v>181</v>
      </c>
      <c r="H2" s="41" t="s">
        <v>180</v>
      </c>
      <c r="I2" s="41" t="s">
        <v>388</v>
      </c>
      <c r="J2" s="41" t="s">
        <v>389</v>
      </c>
      <c r="L2" s="85" t="s">
        <v>327</v>
      </c>
      <c r="M2" s="86"/>
      <c r="N2" s="70" t="s">
        <v>328</v>
      </c>
      <c r="O2" s="39"/>
      <c r="P2" s="70" t="s">
        <v>329</v>
      </c>
      <c r="Q2" s="40" t="s">
        <v>181</v>
      </c>
      <c r="R2" s="41" t="s">
        <v>180</v>
      </c>
      <c r="S2" s="75" t="s">
        <v>388</v>
      </c>
      <c r="T2" s="75" t="s">
        <v>389</v>
      </c>
    </row>
    <row r="3" spans="1:20">
      <c r="B3" s="34" t="s">
        <v>130</v>
      </c>
      <c r="C3" s="33"/>
      <c r="F3" s="35"/>
      <c r="G3" s="43"/>
      <c r="H3" s="44"/>
      <c r="I3" s="44"/>
      <c r="J3" s="44"/>
      <c r="L3" s="34" t="s">
        <v>129</v>
      </c>
      <c r="M3" s="33"/>
      <c r="N3" s="34"/>
      <c r="O3" s="34"/>
      <c r="P3" s="35"/>
      <c r="Q3" s="29"/>
      <c r="R3" s="30"/>
    </row>
    <row r="4" spans="1:20">
      <c r="B4" s="27" t="s">
        <v>135</v>
      </c>
      <c r="L4" s="27" t="s">
        <v>138</v>
      </c>
      <c r="M4" s="26"/>
      <c r="P4" s="28"/>
      <c r="Q4" s="29"/>
      <c r="R4" s="30"/>
    </row>
    <row r="5" spans="1:20">
      <c r="D5" s="27" t="s">
        <v>0</v>
      </c>
      <c r="F5" s="28" t="s">
        <v>183</v>
      </c>
      <c r="G5" s="29">
        <v>2000000</v>
      </c>
      <c r="H5" s="30">
        <v>0</v>
      </c>
      <c r="I5" s="30">
        <v>0</v>
      </c>
      <c r="J5" s="30">
        <v>175000</v>
      </c>
      <c r="L5" s="27" t="s">
        <v>42</v>
      </c>
      <c r="M5" s="26"/>
      <c r="N5" s="25" t="s">
        <v>308</v>
      </c>
      <c r="O5" s="25"/>
      <c r="P5" s="28"/>
      <c r="Q5" s="29"/>
      <c r="R5" s="30"/>
    </row>
    <row r="6" spans="1:20">
      <c r="B6" s="25" t="s">
        <v>41</v>
      </c>
      <c r="D6" s="27" t="s">
        <v>291</v>
      </c>
      <c r="M6" s="26"/>
      <c r="N6" s="25" t="s">
        <v>43</v>
      </c>
      <c r="O6" s="25"/>
      <c r="P6" s="28" t="s">
        <v>217</v>
      </c>
      <c r="Q6" s="29">
        <v>2219058</v>
      </c>
      <c r="R6" s="30">
        <v>750000</v>
      </c>
      <c r="S6" s="76">
        <v>989001</v>
      </c>
      <c r="T6" s="76">
        <v>989001</v>
      </c>
    </row>
    <row r="7" spans="1:20" ht="24">
      <c r="D7" s="27" t="s">
        <v>1</v>
      </c>
      <c r="F7" s="28" t="s">
        <v>184</v>
      </c>
      <c r="G7" s="29">
        <v>6847200</v>
      </c>
      <c r="H7" s="30">
        <v>3127600</v>
      </c>
      <c r="I7" s="30">
        <v>6847200</v>
      </c>
      <c r="J7" s="30">
        <v>6293198</v>
      </c>
      <c r="M7" s="26"/>
      <c r="N7" s="25" t="s">
        <v>44</v>
      </c>
      <c r="O7" s="25"/>
      <c r="P7" s="28" t="s">
        <v>218</v>
      </c>
      <c r="Q7" s="29">
        <v>500000</v>
      </c>
      <c r="R7" s="30">
        <v>500000</v>
      </c>
      <c r="S7" s="76">
        <v>300000</v>
      </c>
      <c r="T7" s="76">
        <v>300000</v>
      </c>
    </row>
    <row r="8" spans="1:20">
      <c r="D8" s="27" t="s">
        <v>2</v>
      </c>
      <c r="F8" s="28" t="s">
        <v>185</v>
      </c>
      <c r="G8" s="29">
        <v>4166100</v>
      </c>
      <c r="H8" s="30">
        <v>1528655</v>
      </c>
      <c r="I8" s="30">
        <v>4166100</v>
      </c>
      <c r="J8" s="30">
        <v>4733829</v>
      </c>
      <c r="M8" s="26"/>
      <c r="N8" s="25" t="s">
        <v>45</v>
      </c>
      <c r="O8" s="25"/>
      <c r="P8" s="28" t="s">
        <v>219</v>
      </c>
      <c r="Q8" s="29">
        <v>1200000</v>
      </c>
      <c r="R8" s="30">
        <v>0</v>
      </c>
      <c r="S8" s="76">
        <v>1000000</v>
      </c>
      <c r="T8" s="76">
        <v>737625</v>
      </c>
    </row>
    <row r="9" spans="1:20" ht="24">
      <c r="D9" s="27" t="s">
        <v>3</v>
      </c>
      <c r="F9" s="28" t="s">
        <v>186</v>
      </c>
      <c r="G9" s="29">
        <v>60750</v>
      </c>
      <c r="H9" s="30">
        <v>0</v>
      </c>
      <c r="I9" s="30">
        <v>60750</v>
      </c>
      <c r="J9" s="30">
        <v>20500</v>
      </c>
      <c r="M9" s="26"/>
      <c r="N9" s="25" t="s">
        <v>46</v>
      </c>
      <c r="O9" s="25"/>
      <c r="P9" s="28" t="s">
        <v>220</v>
      </c>
      <c r="Q9" s="29">
        <v>1200000</v>
      </c>
      <c r="R9" s="30">
        <v>500000</v>
      </c>
      <c r="S9" s="76">
        <v>1000000</v>
      </c>
      <c r="T9" s="30">
        <v>0</v>
      </c>
    </row>
    <row r="10" spans="1:20" ht="24">
      <c r="D10" s="27" t="s">
        <v>4</v>
      </c>
      <c r="F10" s="28" t="s">
        <v>187</v>
      </c>
      <c r="G10" s="29">
        <v>3118600</v>
      </c>
      <c r="H10" s="30">
        <v>1028100</v>
      </c>
      <c r="I10" s="30">
        <v>5118600</v>
      </c>
      <c r="J10" s="30">
        <v>1232690</v>
      </c>
      <c r="M10" s="26"/>
      <c r="N10" s="25" t="s">
        <v>47</v>
      </c>
      <c r="O10" s="25"/>
      <c r="P10" s="28" t="s">
        <v>221</v>
      </c>
      <c r="Q10" s="29">
        <v>500000</v>
      </c>
      <c r="R10" s="30">
        <v>120000</v>
      </c>
      <c r="S10" s="76">
        <v>500000</v>
      </c>
      <c r="T10" s="76">
        <v>494500</v>
      </c>
    </row>
    <row r="11" spans="1:20">
      <c r="D11" s="45" t="s">
        <v>5</v>
      </c>
      <c r="F11" s="28" t="s">
        <v>188</v>
      </c>
      <c r="G11" s="29">
        <v>9647875</v>
      </c>
      <c r="H11" s="30">
        <v>5006000</v>
      </c>
      <c r="I11" s="30">
        <v>11647875</v>
      </c>
      <c r="J11" s="30">
        <v>6391200</v>
      </c>
      <c r="M11" s="26"/>
      <c r="N11" s="25" t="s">
        <v>48</v>
      </c>
      <c r="O11" s="25"/>
      <c r="P11" s="28" t="s">
        <v>222</v>
      </c>
      <c r="Q11" s="29">
        <v>7000000</v>
      </c>
      <c r="R11" s="30">
        <v>3498550</v>
      </c>
      <c r="S11" s="76">
        <v>7000000</v>
      </c>
      <c r="T11" s="76">
        <v>6960905</v>
      </c>
    </row>
    <row r="12" spans="1:20" ht="24">
      <c r="D12" s="27" t="s">
        <v>6</v>
      </c>
      <c r="F12" s="28" t="s">
        <v>189</v>
      </c>
      <c r="G12" s="29">
        <v>100000</v>
      </c>
      <c r="H12" s="30">
        <v>0</v>
      </c>
      <c r="I12" s="30">
        <v>100000</v>
      </c>
      <c r="J12" s="30">
        <v>0</v>
      </c>
      <c r="M12" s="26"/>
      <c r="N12" s="25" t="s">
        <v>49</v>
      </c>
      <c r="O12" s="25"/>
      <c r="P12" s="28" t="s">
        <v>223</v>
      </c>
      <c r="Q12" s="29">
        <v>2300000</v>
      </c>
      <c r="R12" s="30">
        <v>999100</v>
      </c>
      <c r="S12" s="76">
        <v>2000000</v>
      </c>
      <c r="T12" s="76">
        <v>1194303</v>
      </c>
    </row>
    <row r="13" spans="1:20">
      <c r="D13" s="27" t="s">
        <v>7</v>
      </c>
      <c r="F13" s="28" t="s">
        <v>190</v>
      </c>
      <c r="G13" s="29">
        <v>2000000</v>
      </c>
      <c r="H13" s="30">
        <v>513514</v>
      </c>
      <c r="I13" s="30">
        <v>1500000</v>
      </c>
      <c r="J13" s="30">
        <v>160390</v>
      </c>
      <c r="M13" s="26"/>
      <c r="N13" s="25" t="s">
        <v>50</v>
      </c>
      <c r="O13" s="25"/>
      <c r="P13" s="28" t="s">
        <v>224</v>
      </c>
      <c r="Q13" s="29">
        <v>500000</v>
      </c>
      <c r="R13" s="30">
        <v>0</v>
      </c>
      <c r="S13" s="76">
        <v>500000</v>
      </c>
      <c r="T13" s="30">
        <v>0</v>
      </c>
    </row>
    <row r="14" spans="1:20">
      <c r="D14" s="34">
        <v>710.11099999999999</v>
      </c>
      <c r="E14" s="34"/>
      <c r="F14" s="35" t="s">
        <v>394</v>
      </c>
      <c r="G14" s="36">
        <f>SUM(G7:G13)</f>
        <v>25940525</v>
      </c>
      <c r="H14" s="36">
        <f>SUM(H7:H13)</f>
        <v>11203869</v>
      </c>
      <c r="I14" s="36">
        <f>SUM(I7:I13)</f>
        <v>29440525</v>
      </c>
      <c r="J14" s="36">
        <f>SUM(J7:J13)</f>
        <v>18831807</v>
      </c>
      <c r="M14" s="26"/>
      <c r="N14" s="25" t="s">
        <v>51</v>
      </c>
      <c r="O14" s="25"/>
      <c r="P14" s="28" t="s">
        <v>225</v>
      </c>
      <c r="Q14" s="29">
        <v>500000</v>
      </c>
      <c r="R14" s="30">
        <v>0</v>
      </c>
      <c r="S14" s="76">
        <v>500000</v>
      </c>
      <c r="T14" s="76">
        <v>494500</v>
      </c>
    </row>
    <row r="15" spans="1:20" ht="24">
      <c r="B15" s="25" t="s">
        <v>393</v>
      </c>
      <c r="D15" s="27" t="s">
        <v>8</v>
      </c>
      <c r="F15" s="28" t="s">
        <v>191</v>
      </c>
      <c r="G15" s="29">
        <v>40000000</v>
      </c>
      <c r="H15" s="30">
        <v>24737422</v>
      </c>
      <c r="I15" s="30">
        <v>35000000</v>
      </c>
      <c r="J15" s="30">
        <v>27341392</v>
      </c>
      <c r="M15" s="26"/>
      <c r="N15" s="25" t="s">
        <v>52</v>
      </c>
      <c r="O15" s="25"/>
      <c r="P15" s="28" t="s">
        <v>226</v>
      </c>
      <c r="Q15" s="29">
        <v>1976817</v>
      </c>
      <c r="R15" s="30">
        <v>0</v>
      </c>
      <c r="S15" s="76">
        <v>1976817</v>
      </c>
      <c r="T15" s="30">
        <v>0</v>
      </c>
    </row>
    <row r="16" spans="1:20" ht="36">
      <c r="F16" s="35" t="s">
        <v>390</v>
      </c>
      <c r="G16" s="36">
        <f>G15</f>
        <v>40000000</v>
      </c>
      <c r="H16" s="36">
        <f>H15</f>
        <v>24737422</v>
      </c>
      <c r="I16" s="36">
        <f>I15</f>
        <v>35000000</v>
      </c>
      <c r="J16" s="36">
        <f>J15</f>
        <v>27341392</v>
      </c>
      <c r="M16" s="26"/>
      <c r="N16" s="46" t="s">
        <v>179</v>
      </c>
      <c r="O16" s="25"/>
      <c r="P16" s="28" t="s">
        <v>227</v>
      </c>
      <c r="Q16" s="29">
        <v>0</v>
      </c>
      <c r="R16" s="30">
        <v>0</v>
      </c>
      <c r="S16" s="30">
        <v>0</v>
      </c>
      <c r="T16" s="30">
        <v>0</v>
      </c>
    </row>
    <row r="17" spans="2:22" ht="24">
      <c r="B17" s="25" t="s">
        <v>9</v>
      </c>
      <c r="D17" s="27" t="s">
        <v>292</v>
      </c>
      <c r="M17" s="26"/>
      <c r="N17" s="27">
        <v>610.11199999999997</v>
      </c>
      <c r="P17" s="28" t="s">
        <v>401</v>
      </c>
      <c r="Q17" s="29">
        <v>0</v>
      </c>
      <c r="R17" s="29">
        <v>0</v>
      </c>
      <c r="S17" s="76">
        <v>200000</v>
      </c>
      <c r="T17" s="29">
        <v>0</v>
      </c>
    </row>
    <row r="18" spans="2:22" ht="24">
      <c r="B18" s="25" t="s">
        <v>10</v>
      </c>
      <c r="D18" s="27" t="s">
        <v>293</v>
      </c>
      <c r="M18" s="26"/>
      <c r="N18" s="25" t="s">
        <v>53</v>
      </c>
      <c r="O18" s="25"/>
      <c r="P18" s="28" t="s">
        <v>400</v>
      </c>
      <c r="Q18" s="29">
        <v>300000</v>
      </c>
      <c r="R18" s="30">
        <v>158094</v>
      </c>
      <c r="S18" s="76">
        <v>200000</v>
      </c>
      <c r="T18" s="76">
        <v>4364</v>
      </c>
    </row>
    <row r="19" spans="2:22" ht="24">
      <c r="D19" s="27" t="s">
        <v>11</v>
      </c>
      <c r="F19" s="28" t="s">
        <v>192</v>
      </c>
      <c r="G19" s="29">
        <v>1000000</v>
      </c>
      <c r="H19" s="30">
        <v>233000</v>
      </c>
      <c r="I19" s="30">
        <v>1000000</v>
      </c>
      <c r="J19" s="30">
        <v>351000</v>
      </c>
      <c r="M19" s="26"/>
      <c r="N19" s="25" t="s">
        <v>54</v>
      </c>
      <c r="O19" s="25"/>
      <c r="P19" s="28" t="s">
        <v>228</v>
      </c>
      <c r="Q19" s="29">
        <v>300000</v>
      </c>
      <c r="R19" s="30">
        <v>63664</v>
      </c>
      <c r="S19" s="76">
        <v>200000</v>
      </c>
      <c r="T19" s="76">
        <v>13488</v>
      </c>
    </row>
    <row r="20" spans="2:22">
      <c r="D20" s="45" t="s">
        <v>177</v>
      </c>
      <c r="F20" s="28" t="s">
        <v>331</v>
      </c>
      <c r="G20" s="29">
        <v>0</v>
      </c>
      <c r="H20" s="30">
        <v>0</v>
      </c>
      <c r="M20" s="26"/>
      <c r="N20" s="25" t="s">
        <v>55</v>
      </c>
      <c r="O20" s="25"/>
      <c r="P20" s="28" t="s">
        <v>229</v>
      </c>
      <c r="Q20" s="29">
        <v>860000</v>
      </c>
      <c r="R20" s="30">
        <v>0</v>
      </c>
      <c r="S20" s="76">
        <v>800000</v>
      </c>
      <c r="T20" s="76">
        <v>791200</v>
      </c>
    </row>
    <row r="21" spans="2:22">
      <c r="D21" s="45"/>
      <c r="M21" s="26"/>
      <c r="N21" s="25" t="s">
        <v>402</v>
      </c>
      <c r="O21" s="25"/>
      <c r="P21" s="28" t="s">
        <v>403</v>
      </c>
      <c r="Q21" s="29">
        <v>0</v>
      </c>
      <c r="R21" s="30">
        <v>0</v>
      </c>
      <c r="S21" s="76">
        <v>300000</v>
      </c>
      <c r="T21" s="76">
        <v>200000</v>
      </c>
    </row>
    <row r="22" spans="2:22" ht="24">
      <c r="D22" s="27" t="s">
        <v>12</v>
      </c>
      <c r="F22" s="28" t="s">
        <v>193</v>
      </c>
      <c r="G22" s="29">
        <v>100000</v>
      </c>
      <c r="H22" s="30">
        <v>301000</v>
      </c>
      <c r="I22" s="30">
        <v>200000</v>
      </c>
      <c r="J22" s="30">
        <v>1427000</v>
      </c>
      <c r="L22" s="25"/>
      <c r="M22" s="26"/>
      <c r="N22" s="25">
        <v>610.11800000000005</v>
      </c>
      <c r="O22" s="25"/>
      <c r="P22" s="28" t="s">
        <v>230</v>
      </c>
      <c r="Q22" s="29">
        <v>200000</v>
      </c>
      <c r="R22" s="30">
        <v>0</v>
      </c>
      <c r="S22" s="76">
        <v>200000</v>
      </c>
      <c r="T22" s="29">
        <v>0</v>
      </c>
    </row>
    <row r="23" spans="2:22">
      <c r="D23" s="27" t="s">
        <v>13</v>
      </c>
      <c r="F23" s="28" t="s">
        <v>194</v>
      </c>
      <c r="G23" s="29">
        <v>4000000</v>
      </c>
      <c r="H23" s="30">
        <v>2700550</v>
      </c>
      <c r="I23" s="30">
        <v>5155000</v>
      </c>
      <c r="J23" s="30">
        <v>3054150</v>
      </c>
      <c r="L23" s="25"/>
      <c r="M23" s="26"/>
      <c r="N23" s="25"/>
      <c r="O23" s="25"/>
      <c r="P23" s="36" t="s">
        <v>404</v>
      </c>
      <c r="Q23" s="36">
        <f>SUM(Q6:Q22)</f>
        <v>19555875</v>
      </c>
      <c r="R23" s="37">
        <f>SUM(R6:R22)</f>
        <v>6589408</v>
      </c>
      <c r="S23" s="37">
        <f>SUM(S6:S22)</f>
        <v>17665818</v>
      </c>
      <c r="T23" s="37">
        <f>SUM(T6:T22)</f>
        <v>12179886</v>
      </c>
      <c r="V23" s="78"/>
    </row>
    <row r="24" spans="2:22">
      <c r="D24" s="27" t="s">
        <v>14</v>
      </c>
      <c r="F24" s="28" t="s">
        <v>195</v>
      </c>
      <c r="G24" s="29">
        <v>250000</v>
      </c>
      <c r="H24" s="30">
        <v>30760</v>
      </c>
      <c r="I24" s="30">
        <v>200000</v>
      </c>
      <c r="J24" s="30">
        <v>219034</v>
      </c>
      <c r="L24" s="25" t="s">
        <v>56</v>
      </c>
      <c r="M24" s="26"/>
      <c r="N24" s="25" t="s">
        <v>309</v>
      </c>
      <c r="O24" s="25"/>
      <c r="P24" s="28"/>
      <c r="Q24" s="29"/>
      <c r="R24" s="30"/>
    </row>
    <row r="25" spans="2:22" ht="24">
      <c r="D25" s="27" t="s">
        <v>15</v>
      </c>
      <c r="F25" s="28" t="s">
        <v>196</v>
      </c>
      <c r="G25" s="29">
        <v>200000</v>
      </c>
      <c r="H25" s="30">
        <v>0</v>
      </c>
      <c r="I25" s="30">
        <v>0</v>
      </c>
      <c r="J25" s="30">
        <v>0</v>
      </c>
      <c r="L25" s="25"/>
      <c r="M25" s="26"/>
      <c r="N25" s="25" t="s">
        <v>57</v>
      </c>
      <c r="O25" s="25"/>
      <c r="P25" s="28" t="s">
        <v>231</v>
      </c>
      <c r="Q25" s="29">
        <v>450000</v>
      </c>
      <c r="R25" s="30">
        <v>39000</v>
      </c>
      <c r="S25" s="76">
        <v>2000000</v>
      </c>
      <c r="T25" s="76">
        <v>864000</v>
      </c>
    </row>
    <row r="26" spans="2:22" ht="24">
      <c r="D26" s="27" t="s">
        <v>16</v>
      </c>
      <c r="F26" s="28" t="s">
        <v>197</v>
      </c>
      <c r="G26" s="29">
        <v>200000</v>
      </c>
      <c r="H26" s="30">
        <v>0</v>
      </c>
      <c r="I26" s="30">
        <v>0</v>
      </c>
      <c r="J26" s="30">
        <v>0</v>
      </c>
      <c r="L26" s="25"/>
      <c r="M26" s="26"/>
      <c r="N26" s="25" t="s">
        <v>58</v>
      </c>
      <c r="O26" s="25"/>
      <c r="P26" s="28" t="s">
        <v>232</v>
      </c>
      <c r="Q26" s="29">
        <v>500000</v>
      </c>
      <c r="R26" s="30">
        <v>323000</v>
      </c>
      <c r="S26" s="76">
        <v>650000</v>
      </c>
      <c r="T26" s="76">
        <v>615000</v>
      </c>
    </row>
    <row r="27" spans="2:22" ht="24">
      <c r="D27" s="27" t="s">
        <v>17</v>
      </c>
      <c r="F27" s="28" t="s">
        <v>198</v>
      </c>
      <c r="G27" s="29">
        <v>200000</v>
      </c>
      <c r="H27" s="30">
        <v>59000</v>
      </c>
      <c r="I27" s="30">
        <v>200000</v>
      </c>
      <c r="J27" s="30">
        <v>109000</v>
      </c>
      <c r="L27" s="25"/>
      <c r="M27" s="26"/>
      <c r="N27" s="25" t="s">
        <v>59</v>
      </c>
      <c r="O27" s="25"/>
      <c r="P27" s="28" t="s">
        <v>233</v>
      </c>
      <c r="Q27" s="29">
        <v>500000</v>
      </c>
      <c r="R27" s="30">
        <v>175000</v>
      </c>
      <c r="S27" s="76">
        <v>500000</v>
      </c>
      <c r="T27" s="76">
        <v>75000</v>
      </c>
    </row>
    <row r="28" spans="2:22" ht="24">
      <c r="D28" s="27" t="s">
        <v>18</v>
      </c>
      <c r="F28" s="28" t="s">
        <v>199</v>
      </c>
      <c r="G28" s="29">
        <v>20000</v>
      </c>
      <c r="H28" s="30">
        <v>5000</v>
      </c>
      <c r="I28" s="30">
        <v>100000</v>
      </c>
      <c r="J28" s="30">
        <v>0</v>
      </c>
      <c r="L28" s="25"/>
      <c r="M28" s="26"/>
      <c r="N28" s="25" t="s">
        <v>60</v>
      </c>
      <c r="O28" s="25"/>
      <c r="P28" s="28" t="s">
        <v>234</v>
      </c>
      <c r="Q28" s="29">
        <v>300000</v>
      </c>
      <c r="R28" s="30">
        <v>225000</v>
      </c>
      <c r="S28" s="76">
        <v>350000</v>
      </c>
      <c r="T28" s="76">
        <v>300000</v>
      </c>
    </row>
    <row r="29" spans="2:22" ht="24">
      <c r="D29" s="27" t="s">
        <v>19</v>
      </c>
      <c r="F29" s="28" t="s">
        <v>200</v>
      </c>
      <c r="G29" s="29">
        <v>850000</v>
      </c>
      <c r="H29" s="30">
        <v>7000</v>
      </c>
      <c r="I29" s="30">
        <v>150000</v>
      </c>
      <c r="J29" s="30">
        <v>200000</v>
      </c>
      <c r="L29" s="25"/>
      <c r="M29" s="26"/>
      <c r="N29" s="25" t="s">
        <v>61</v>
      </c>
      <c r="O29" s="25"/>
      <c r="P29" s="28" t="s">
        <v>235</v>
      </c>
      <c r="Q29" s="29">
        <v>225000</v>
      </c>
      <c r="R29" s="30">
        <v>30000</v>
      </c>
      <c r="S29" s="76">
        <v>300000</v>
      </c>
      <c r="T29" s="29">
        <v>0</v>
      </c>
    </row>
    <row r="30" spans="2:22" ht="24">
      <c r="D30" s="27" t="s">
        <v>20</v>
      </c>
      <c r="F30" s="28" t="s">
        <v>201</v>
      </c>
      <c r="G30" s="29">
        <v>600000</v>
      </c>
      <c r="H30" s="30">
        <v>320000</v>
      </c>
      <c r="I30" s="30">
        <v>600000</v>
      </c>
      <c r="J30" s="30">
        <v>669000</v>
      </c>
      <c r="L30" s="25"/>
      <c r="M30" s="26"/>
      <c r="N30" s="25" t="s">
        <v>62</v>
      </c>
      <c r="O30" s="25"/>
      <c r="P30" s="28" t="s">
        <v>236</v>
      </c>
      <c r="Q30" s="29">
        <v>200000</v>
      </c>
      <c r="R30" s="30">
        <v>100000</v>
      </c>
      <c r="S30" s="76">
        <v>2000000</v>
      </c>
      <c r="T30" s="29">
        <v>0</v>
      </c>
    </row>
    <row r="31" spans="2:22">
      <c r="D31" s="27" t="s">
        <v>21</v>
      </c>
      <c r="F31" s="28" t="s">
        <v>202</v>
      </c>
      <c r="G31" s="29">
        <v>50000</v>
      </c>
      <c r="H31" s="30">
        <v>10000</v>
      </c>
      <c r="I31" s="30">
        <v>40000</v>
      </c>
      <c r="J31" s="30">
        <v>31000</v>
      </c>
      <c r="L31" s="25"/>
      <c r="M31" s="26"/>
      <c r="N31" s="25"/>
      <c r="O31" s="25"/>
      <c r="P31" s="35" t="s">
        <v>405</v>
      </c>
      <c r="Q31" s="36">
        <f>SUM(Q25:Q30)</f>
        <v>2175000</v>
      </c>
      <c r="R31" s="37">
        <f>SUM(R25:R30)</f>
        <v>892000</v>
      </c>
      <c r="S31" s="37">
        <f>SUM(S25:S30)</f>
        <v>5800000</v>
      </c>
      <c r="T31" s="37">
        <f>SUM(T25:T30)</f>
        <v>1854000</v>
      </c>
    </row>
    <row r="32" spans="2:22" ht="24">
      <c r="D32" s="27">
        <v>713.11400000000003</v>
      </c>
      <c r="F32" s="28" t="s">
        <v>391</v>
      </c>
      <c r="G32" s="29">
        <v>0</v>
      </c>
      <c r="H32" s="30">
        <v>0</v>
      </c>
      <c r="I32" s="30">
        <v>1000000</v>
      </c>
      <c r="J32" s="30">
        <v>185000</v>
      </c>
      <c r="L32" s="25" t="s">
        <v>63</v>
      </c>
      <c r="M32" s="26"/>
      <c r="N32" s="25" t="s">
        <v>310</v>
      </c>
      <c r="O32" s="25"/>
      <c r="P32" s="28"/>
      <c r="Q32" s="29"/>
      <c r="R32" s="30"/>
    </row>
    <row r="33" spans="2:20" ht="24">
      <c r="D33" s="27" t="s">
        <v>22</v>
      </c>
      <c r="F33" s="28" t="s">
        <v>203</v>
      </c>
      <c r="G33" s="29">
        <v>837328</v>
      </c>
      <c r="H33" s="30">
        <v>0</v>
      </c>
      <c r="I33" s="30">
        <v>0</v>
      </c>
      <c r="J33" s="30">
        <v>0</v>
      </c>
      <c r="L33" s="25"/>
      <c r="M33" s="26"/>
      <c r="N33" s="25" t="s">
        <v>64</v>
      </c>
      <c r="O33" s="25"/>
      <c r="P33" s="28" t="s">
        <v>237</v>
      </c>
      <c r="Q33" s="29">
        <v>600000</v>
      </c>
      <c r="R33" s="30">
        <v>0</v>
      </c>
      <c r="S33" s="76">
        <v>600000</v>
      </c>
      <c r="T33" s="30">
        <v>0</v>
      </c>
    </row>
    <row r="34" spans="2:20" ht="35.25" customHeight="1">
      <c r="D34" s="28" t="s">
        <v>422</v>
      </c>
      <c r="F34" s="28" t="s">
        <v>392</v>
      </c>
      <c r="G34" s="81"/>
      <c r="H34" s="82"/>
      <c r="I34" s="30">
        <v>150000</v>
      </c>
      <c r="J34" s="30">
        <v>0</v>
      </c>
      <c r="L34" s="25"/>
      <c r="M34" s="26"/>
      <c r="N34" s="25" t="s">
        <v>65</v>
      </c>
      <c r="O34" s="25"/>
      <c r="P34" s="28" t="s">
        <v>238</v>
      </c>
      <c r="Q34" s="29">
        <v>1018440</v>
      </c>
      <c r="R34" s="30">
        <v>455859</v>
      </c>
      <c r="S34" s="76">
        <v>1500000</v>
      </c>
      <c r="T34" s="76">
        <v>309204</v>
      </c>
    </row>
    <row r="35" spans="2:20" ht="25.5" customHeight="1">
      <c r="D35" s="73" t="s">
        <v>421</v>
      </c>
      <c r="F35" s="28" t="s">
        <v>204</v>
      </c>
      <c r="G35" s="29">
        <v>1803147</v>
      </c>
      <c r="H35" s="30">
        <v>26238</v>
      </c>
      <c r="I35" s="84"/>
      <c r="J35" s="82"/>
      <c r="L35" s="25"/>
      <c r="M35" s="26"/>
      <c r="N35" s="25" t="s">
        <v>66</v>
      </c>
      <c r="O35" s="25"/>
      <c r="P35" s="28" t="s">
        <v>239</v>
      </c>
      <c r="Q35" s="29">
        <v>600000</v>
      </c>
      <c r="R35" s="30">
        <v>260000</v>
      </c>
      <c r="S35" s="76">
        <v>1000000</v>
      </c>
      <c r="T35" s="76">
        <v>875000</v>
      </c>
    </row>
    <row r="36" spans="2:20" ht="24.75" customHeight="1">
      <c r="D36" s="73" t="s">
        <v>420</v>
      </c>
      <c r="F36" s="28" t="s">
        <v>204</v>
      </c>
      <c r="G36" s="81"/>
      <c r="H36" s="82"/>
      <c r="I36" s="30">
        <v>1000000</v>
      </c>
      <c r="L36" s="25"/>
      <c r="M36" s="26"/>
      <c r="N36" s="49" t="s">
        <v>67</v>
      </c>
      <c r="O36" s="49"/>
      <c r="P36" s="28" t="s">
        <v>240</v>
      </c>
      <c r="Q36" s="50">
        <v>0</v>
      </c>
      <c r="R36" s="30">
        <v>0</v>
      </c>
      <c r="S36" s="30">
        <v>0</v>
      </c>
      <c r="T36" s="30">
        <v>0</v>
      </c>
    </row>
    <row r="37" spans="2:20">
      <c r="F37" s="35" t="s">
        <v>395</v>
      </c>
      <c r="G37" s="36">
        <f>SUM(G19:G35)</f>
        <v>10110475</v>
      </c>
      <c r="H37" s="37">
        <f>SUM(H19:H35)</f>
        <v>3692548</v>
      </c>
      <c r="I37" s="37">
        <f>SUM(I19:I36)</f>
        <v>9795000</v>
      </c>
      <c r="J37" s="37">
        <f>SUM(J19:J35)</f>
        <v>6245184</v>
      </c>
      <c r="L37" s="25"/>
      <c r="M37" s="26"/>
      <c r="N37" s="25" t="s">
        <v>68</v>
      </c>
      <c r="O37" s="25"/>
      <c r="P37" s="28" t="s">
        <v>241</v>
      </c>
      <c r="Q37" s="50">
        <v>2000000</v>
      </c>
      <c r="R37" s="30">
        <v>2000000</v>
      </c>
      <c r="S37" s="76">
        <v>2000000</v>
      </c>
      <c r="T37" s="76">
        <v>1250000</v>
      </c>
    </row>
    <row r="38" spans="2:20">
      <c r="B38" s="25" t="s">
        <v>23</v>
      </c>
      <c r="D38" s="27" t="s">
        <v>330</v>
      </c>
      <c r="L38" s="25"/>
      <c r="M38" s="26"/>
      <c r="N38" s="25" t="s">
        <v>69</v>
      </c>
      <c r="O38" s="25"/>
      <c r="P38" s="28" t="s">
        <v>242</v>
      </c>
      <c r="Q38" s="50">
        <v>1250000</v>
      </c>
      <c r="R38" s="30">
        <v>1250000</v>
      </c>
      <c r="S38" s="76">
        <v>1500000</v>
      </c>
      <c r="T38" s="76">
        <v>1350000</v>
      </c>
    </row>
    <row r="39" spans="2:20" ht="24">
      <c r="D39" s="45" t="s">
        <v>36</v>
      </c>
      <c r="E39" s="45"/>
      <c r="F39" s="28" t="s">
        <v>205</v>
      </c>
      <c r="G39" s="29">
        <v>5800000</v>
      </c>
      <c r="H39" s="30">
        <v>4495937</v>
      </c>
      <c r="I39" s="30">
        <v>6000000</v>
      </c>
      <c r="J39" s="30">
        <v>2120000</v>
      </c>
      <c r="L39" s="25"/>
      <c r="M39" s="26"/>
      <c r="N39" s="25"/>
      <c r="O39" s="25"/>
      <c r="P39" s="35" t="s">
        <v>406</v>
      </c>
      <c r="Q39" s="59">
        <f>SUM(Q33:Q38)</f>
        <v>5468440</v>
      </c>
      <c r="R39" s="37">
        <f>SUM(R33:R38)</f>
        <v>3965859</v>
      </c>
      <c r="S39" s="37">
        <f>SUM(S33:S38)</f>
        <v>6600000</v>
      </c>
      <c r="T39" s="37">
        <f>SUM(T33:T38)</f>
        <v>3784204</v>
      </c>
    </row>
    <row r="40" spans="2:20">
      <c r="D40" s="27" t="s">
        <v>25</v>
      </c>
      <c r="F40" s="28" t="s">
        <v>206</v>
      </c>
      <c r="G40" s="29">
        <v>3000000</v>
      </c>
      <c r="H40" s="30">
        <v>0</v>
      </c>
      <c r="I40" s="30">
        <v>2000000</v>
      </c>
      <c r="L40" s="25" t="s">
        <v>70</v>
      </c>
      <c r="M40" s="26"/>
      <c r="N40" s="25" t="s">
        <v>311</v>
      </c>
      <c r="O40" s="25"/>
      <c r="P40" s="28"/>
      <c r="Q40" s="29"/>
      <c r="R40" s="30"/>
    </row>
    <row r="41" spans="2:20" ht="48">
      <c r="D41" s="51" t="s">
        <v>24</v>
      </c>
      <c r="E41" s="51"/>
      <c r="F41" s="28" t="s">
        <v>207</v>
      </c>
      <c r="G41" s="29">
        <v>1000000</v>
      </c>
      <c r="H41" s="30">
        <v>6000</v>
      </c>
      <c r="I41" s="30">
        <v>1000000</v>
      </c>
      <c r="J41" s="30">
        <v>266500</v>
      </c>
      <c r="L41" s="25"/>
      <c r="M41" s="26"/>
      <c r="N41" s="25" t="s">
        <v>71</v>
      </c>
      <c r="O41" s="25"/>
      <c r="P41" s="28" t="s">
        <v>243</v>
      </c>
      <c r="Q41" s="29">
        <v>13089491</v>
      </c>
      <c r="R41" s="30">
        <v>9237687</v>
      </c>
      <c r="S41" s="76">
        <v>14346456</v>
      </c>
      <c r="T41" s="76">
        <v>9922133</v>
      </c>
    </row>
    <row r="42" spans="2:20">
      <c r="D42" s="27" t="s">
        <v>26</v>
      </c>
      <c r="F42" s="28" t="s">
        <v>208</v>
      </c>
      <c r="G42" s="29">
        <v>450000</v>
      </c>
      <c r="H42" s="30">
        <v>188250</v>
      </c>
      <c r="I42" s="30">
        <v>450000</v>
      </c>
      <c r="J42" s="30">
        <v>192500</v>
      </c>
      <c r="L42" s="25"/>
      <c r="M42" s="26"/>
      <c r="N42" s="25" t="s">
        <v>72</v>
      </c>
      <c r="O42" s="25"/>
      <c r="P42" s="28" t="s">
        <v>244</v>
      </c>
      <c r="Q42" s="29">
        <v>1237956</v>
      </c>
      <c r="R42" s="30">
        <v>928467</v>
      </c>
      <c r="S42" s="76">
        <v>1535816</v>
      </c>
      <c r="T42" s="76">
        <v>1273179</v>
      </c>
    </row>
    <row r="43" spans="2:20" ht="24">
      <c r="D43" s="27" t="s">
        <v>27</v>
      </c>
      <c r="F43" s="28" t="s">
        <v>209</v>
      </c>
      <c r="G43" s="29">
        <v>300000</v>
      </c>
      <c r="H43" s="30">
        <v>0</v>
      </c>
      <c r="I43" s="30">
        <v>0</v>
      </c>
      <c r="J43" s="30">
        <v>0</v>
      </c>
      <c r="L43" s="25"/>
      <c r="M43" s="26"/>
      <c r="N43" s="25" t="s">
        <v>77</v>
      </c>
      <c r="O43" s="25"/>
      <c r="P43" s="28" t="s">
        <v>245</v>
      </c>
      <c r="Q43" s="29">
        <v>500000</v>
      </c>
      <c r="R43" s="30">
        <v>0</v>
      </c>
      <c r="S43" s="76">
        <v>500000</v>
      </c>
      <c r="T43" s="76">
        <v>100000</v>
      </c>
    </row>
    <row r="44" spans="2:20">
      <c r="D44" s="27" t="s">
        <v>28</v>
      </c>
      <c r="F44" s="28" t="s">
        <v>210</v>
      </c>
      <c r="G44" s="29">
        <v>3350000</v>
      </c>
      <c r="H44" s="30">
        <v>155000</v>
      </c>
      <c r="I44" s="30">
        <v>600000</v>
      </c>
      <c r="J44" s="30">
        <v>245000</v>
      </c>
      <c r="L44" s="25"/>
      <c r="M44" s="26"/>
      <c r="N44" s="25" t="s">
        <v>73</v>
      </c>
      <c r="O44" s="25"/>
      <c r="P44" s="28" t="s">
        <v>246</v>
      </c>
      <c r="Q44" s="29">
        <v>400000</v>
      </c>
      <c r="R44" s="30">
        <v>0</v>
      </c>
      <c r="S44" s="76">
        <v>400000</v>
      </c>
      <c r="T44" s="76">
        <v>0</v>
      </c>
    </row>
    <row r="45" spans="2:20">
      <c r="F45" s="35" t="s">
        <v>396</v>
      </c>
      <c r="G45" s="36">
        <f>SUM(G39:G44)</f>
        <v>13900000</v>
      </c>
      <c r="H45" s="37">
        <f>SUM(H39:H44)</f>
        <v>4845187</v>
      </c>
      <c r="I45" s="37">
        <f>SUM(I39:I44)</f>
        <v>10050000</v>
      </c>
      <c r="J45" s="37">
        <f>SUM(J39:J44)</f>
        <v>2824000</v>
      </c>
      <c r="L45" s="25"/>
      <c r="M45" s="26"/>
      <c r="N45" s="25" t="s">
        <v>74</v>
      </c>
      <c r="O45" s="25"/>
      <c r="P45" s="28" t="s">
        <v>247</v>
      </c>
      <c r="Q45" s="29">
        <v>400000</v>
      </c>
      <c r="R45" s="30">
        <v>333641</v>
      </c>
      <c r="S45" s="76">
        <v>400000</v>
      </c>
      <c r="T45" s="76">
        <v>200000</v>
      </c>
    </row>
    <row r="46" spans="2:20">
      <c r="B46" s="25" t="s">
        <v>143</v>
      </c>
      <c r="D46" s="27" t="s">
        <v>294</v>
      </c>
      <c r="L46" s="25"/>
      <c r="M46" s="26"/>
      <c r="N46" s="25" t="s">
        <v>75</v>
      </c>
      <c r="O46" s="25"/>
      <c r="P46" s="28" t="s">
        <v>248</v>
      </c>
      <c r="Q46" s="29">
        <v>1824264</v>
      </c>
      <c r="R46" s="30">
        <v>947223</v>
      </c>
      <c r="S46" s="76">
        <v>1254639</v>
      </c>
      <c r="T46" s="76">
        <v>1080270</v>
      </c>
    </row>
    <row r="47" spans="2:20">
      <c r="D47" s="27" t="s">
        <v>29</v>
      </c>
      <c r="F47" s="28" t="s">
        <v>211</v>
      </c>
      <c r="G47" s="36">
        <v>500000</v>
      </c>
      <c r="H47" s="37">
        <v>6500</v>
      </c>
      <c r="I47" s="37">
        <v>50000</v>
      </c>
      <c r="J47" s="37">
        <v>42000</v>
      </c>
      <c r="L47" s="25"/>
      <c r="M47" s="26"/>
      <c r="N47" s="25" t="s">
        <v>76</v>
      </c>
      <c r="O47" s="25"/>
      <c r="P47" s="28" t="s">
        <v>249</v>
      </c>
      <c r="Q47" s="29">
        <v>0</v>
      </c>
      <c r="R47" s="30">
        <v>0</v>
      </c>
      <c r="S47" s="76">
        <v>1433873</v>
      </c>
      <c r="T47" s="76">
        <v>0</v>
      </c>
    </row>
    <row r="48" spans="2:20">
      <c r="B48" s="27" t="s">
        <v>142</v>
      </c>
      <c r="D48" s="27" t="s">
        <v>295</v>
      </c>
      <c r="L48" s="25"/>
      <c r="M48" s="26"/>
      <c r="N48" s="25" t="s">
        <v>78</v>
      </c>
      <c r="O48" s="25"/>
      <c r="P48" s="28" t="s">
        <v>250</v>
      </c>
      <c r="Q48" s="29">
        <v>300000</v>
      </c>
      <c r="R48" s="30">
        <v>0</v>
      </c>
      <c r="S48" s="76">
        <v>600000</v>
      </c>
      <c r="T48" s="76">
        <v>0</v>
      </c>
    </row>
    <row r="49" spans="2:20" ht="24">
      <c r="B49" s="25" t="s">
        <v>144</v>
      </c>
      <c r="D49" s="27" t="s">
        <v>296</v>
      </c>
      <c r="L49" s="25"/>
      <c r="M49" s="26"/>
      <c r="N49" s="25" t="s">
        <v>79</v>
      </c>
      <c r="O49" s="25"/>
      <c r="P49" s="28" t="s">
        <v>251</v>
      </c>
      <c r="Q49" s="29">
        <v>500000</v>
      </c>
      <c r="R49" s="30">
        <v>500000</v>
      </c>
      <c r="S49" s="76">
        <v>800000</v>
      </c>
      <c r="T49" s="76">
        <v>725000</v>
      </c>
    </row>
    <row r="50" spans="2:20">
      <c r="B50" s="27" t="s">
        <v>145</v>
      </c>
      <c r="D50" s="27" t="s">
        <v>297</v>
      </c>
      <c r="L50" s="25"/>
      <c r="M50" s="26"/>
      <c r="N50" s="25" t="s">
        <v>80</v>
      </c>
      <c r="O50" s="25"/>
      <c r="P50" s="28" t="s">
        <v>252</v>
      </c>
      <c r="Q50" s="29">
        <v>3735096</v>
      </c>
      <c r="R50" s="30">
        <v>2732968</v>
      </c>
      <c r="S50" s="76">
        <v>2539512</v>
      </c>
      <c r="T50" s="76">
        <v>2224634</v>
      </c>
    </row>
    <row r="51" spans="2:20">
      <c r="B51" s="25" t="s">
        <v>146</v>
      </c>
      <c r="D51" s="27" t="s">
        <v>298</v>
      </c>
      <c r="L51" s="25"/>
      <c r="M51" s="26"/>
      <c r="N51" s="25"/>
      <c r="O51" s="25"/>
      <c r="P51" s="35" t="s">
        <v>407</v>
      </c>
      <c r="Q51" s="36">
        <f>SUM(Q41:Q50)</f>
        <v>21986807</v>
      </c>
      <c r="R51" s="79">
        <f>SUM(R41:R50)</f>
        <v>14679986</v>
      </c>
      <c r="S51" s="79">
        <f>SUM(S41:S50)</f>
        <v>23810296</v>
      </c>
      <c r="T51" s="79">
        <f>SUM(T41:T50)</f>
        <v>15525216</v>
      </c>
    </row>
    <row r="52" spans="2:20" ht="14.25">
      <c r="B52" s="27" t="s">
        <v>147</v>
      </c>
      <c r="D52" s="27" t="s">
        <v>299</v>
      </c>
      <c r="G52" s="47"/>
      <c r="H52" s="48"/>
      <c r="I52" s="48"/>
      <c r="J52" s="48"/>
      <c r="L52" s="25" t="s">
        <v>81</v>
      </c>
      <c r="M52" s="26"/>
      <c r="N52" s="25" t="s">
        <v>312</v>
      </c>
      <c r="O52" s="25"/>
      <c r="P52" s="28"/>
      <c r="Q52" s="29"/>
      <c r="R52" s="30"/>
    </row>
    <row r="53" spans="2:20" ht="14.25">
      <c r="B53" s="27"/>
      <c r="G53" s="47"/>
      <c r="H53" s="48"/>
      <c r="I53" s="48"/>
      <c r="J53" s="48"/>
      <c r="L53" s="25"/>
      <c r="M53" s="26"/>
      <c r="N53" s="25" t="s">
        <v>82</v>
      </c>
      <c r="O53" s="25"/>
      <c r="P53" s="28" t="s">
        <v>253</v>
      </c>
      <c r="Q53" s="29">
        <v>69975</v>
      </c>
      <c r="R53" s="53">
        <v>0</v>
      </c>
      <c r="S53" s="76">
        <v>50000</v>
      </c>
      <c r="T53" s="53">
        <v>0</v>
      </c>
    </row>
    <row r="54" spans="2:20">
      <c r="D54" s="34" t="s">
        <v>136</v>
      </c>
      <c r="F54" s="35"/>
      <c r="G54" s="36">
        <f>G5+G14+G16+G37+G45+G47</f>
        <v>92451000</v>
      </c>
      <c r="H54" s="36">
        <f>H5+H14+H16+H37+H45+H47</f>
        <v>44485526</v>
      </c>
      <c r="I54" s="36">
        <f>I5+I14+I16+I37+I45+I47</f>
        <v>84335525</v>
      </c>
      <c r="J54" s="36">
        <f>J5+J14+J16+J37+J45+J47</f>
        <v>55459383</v>
      </c>
      <c r="L54" s="25"/>
      <c r="M54" s="26"/>
      <c r="N54" s="25" t="s">
        <v>83</v>
      </c>
      <c r="O54" s="25"/>
      <c r="P54" s="28" t="s">
        <v>254</v>
      </c>
      <c r="Q54" s="29">
        <v>623720</v>
      </c>
      <c r="R54" s="30">
        <v>0</v>
      </c>
      <c r="S54" s="76">
        <v>623720</v>
      </c>
      <c r="T54" s="53">
        <v>0</v>
      </c>
    </row>
    <row r="55" spans="2:20">
      <c r="F55" s="35"/>
      <c r="G55" s="36"/>
      <c r="H55" s="37"/>
      <c r="I55" s="37"/>
      <c r="J55" s="37"/>
      <c r="L55" s="25"/>
      <c r="M55" s="26"/>
      <c r="N55" s="25"/>
      <c r="O55" s="25"/>
      <c r="P55" s="35" t="s">
        <v>408</v>
      </c>
      <c r="Q55" s="36">
        <f>SUM(Q53:Q54)</f>
        <v>693695</v>
      </c>
      <c r="R55" s="37">
        <f>SUM(R53:R54)</f>
        <v>0</v>
      </c>
      <c r="S55" s="37">
        <f>SUM(S53:S54)</f>
        <v>673720</v>
      </c>
      <c r="T55" s="37">
        <f>SUM(T53:T54)</f>
        <v>0</v>
      </c>
    </row>
    <row r="56" spans="2:20">
      <c r="F56" s="35"/>
      <c r="G56" s="36"/>
      <c r="H56" s="37"/>
      <c r="I56" s="37"/>
      <c r="J56" s="37"/>
      <c r="L56" s="25" t="s">
        <v>84</v>
      </c>
      <c r="M56" s="26"/>
      <c r="N56" s="25" t="s">
        <v>313</v>
      </c>
      <c r="O56" s="25"/>
      <c r="P56" s="28"/>
      <c r="Q56" s="29"/>
      <c r="R56" s="30"/>
    </row>
    <row r="57" spans="2:20">
      <c r="F57" s="35"/>
      <c r="G57" s="36"/>
      <c r="H57" s="37"/>
      <c r="I57" s="37"/>
      <c r="J57" s="37"/>
      <c r="L57" s="25" t="s">
        <v>85</v>
      </c>
      <c r="M57" s="26"/>
      <c r="N57" s="25" t="s">
        <v>314</v>
      </c>
      <c r="O57" s="25"/>
      <c r="P57" s="28"/>
      <c r="Q57" s="29"/>
      <c r="R57" s="30"/>
    </row>
    <row r="58" spans="2:20">
      <c r="F58" s="35"/>
      <c r="G58" s="36"/>
      <c r="H58" s="37"/>
      <c r="I58" s="37"/>
      <c r="J58" s="37"/>
      <c r="L58" s="25"/>
      <c r="M58" s="26"/>
      <c r="N58" s="25" t="s">
        <v>87</v>
      </c>
      <c r="O58" s="25"/>
      <c r="P58" s="28" t="s">
        <v>255</v>
      </c>
      <c r="Q58" s="29">
        <v>700000</v>
      </c>
      <c r="R58" s="30">
        <v>700000</v>
      </c>
      <c r="S58" s="76">
        <v>937096</v>
      </c>
      <c r="T58" s="76">
        <v>700000</v>
      </c>
    </row>
    <row r="59" spans="2:20">
      <c r="F59" s="35"/>
      <c r="G59" s="36"/>
      <c r="H59" s="37"/>
      <c r="I59" s="37"/>
      <c r="J59" s="37"/>
      <c r="L59" s="25"/>
      <c r="M59" s="26"/>
      <c r="N59" s="25" t="s">
        <v>88</v>
      </c>
      <c r="O59" s="25"/>
      <c r="P59" s="28" t="s">
        <v>256</v>
      </c>
      <c r="Q59" s="29">
        <v>200000</v>
      </c>
      <c r="R59" s="30">
        <v>200000</v>
      </c>
      <c r="S59" s="76">
        <v>300000</v>
      </c>
      <c r="T59" s="76">
        <v>300000</v>
      </c>
    </row>
    <row r="60" spans="2:20">
      <c r="L60" s="25"/>
      <c r="M60" s="26"/>
      <c r="N60" s="25"/>
      <c r="O60" s="25"/>
      <c r="P60" s="35" t="s">
        <v>409</v>
      </c>
      <c r="Q60" s="36">
        <f>SUM(Q58:Q59)</f>
        <v>900000</v>
      </c>
      <c r="R60" s="37">
        <f>SUM(R58:R59)</f>
        <v>900000</v>
      </c>
      <c r="S60" s="37">
        <f>SUM(S58:S59)</f>
        <v>1237096</v>
      </c>
      <c r="T60" s="37">
        <f>SUM(T58:T59)</f>
        <v>1000000</v>
      </c>
    </row>
    <row r="61" spans="2:20">
      <c r="B61" s="27" t="s">
        <v>134</v>
      </c>
      <c r="L61" s="25" t="s">
        <v>86</v>
      </c>
      <c r="M61" s="26"/>
      <c r="N61" s="25" t="s">
        <v>315</v>
      </c>
      <c r="O61" s="25"/>
      <c r="P61" s="28"/>
      <c r="Q61" s="29"/>
      <c r="R61" s="30"/>
    </row>
    <row r="62" spans="2:20" ht="36">
      <c r="B62" s="27" t="s">
        <v>154</v>
      </c>
      <c r="D62" s="27" t="s">
        <v>300</v>
      </c>
      <c r="L62" s="25"/>
      <c r="M62" s="26"/>
      <c r="N62" s="25" t="s">
        <v>89</v>
      </c>
      <c r="O62" s="25"/>
      <c r="P62" s="28" t="s">
        <v>257</v>
      </c>
      <c r="Q62" s="29">
        <v>330000</v>
      </c>
      <c r="R62" s="30">
        <v>330000</v>
      </c>
      <c r="S62" s="76">
        <v>300000</v>
      </c>
      <c r="T62" s="76">
        <v>200000</v>
      </c>
    </row>
    <row r="63" spans="2:20" ht="24">
      <c r="D63" s="27" t="s">
        <v>30</v>
      </c>
      <c r="F63" s="28" t="s">
        <v>212</v>
      </c>
      <c r="G63" s="29">
        <v>2000000</v>
      </c>
      <c r="H63" s="30">
        <v>0</v>
      </c>
      <c r="I63" s="30">
        <v>1500000</v>
      </c>
      <c r="J63" s="30">
        <v>0</v>
      </c>
      <c r="L63" s="25"/>
      <c r="M63" s="26"/>
      <c r="N63" s="25" t="s">
        <v>90</v>
      </c>
      <c r="O63" s="25"/>
      <c r="P63" s="28" t="s">
        <v>258</v>
      </c>
      <c r="Q63" s="29">
        <v>300000</v>
      </c>
      <c r="R63" s="30">
        <v>300000</v>
      </c>
      <c r="S63" s="76">
        <v>300000</v>
      </c>
      <c r="T63" s="76">
        <v>300000</v>
      </c>
    </row>
    <row r="64" spans="2:20">
      <c r="F64" s="35" t="s">
        <v>423</v>
      </c>
      <c r="G64" s="36">
        <f>G63</f>
        <v>2000000</v>
      </c>
      <c r="H64" s="36">
        <f>H63</f>
        <v>0</v>
      </c>
      <c r="I64" s="36">
        <f>I63</f>
        <v>1500000</v>
      </c>
      <c r="J64" s="36">
        <f>J63</f>
        <v>0</v>
      </c>
      <c r="L64" s="25"/>
      <c r="M64" s="26"/>
      <c r="N64" s="25" t="s">
        <v>410</v>
      </c>
      <c r="O64" s="25"/>
      <c r="P64" s="28" t="s">
        <v>411</v>
      </c>
      <c r="Q64" s="29">
        <v>0</v>
      </c>
      <c r="R64" s="30">
        <v>0</v>
      </c>
      <c r="S64" s="76">
        <v>200000</v>
      </c>
      <c r="T64" s="76">
        <v>200000</v>
      </c>
    </row>
    <row r="65" spans="2:20">
      <c r="B65" s="25" t="s">
        <v>152</v>
      </c>
      <c r="D65" s="27" t="s">
        <v>301</v>
      </c>
      <c r="L65" s="25"/>
      <c r="M65" s="26"/>
      <c r="N65" s="25" t="s">
        <v>91</v>
      </c>
      <c r="O65" s="25"/>
      <c r="P65" s="28" t="s">
        <v>259</v>
      </c>
      <c r="Q65" s="29">
        <v>170000</v>
      </c>
      <c r="R65" s="30">
        <v>170000</v>
      </c>
      <c r="S65" s="76">
        <v>600000</v>
      </c>
      <c r="T65" s="76">
        <v>250000</v>
      </c>
    </row>
    <row r="66" spans="2:20">
      <c r="D66" s="27" t="s">
        <v>31</v>
      </c>
      <c r="F66" s="28" t="s">
        <v>213</v>
      </c>
      <c r="G66" s="52">
        <v>4000000</v>
      </c>
      <c r="H66" s="53">
        <v>0</v>
      </c>
      <c r="I66" s="53">
        <v>0</v>
      </c>
      <c r="J66" s="53">
        <v>0</v>
      </c>
      <c r="L66" s="25"/>
      <c r="M66" s="26"/>
      <c r="N66" s="25"/>
      <c r="O66" s="25"/>
      <c r="P66" s="35" t="s">
        <v>412</v>
      </c>
      <c r="Q66" s="36">
        <f>SUM(Q62:Q65)</f>
        <v>800000</v>
      </c>
      <c r="R66" s="37">
        <f>SUM(R62:R65)</f>
        <v>800000</v>
      </c>
      <c r="S66" s="37">
        <f>SUM(S62:S65)</f>
        <v>1400000</v>
      </c>
      <c r="T66" s="37">
        <f>SUM(T62:T65)</f>
        <v>950000</v>
      </c>
    </row>
    <row r="67" spans="2:20" ht="24">
      <c r="D67" s="27" t="s">
        <v>32</v>
      </c>
      <c r="F67" s="28" t="s">
        <v>214</v>
      </c>
      <c r="G67" s="29">
        <v>2300000</v>
      </c>
      <c r="H67" s="30">
        <v>0</v>
      </c>
      <c r="I67" s="30">
        <v>0</v>
      </c>
      <c r="J67" s="30">
        <v>0</v>
      </c>
      <c r="L67" s="25" t="s">
        <v>92</v>
      </c>
      <c r="M67" s="26"/>
      <c r="N67" s="25" t="s">
        <v>316</v>
      </c>
      <c r="O67" s="25"/>
      <c r="P67" s="28"/>
      <c r="Q67" s="29"/>
      <c r="R67" s="30"/>
    </row>
    <row r="68" spans="2:20" ht="24">
      <c r="F68" s="35" t="s">
        <v>398</v>
      </c>
      <c r="G68" s="36">
        <f>SUM(G66:G67)</f>
        <v>6300000</v>
      </c>
      <c r="H68" s="36">
        <f>SUM(H66:H67)</f>
        <v>0</v>
      </c>
      <c r="I68" s="36">
        <f>SUM(I66:I67)</f>
        <v>0</v>
      </c>
      <c r="J68" s="36">
        <f>SUM(J66:J67)</f>
        <v>0</v>
      </c>
      <c r="L68" s="25"/>
      <c r="M68" s="26"/>
      <c r="N68" s="25" t="s">
        <v>93</v>
      </c>
      <c r="O68" s="25"/>
      <c r="P68" s="28" t="s">
        <v>260</v>
      </c>
      <c r="Q68" s="29">
        <v>4400000</v>
      </c>
      <c r="R68" s="30">
        <v>2640000</v>
      </c>
      <c r="S68" s="76">
        <v>3520000</v>
      </c>
      <c r="T68" s="76">
        <v>2200000</v>
      </c>
    </row>
    <row r="69" spans="2:20" ht="36">
      <c r="D69" s="45" t="s">
        <v>148</v>
      </c>
      <c r="E69" s="45"/>
      <c r="F69" s="28" t="s">
        <v>215</v>
      </c>
      <c r="G69" s="29">
        <v>0</v>
      </c>
      <c r="H69" s="30">
        <v>0</v>
      </c>
      <c r="I69" s="30">
        <v>0</v>
      </c>
      <c r="J69" s="30">
        <v>0</v>
      </c>
      <c r="L69" s="25"/>
      <c r="M69" s="26"/>
      <c r="N69" s="25" t="s">
        <v>94</v>
      </c>
      <c r="O69" s="25"/>
      <c r="P69" s="28" t="s">
        <v>261</v>
      </c>
      <c r="Q69" s="29">
        <v>2000000</v>
      </c>
      <c r="R69" s="30">
        <v>1000000</v>
      </c>
      <c r="S69" s="76">
        <v>1600000</v>
      </c>
      <c r="T69" s="76">
        <v>538534</v>
      </c>
    </row>
    <row r="70" spans="2:20" ht="24">
      <c r="B70" s="25" t="s">
        <v>37</v>
      </c>
      <c r="D70" s="27" t="s">
        <v>302</v>
      </c>
      <c r="L70" s="25"/>
      <c r="M70" s="26"/>
      <c r="N70" s="25" t="s">
        <v>95</v>
      </c>
      <c r="O70" s="25"/>
      <c r="P70" s="28" t="s">
        <v>262</v>
      </c>
      <c r="Q70" s="29">
        <v>770263</v>
      </c>
      <c r="R70" s="30">
        <v>577692</v>
      </c>
      <c r="S70" s="76">
        <v>770263</v>
      </c>
      <c r="T70" s="76">
        <v>641880</v>
      </c>
    </row>
    <row r="71" spans="2:20" ht="24">
      <c r="D71" s="27" t="s">
        <v>33</v>
      </c>
      <c r="F71" s="28" t="s">
        <v>216</v>
      </c>
      <c r="G71" s="29">
        <v>2000000</v>
      </c>
      <c r="H71" s="30">
        <v>0</v>
      </c>
      <c r="I71" s="30">
        <v>20164000</v>
      </c>
      <c r="J71" s="30">
        <v>0</v>
      </c>
      <c r="L71" s="25"/>
      <c r="M71" s="26"/>
      <c r="N71" s="25" t="s">
        <v>96</v>
      </c>
      <c r="O71" s="25"/>
      <c r="P71" s="28" t="s">
        <v>263</v>
      </c>
      <c r="Q71" s="29">
        <v>513508</v>
      </c>
      <c r="R71" s="30">
        <v>385128</v>
      </c>
      <c r="S71" s="76">
        <v>513508</v>
      </c>
      <c r="T71" s="76">
        <v>427920</v>
      </c>
    </row>
    <row r="72" spans="2:20" ht="24">
      <c r="D72" s="27" t="s">
        <v>34</v>
      </c>
      <c r="F72" s="28" t="s">
        <v>35</v>
      </c>
      <c r="G72" s="29">
        <v>5000000</v>
      </c>
      <c r="H72" s="30">
        <v>0</v>
      </c>
      <c r="I72" s="30">
        <v>14000475</v>
      </c>
      <c r="L72" s="25"/>
      <c r="M72" s="26"/>
      <c r="N72" s="25" t="s">
        <v>97</v>
      </c>
      <c r="O72" s="25"/>
      <c r="P72" s="28" t="s">
        <v>264</v>
      </c>
      <c r="Q72" s="29">
        <v>420225</v>
      </c>
      <c r="R72" s="30">
        <v>315162</v>
      </c>
      <c r="S72" s="76">
        <v>420225</v>
      </c>
      <c r="T72" s="76">
        <v>350180</v>
      </c>
    </row>
    <row r="73" spans="2:20" ht="24">
      <c r="D73" s="45" t="s">
        <v>178</v>
      </c>
      <c r="F73" s="28" t="s">
        <v>182</v>
      </c>
      <c r="G73" s="29">
        <v>0</v>
      </c>
      <c r="H73" s="30">
        <v>0</v>
      </c>
      <c r="I73" s="30">
        <v>0</v>
      </c>
      <c r="J73" s="30">
        <v>0</v>
      </c>
      <c r="L73" s="25"/>
      <c r="M73" s="26"/>
      <c r="N73" s="25" t="s">
        <v>98</v>
      </c>
      <c r="O73" s="25"/>
      <c r="P73" s="28" t="s">
        <v>265</v>
      </c>
      <c r="Q73" s="29">
        <v>150000</v>
      </c>
      <c r="R73" s="30">
        <v>0</v>
      </c>
      <c r="S73" s="30">
        <v>0</v>
      </c>
      <c r="T73" s="30">
        <v>0</v>
      </c>
    </row>
    <row r="74" spans="2:20" ht="24">
      <c r="F74" s="28" t="s">
        <v>397</v>
      </c>
      <c r="G74" s="36">
        <f>SUM(G71:G72)</f>
        <v>7000000</v>
      </c>
      <c r="H74" s="36">
        <f>SUM(H71:H72)</f>
        <v>0</v>
      </c>
      <c r="I74" s="36">
        <f>SUM(I71:I72)</f>
        <v>34164475</v>
      </c>
      <c r="J74" s="36">
        <f>SUM(J71:J72)</f>
        <v>0</v>
      </c>
      <c r="L74" s="25"/>
      <c r="M74" s="26"/>
      <c r="N74" s="25" t="s">
        <v>99</v>
      </c>
      <c r="O74" s="25"/>
      <c r="P74" s="28" t="s">
        <v>266</v>
      </c>
      <c r="Q74" s="29">
        <v>400000</v>
      </c>
      <c r="R74" s="30">
        <v>0</v>
      </c>
      <c r="S74" s="30">
        <v>0</v>
      </c>
      <c r="T74" s="30">
        <v>0</v>
      </c>
    </row>
    <row r="75" spans="2:20" ht="26.25" customHeight="1">
      <c r="L75" s="25"/>
      <c r="M75" s="26"/>
      <c r="N75" s="25" t="s">
        <v>100</v>
      </c>
      <c r="O75" s="25"/>
      <c r="P75" s="28" t="s">
        <v>413</v>
      </c>
      <c r="Q75" s="29">
        <v>1800000</v>
      </c>
      <c r="R75" s="30">
        <v>424000</v>
      </c>
      <c r="S75" s="80"/>
      <c r="T75" s="80"/>
    </row>
    <row r="76" spans="2:20" ht="24">
      <c r="B76" s="25" t="s">
        <v>40</v>
      </c>
      <c r="D76" s="27" t="s">
        <v>303</v>
      </c>
      <c r="L76" s="25"/>
      <c r="M76" s="26"/>
      <c r="N76" s="25" t="s">
        <v>100</v>
      </c>
      <c r="O76" s="25"/>
      <c r="P76" s="28" t="s">
        <v>414</v>
      </c>
      <c r="Q76" s="81"/>
      <c r="R76" s="82"/>
      <c r="S76" s="76">
        <v>2400000</v>
      </c>
      <c r="T76" s="76">
        <v>185000</v>
      </c>
    </row>
    <row r="77" spans="2:20" ht="24">
      <c r="D77" s="27">
        <v>150.1</v>
      </c>
      <c r="F77" s="28" t="s">
        <v>399</v>
      </c>
      <c r="G77" s="36">
        <v>2249000</v>
      </c>
      <c r="H77" s="37">
        <v>0</v>
      </c>
      <c r="I77" s="37">
        <v>0</v>
      </c>
      <c r="J77" s="37">
        <v>0</v>
      </c>
      <c r="L77" s="25"/>
      <c r="M77" s="26"/>
      <c r="N77" s="25" t="s">
        <v>101</v>
      </c>
      <c r="O77" s="25"/>
      <c r="P77" s="28" t="s">
        <v>267</v>
      </c>
      <c r="Q77" s="29">
        <v>400000</v>
      </c>
      <c r="R77" s="30">
        <v>400000</v>
      </c>
      <c r="S77" s="76">
        <v>400000</v>
      </c>
      <c r="T77" s="76">
        <v>350000</v>
      </c>
    </row>
    <row r="78" spans="2:20">
      <c r="B78" s="25" t="s">
        <v>38</v>
      </c>
      <c r="D78" s="27" t="s">
        <v>304</v>
      </c>
      <c r="L78" s="25"/>
      <c r="M78" s="26"/>
      <c r="N78" s="25" t="s">
        <v>102</v>
      </c>
      <c r="O78" s="25"/>
      <c r="P78" s="28" t="s">
        <v>268</v>
      </c>
      <c r="Q78" s="29">
        <v>1004055</v>
      </c>
      <c r="R78" s="30">
        <v>700000</v>
      </c>
      <c r="S78" s="76">
        <v>1200000</v>
      </c>
      <c r="T78" s="76">
        <v>500000</v>
      </c>
    </row>
    <row r="79" spans="2:20" ht="24">
      <c r="L79" s="25"/>
      <c r="M79" s="26"/>
      <c r="N79" s="25" t="s">
        <v>103</v>
      </c>
      <c r="O79" s="25"/>
      <c r="P79" s="28" t="s">
        <v>269</v>
      </c>
      <c r="Q79" s="29">
        <v>500000</v>
      </c>
      <c r="R79" s="30">
        <v>0</v>
      </c>
      <c r="S79" s="76">
        <v>500000</v>
      </c>
      <c r="T79" s="30">
        <v>0</v>
      </c>
    </row>
    <row r="80" spans="2:20" ht="36">
      <c r="B80" s="25" t="s">
        <v>39</v>
      </c>
      <c r="D80" s="27" t="s">
        <v>305</v>
      </c>
      <c r="L80" s="25"/>
      <c r="M80" s="26"/>
      <c r="N80" s="49" t="s">
        <v>104</v>
      </c>
      <c r="O80" s="49"/>
      <c r="P80" s="28" t="s">
        <v>270</v>
      </c>
      <c r="Q80" s="29">
        <v>500000</v>
      </c>
      <c r="R80" s="30">
        <v>500000</v>
      </c>
      <c r="S80" s="76">
        <v>500000</v>
      </c>
      <c r="T80" s="76">
        <v>300000</v>
      </c>
    </row>
    <row r="81" spans="2:21" ht="24">
      <c r="B81" s="25" t="s">
        <v>149</v>
      </c>
      <c r="D81" s="27" t="s">
        <v>306</v>
      </c>
      <c r="L81" s="25"/>
      <c r="M81" s="26"/>
      <c r="N81" s="25" t="s">
        <v>105</v>
      </c>
      <c r="O81" s="25"/>
      <c r="P81" s="28" t="s">
        <v>271</v>
      </c>
      <c r="Q81" s="29">
        <v>50000</v>
      </c>
      <c r="R81" s="30">
        <v>0</v>
      </c>
      <c r="S81" s="76">
        <v>125808</v>
      </c>
      <c r="T81" s="76">
        <v>65000</v>
      </c>
    </row>
    <row r="82" spans="2:21" ht="24">
      <c r="B82" s="25" t="s">
        <v>150</v>
      </c>
      <c r="D82" s="27" t="s">
        <v>307</v>
      </c>
      <c r="L82" s="25"/>
      <c r="M82" s="26"/>
      <c r="N82" s="25" t="s">
        <v>106</v>
      </c>
      <c r="O82" s="25"/>
      <c r="P82" s="28" t="s">
        <v>272</v>
      </c>
      <c r="Q82" s="29">
        <v>500000</v>
      </c>
      <c r="R82" s="30">
        <v>125000</v>
      </c>
      <c r="S82" s="30">
        <v>0</v>
      </c>
      <c r="T82" s="30">
        <v>0</v>
      </c>
      <c r="U82" s="30"/>
    </row>
    <row r="83" spans="2:21" ht="24">
      <c r="L83" s="25"/>
      <c r="M83" s="26"/>
      <c r="N83" s="25" t="s">
        <v>107</v>
      </c>
      <c r="O83" s="25"/>
      <c r="P83" s="28" t="s">
        <v>273</v>
      </c>
      <c r="Q83" s="29">
        <v>1012132</v>
      </c>
      <c r="R83" s="30">
        <v>0</v>
      </c>
      <c r="S83" s="76">
        <v>1400000</v>
      </c>
      <c r="T83" s="30">
        <v>0</v>
      </c>
    </row>
    <row r="84" spans="2:21">
      <c r="D84" s="34" t="s">
        <v>137</v>
      </c>
      <c r="F84" s="35"/>
      <c r="G84" s="36">
        <f>G64+G68+G74+G77</f>
        <v>17549000</v>
      </c>
      <c r="H84" s="36">
        <f>H64+H68+H74+H77</f>
        <v>0</v>
      </c>
      <c r="I84" s="36">
        <f>I64+I68+I74+I77</f>
        <v>35664475</v>
      </c>
      <c r="J84" s="36">
        <f>J64+J68+J74+J77</f>
        <v>0</v>
      </c>
      <c r="L84" s="25"/>
      <c r="M84" s="26"/>
      <c r="N84" s="25"/>
      <c r="O84" s="25"/>
      <c r="P84" s="35" t="s">
        <v>415</v>
      </c>
      <c r="Q84" s="36">
        <f>SUM(Q68:Q83)</f>
        <v>14420183</v>
      </c>
      <c r="R84" s="37">
        <f>SUM(R68:R83)</f>
        <v>7066982</v>
      </c>
      <c r="S84" s="37">
        <f>SUM(S68:S83)</f>
        <v>13349804</v>
      </c>
      <c r="T84" s="37">
        <f>SUM(T68:T83)</f>
        <v>5558514</v>
      </c>
    </row>
    <row r="85" spans="2:21" ht="36">
      <c r="L85" s="25"/>
      <c r="M85" s="26"/>
      <c r="N85" s="25" t="s">
        <v>151</v>
      </c>
      <c r="O85" s="25"/>
      <c r="P85" s="28" t="s">
        <v>274</v>
      </c>
      <c r="Q85" s="29"/>
      <c r="R85" s="30"/>
      <c r="S85" s="30">
        <v>0</v>
      </c>
      <c r="T85" s="30">
        <v>0</v>
      </c>
    </row>
    <row r="86" spans="2:21">
      <c r="B86" s="54"/>
      <c r="C86" s="55"/>
      <c r="D86" s="54" t="s">
        <v>132</v>
      </c>
      <c r="E86" s="54"/>
      <c r="F86" s="56"/>
      <c r="G86" s="57">
        <f>G84+G54</f>
        <v>110000000</v>
      </c>
      <c r="H86" s="57">
        <f>H84+H54</f>
        <v>44485526</v>
      </c>
      <c r="I86" s="57">
        <f>I84+I54</f>
        <v>120000000</v>
      </c>
      <c r="J86" s="57">
        <f>J84+J54</f>
        <v>55459383</v>
      </c>
      <c r="L86" s="25"/>
      <c r="M86" s="26"/>
      <c r="N86" s="25"/>
      <c r="O86" s="25"/>
      <c r="P86" s="28"/>
      <c r="Q86" s="29"/>
      <c r="R86" s="30"/>
    </row>
    <row r="87" spans="2:21">
      <c r="L87" s="32"/>
      <c r="M87" s="33"/>
      <c r="N87" s="32" t="s">
        <v>139</v>
      </c>
      <c r="O87" s="32"/>
      <c r="P87" s="58"/>
      <c r="Q87" s="59">
        <f>Q23+Q31+Q39+Q51+Q55+Q60+Q66+Q84</f>
        <v>66000000</v>
      </c>
      <c r="R87" s="37">
        <f>R23+R31+R39+R51+R55+R60+R66+R84</f>
        <v>34894235</v>
      </c>
      <c r="S87" s="37">
        <f>S23+S31+S39+S51+S55+S60+S66+S84</f>
        <v>70536734</v>
      </c>
      <c r="T87" s="37">
        <f>T23+T31+T39+T51+T55+T60+T66+T84</f>
        <v>40851820</v>
      </c>
    </row>
    <row r="88" spans="2:21">
      <c r="B88" s="27"/>
      <c r="C88" s="27"/>
      <c r="F88" s="27"/>
      <c r="G88" s="27"/>
      <c r="H88" s="27"/>
      <c r="I88" s="27"/>
      <c r="J88" s="27"/>
      <c r="L88" s="25"/>
      <c r="M88" s="26"/>
      <c r="N88" s="25"/>
      <c r="O88" s="25"/>
      <c r="P88" s="28"/>
      <c r="Q88" s="29"/>
      <c r="R88" s="30"/>
    </row>
    <row r="89" spans="2:21">
      <c r="B89" s="27"/>
      <c r="C89" s="27"/>
      <c r="F89" s="27"/>
      <c r="G89" s="27"/>
      <c r="H89" s="27"/>
      <c r="I89" s="27"/>
      <c r="J89" s="27"/>
      <c r="L89" s="27" t="s">
        <v>140</v>
      </c>
      <c r="M89" s="26"/>
      <c r="N89" s="25"/>
      <c r="O89" s="25"/>
      <c r="P89" s="28"/>
      <c r="Q89" s="29"/>
      <c r="R89" s="30"/>
    </row>
    <row r="90" spans="2:21">
      <c r="B90" s="27"/>
      <c r="C90" s="27"/>
      <c r="F90" s="27"/>
      <c r="G90" s="27"/>
      <c r="H90" s="27"/>
      <c r="I90" s="27"/>
      <c r="J90" s="27"/>
      <c r="L90" s="27" t="s">
        <v>125</v>
      </c>
      <c r="M90" s="26"/>
      <c r="P90" s="28"/>
      <c r="Q90" s="29"/>
      <c r="R90" s="30"/>
    </row>
    <row r="91" spans="2:21">
      <c r="B91" s="27"/>
      <c r="C91" s="27"/>
      <c r="F91" s="27"/>
      <c r="G91" s="27"/>
      <c r="H91" s="27"/>
      <c r="I91" s="27"/>
      <c r="J91" s="27"/>
      <c r="L91" s="25" t="s">
        <v>40</v>
      </c>
      <c r="M91" s="26"/>
      <c r="N91" s="25" t="s">
        <v>317</v>
      </c>
      <c r="O91" s="25"/>
      <c r="P91" s="28"/>
      <c r="Q91" s="29"/>
      <c r="R91" s="30"/>
    </row>
    <row r="92" spans="2:21">
      <c r="B92" s="27"/>
      <c r="C92" s="27"/>
      <c r="F92" s="27"/>
      <c r="G92" s="27"/>
      <c r="H92" s="27"/>
      <c r="I92" s="27"/>
      <c r="J92" s="27"/>
      <c r="L92" s="27" t="s">
        <v>38</v>
      </c>
      <c r="M92" s="26"/>
      <c r="N92" s="25" t="s">
        <v>318</v>
      </c>
      <c r="O92" s="25"/>
      <c r="P92" s="28"/>
      <c r="Q92" s="29"/>
      <c r="R92" s="30"/>
    </row>
    <row r="93" spans="2:21" ht="48">
      <c r="B93" s="27"/>
      <c r="C93" s="27"/>
      <c r="F93" s="27"/>
      <c r="G93" s="27"/>
      <c r="H93" s="27"/>
      <c r="I93" s="27"/>
      <c r="J93" s="27"/>
      <c r="L93" s="25"/>
      <c r="M93" s="26"/>
      <c r="N93" s="49" t="s">
        <v>108</v>
      </c>
      <c r="O93" s="49"/>
      <c r="P93" s="60" t="s">
        <v>275</v>
      </c>
      <c r="Q93" s="36">
        <v>8200000</v>
      </c>
      <c r="R93" s="37">
        <v>4123005</v>
      </c>
      <c r="S93" s="74">
        <v>8000000</v>
      </c>
      <c r="T93" s="74">
        <v>3244134</v>
      </c>
    </row>
    <row r="94" spans="2:21">
      <c r="B94" s="27"/>
      <c r="C94" s="27"/>
      <c r="F94" s="27"/>
      <c r="G94" s="27"/>
      <c r="H94" s="27"/>
      <c r="I94" s="27"/>
      <c r="J94" s="27"/>
      <c r="L94" s="25" t="s">
        <v>109</v>
      </c>
      <c r="M94" s="26"/>
      <c r="N94" s="25" t="s">
        <v>319</v>
      </c>
      <c r="O94" s="25"/>
      <c r="P94" s="28"/>
      <c r="Q94" s="29"/>
      <c r="R94" s="30"/>
    </row>
    <row r="95" spans="2:21" ht="36">
      <c r="B95" s="27"/>
      <c r="C95" s="27"/>
      <c r="F95" s="27"/>
      <c r="G95" s="27"/>
      <c r="H95" s="27"/>
      <c r="I95" s="27"/>
      <c r="J95" s="27"/>
      <c r="L95" s="25"/>
      <c r="M95" s="26"/>
      <c r="N95" s="25" t="s">
        <v>110</v>
      </c>
      <c r="O95" s="25"/>
      <c r="P95" s="28" t="s">
        <v>276</v>
      </c>
      <c r="Q95" s="36">
        <v>3432387</v>
      </c>
      <c r="R95" s="37">
        <v>2955091</v>
      </c>
      <c r="S95" s="74">
        <v>4000000</v>
      </c>
      <c r="T95" s="74">
        <v>1984456</v>
      </c>
    </row>
    <row r="96" spans="2:21">
      <c r="B96" s="27"/>
      <c r="C96" s="27"/>
      <c r="F96" s="27"/>
      <c r="G96" s="27"/>
      <c r="H96" s="27"/>
      <c r="I96" s="27"/>
      <c r="J96" s="27"/>
      <c r="L96" s="27" t="s">
        <v>326</v>
      </c>
      <c r="M96" s="26"/>
      <c r="N96" s="25"/>
      <c r="O96" s="25"/>
      <c r="P96" s="28"/>
      <c r="Q96" s="29"/>
      <c r="R96" s="30"/>
    </row>
    <row r="97" spans="2:20">
      <c r="B97" s="27"/>
      <c r="C97" s="27"/>
      <c r="F97" s="27"/>
      <c r="G97" s="27"/>
      <c r="H97" s="27"/>
      <c r="I97" s="27"/>
      <c r="J97" s="27"/>
      <c r="L97" s="25" t="s">
        <v>111</v>
      </c>
      <c r="M97" s="26"/>
      <c r="N97" s="25" t="s">
        <v>320</v>
      </c>
      <c r="O97" s="25"/>
      <c r="P97" s="28"/>
      <c r="Q97" s="29"/>
      <c r="R97" s="30"/>
    </row>
    <row r="98" spans="2:20">
      <c r="B98" s="27"/>
      <c r="C98" s="27"/>
      <c r="F98" s="27"/>
      <c r="G98" s="27"/>
      <c r="H98" s="27"/>
      <c r="I98" s="27"/>
      <c r="J98" s="27"/>
      <c r="L98" s="25" t="s">
        <v>112</v>
      </c>
      <c r="M98" s="26"/>
      <c r="N98" s="25" t="s">
        <v>321</v>
      </c>
      <c r="O98" s="25"/>
      <c r="P98" s="28"/>
      <c r="Q98" s="29"/>
      <c r="R98" s="30"/>
    </row>
    <row r="99" spans="2:20" ht="36">
      <c r="B99" s="27"/>
      <c r="C99" s="27"/>
      <c r="F99" s="27"/>
      <c r="G99" s="27"/>
      <c r="H99" s="27"/>
      <c r="I99" s="27"/>
      <c r="J99" s="27"/>
      <c r="L99" s="25"/>
      <c r="M99" s="26"/>
      <c r="N99" s="49" t="s">
        <v>114</v>
      </c>
      <c r="O99" s="49"/>
      <c r="P99" s="28" t="s">
        <v>277</v>
      </c>
      <c r="Q99" s="29">
        <v>2230000</v>
      </c>
      <c r="R99" s="30">
        <v>0</v>
      </c>
      <c r="S99" s="76">
        <v>1000000</v>
      </c>
      <c r="T99" s="30">
        <v>0</v>
      </c>
    </row>
    <row r="100" spans="2:20">
      <c r="B100" s="27"/>
      <c r="C100" s="27"/>
      <c r="F100" s="27"/>
      <c r="G100" s="27"/>
      <c r="H100" s="27"/>
      <c r="I100" s="27"/>
      <c r="J100" s="27"/>
      <c r="L100" s="25"/>
      <c r="M100" s="26"/>
      <c r="N100" s="25" t="s">
        <v>113</v>
      </c>
      <c r="O100" s="25"/>
      <c r="P100" s="28" t="s">
        <v>278</v>
      </c>
      <c r="Q100" s="29">
        <v>1037613</v>
      </c>
      <c r="R100" s="30">
        <v>0</v>
      </c>
      <c r="S100" s="30">
        <v>0</v>
      </c>
      <c r="T100" s="30">
        <v>0</v>
      </c>
    </row>
    <row r="101" spans="2:20">
      <c r="B101" s="27"/>
      <c r="C101" s="27"/>
      <c r="F101" s="27"/>
      <c r="G101" s="27"/>
      <c r="H101" s="27"/>
      <c r="I101" s="27"/>
      <c r="J101" s="27"/>
      <c r="L101" s="25"/>
      <c r="M101" s="26"/>
      <c r="N101" s="25" t="s">
        <v>115</v>
      </c>
      <c r="O101" s="25"/>
      <c r="P101" s="28" t="s">
        <v>279</v>
      </c>
      <c r="Q101" s="29">
        <v>1500000</v>
      </c>
      <c r="R101" s="30">
        <v>0</v>
      </c>
      <c r="S101" s="76">
        <v>2000000</v>
      </c>
      <c r="T101" s="76">
        <v>1598188</v>
      </c>
    </row>
    <row r="102" spans="2:20" ht="24">
      <c r="B102" s="27"/>
      <c r="C102" s="27"/>
      <c r="F102" s="27"/>
      <c r="G102" s="27"/>
      <c r="H102" s="27"/>
      <c r="I102" s="27"/>
      <c r="J102" s="27"/>
      <c r="L102" s="25"/>
      <c r="M102" s="26"/>
      <c r="N102" s="25" t="s">
        <v>116</v>
      </c>
      <c r="O102" s="25"/>
      <c r="P102" s="28" t="s">
        <v>280</v>
      </c>
      <c r="Q102" s="29">
        <v>2500000</v>
      </c>
      <c r="R102" s="30">
        <v>0</v>
      </c>
      <c r="S102" s="76">
        <v>5000000</v>
      </c>
      <c r="T102" s="30">
        <v>0</v>
      </c>
    </row>
    <row r="103" spans="2:20" ht="48">
      <c r="B103" s="27"/>
      <c r="C103" s="27"/>
      <c r="F103" s="27"/>
      <c r="G103" s="27"/>
      <c r="H103" s="27"/>
      <c r="I103" s="27"/>
      <c r="J103" s="27"/>
      <c r="L103" s="25"/>
      <c r="M103" s="26"/>
      <c r="N103" s="49" t="s">
        <v>117</v>
      </c>
      <c r="O103" s="49"/>
      <c r="P103" s="28" t="s">
        <v>281</v>
      </c>
      <c r="Q103" s="29">
        <v>7000000</v>
      </c>
      <c r="R103" s="30">
        <v>687500</v>
      </c>
      <c r="S103" s="76">
        <v>13110000</v>
      </c>
      <c r="T103" s="30">
        <v>0</v>
      </c>
    </row>
    <row r="104" spans="2:20">
      <c r="B104" s="27"/>
      <c r="C104" s="27"/>
      <c r="F104" s="27"/>
      <c r="G104" s="27"/>
      <c r="H104" s="27"/>
      <c r="I104" s="27"/>
      <c r="J104" s="27"/>
      <c r="L104" s="25"/>
      <c r="M104" s="26"/>
      <c r="N104" s="25"/>
      <c r="O104" s="25"/>
      <c r="P104" s="35" t="s">
        <v>416</v>
      </c>
      <c r="Q104" s="36">
        <f>SUM(Q99:Q103)</f>
        <v>14267613</v>
      </c>
      <c r="R104" s="37">
        <f>SUM(R99:R103)</f>
        <v>687500</v>
      </c>
      <c r="S104" s="37">
        <f>SUM(S99:S103)</f>
        <v>21110000</v>
      </c>
      <c r="T104" s="37">
        <f>SUM(T99:T103)</f>
        <v>1598188</v>
      </c>
    </row>
    <row r="105" spans="2:20">
      <c r="B105" s="27"/>
      <c r="C105" s="27"/>
      <c r="F105" s="27"/>
      <c r="G105" s="27"/>
      <c r="H105" s="27"/>
      <c r="I105" s="27"/>
      <c r="J105" s="27"/>
      <c r="L105" s="25" t="s">
        <v>153</v>
      </c>
      <c r="M105" s="26"/>
      <c r="N105" s="25" t="s">
        <v>322</v>
      </c>
      <c r="O105" s="25"/>
      <c r="P105" s="28"/>
      <c r="Q105" s="29"/>
      <c r="R105" s="30"/>
    </row>
    <row r="106" spans="2:20" ht="24">
      <c r="B106" s="27"/>
      <c r="C106" s="27"/>
      <c r="F106" s="27"/>
      <c r="G106" s="27"/>
      <c r="H106" s="27"/>
      <c r="I106" s="27"/>
      <c r="J106" s="27"/>
      <c r="L106" s="25"/>
      <c r="M106" s="26"/>
      <c r="N106" s="25" t="s">
        <v>118</v>
      </c>
      <c r="O106" s="25"/>
      <c r="P106" s="28" t="s">
        <v>282</v>
      </c>
      <c r="Q106" s="29">
        <v>1400000</v>
      </c>
      <c r="R106" s="30">
        <v>0</v>
      </c>
      <c r="S106" s="76">
        <v>5000000</v>
      </c>
      <c r="T106" s="76">
        <v>1912908</v>
      </c>
    </row>
    <row r="107" spans="2:20" ht="24">
      <c r="B107" s="27"/>
      <c r="C107" s="27"/>
      <c r="F107" s="27"/>
      <c r="G107" s="27"/>
      <c r="H107" s="27"/>
      <c r="I107" s="27"/>
      <c r="J107" s="27"/>
      <c r="L107" s="25"/>
      <c r="M107" s="26"/>
      <c r="N107" s="25" t="s">
        <v>119</v>
      </c>
      <c r="O107" s="25"/>
      <c r="P107" s="28" t="s">
        <v>283</v>
      </c>
      <c r="Q107" s="29">
        <v>4000000</v>
      </c>
      <c r="R107" s="30">
        <v>0</v>
      </c>
      <c r="S107" s="76">
        <v>2890000</v>
      </c>
      <c r="T107" s="76">
        <v>2630198</v>
      </c>
    </row>
    <row r="108" spans="2:20">
      <c r="B108" s="27"/>
      <c r="C108" s="27"/>
      <c r="F108" s="27"/>
      <c r="G108" s="27"/>
      <c r="H108" s="27"/>
      <c r="I108" s="27"/>
      <c r="J108" s="27"/>
      <c r="L108" s="25"/>
      <c r="M108" s="26"/>
      <c r="N108" s="25"/>
      <c r="O108" s="25"/>
      <c r="P108" s="35" t="s">
        <v>417</v>
      </c>
      <c r="Q108" s="36">
        <f>SUM(Q106:Q107)</f>
        <v>5400000</v>
      </c>
      <c r="R108" s="37">
        <f>SUM(R106:R107)</f>
        <v>0</v>
      </c>
      <c r="S108" s="37">
        <f>SUM(S106:S107)</f>
        <v>7890000</v>
      </c>
      <c r="T108" s="37">
        <f>SUM(T106:T107)</f>
        <v>4543106</v>
      </c>
    </row>
    <row r="109" spans="2:20">
      <c r="B109" s="27"/>
      <c r="C109" s="27"/>
      <c r="F109" s="27"/>
      <c r="G109" s="27"/>
      <c r="H109" s="27"/>
      <c r="I109" s="27"/>
      <c r="J109" s="27"/>
      <c r="L109" s="25" t="s">
        <v>120</v>
      </c>
      <c r="M109" s="26"/>
      <c r="N109" s="25" t="s">
        <v>323</v>
      </c>
      <c r="O109" s="25"/>
      <c r="P109" s="28"/>
      <c r="Q109" s="29"/>
      <c r="R109" s="30"/>
    </row>
    <row r="110" spans="2:20">
      <c r="B110" s="27"/>
      <c r="C110" s="27"/>
      <c r="F110" s="27"/>
      <c r="G110" s="27"/>
      <c r="H110" s="27"/>
      <c r="I110" s="27"/>
      <c r="J110" s="27"/>
      <c r="L110" s="25"/>
      <c r="M110" s="26"/>
      <c r="N110" s="25" t="s">
        <v>121</v>
      </c>
      <c r="O110" s="25"/>
      <c r="P110" s="28" t="s">
        <v>284</v>
      </c>
      <c r="Q110" s="29">
        <v>1000000</v>
      </c>
      <c r="R110" s="30">
        <v>500000</v>
      </c>
      <c r="S110" s="76">
        <v>500000</v>
      </c>
      <c r="T110" s="37">
        <v>0</v>
      </c>
    </row>
    <row r="111" spans="2:20">
      <c r="B111" s="27"/>
      <c r="C111" s="27"/>
      <c r="F111" s="27"/>
      <c r="G111" s="27"/>
      <c r="H111" s="27"/>
      <c r="I111" s="27"/>
      <c r="J111" s="27"/>
      <c r="L111" s="25"/>
      <c r="M111" s="26"/>
      <c r="N111" s="25" t="s">
        <v>122</v>
      </c>
      <c r="O111" s="25"/>
      <c r="P111" s="28" t="s">
        <v>285</v>
      </c>
      <c r="Q111" s="29">
        <v>700613</v>
      </c>
      <c r="R111" s="30">
        <v>0</v>
      </c>
      <c r="S111" s="76">
        <v>500000</v>
      </c>
      <c r="T111" s="76">
        <v>494500</v>
      </c>
    </row>
    <row r="112" spans="2:20" ht="24">
      <c r="B112" s="27"/>
      <c r="C112" s="27"/>
      <c r="F112" s="27"/>
      <c r="G112" s="27"/>
      <c r="H112" s="27"/>
      <c r="I112" s="27"/>
      <c r="J112" s="27"/>
      <c r="L112" s="25"/>
      <c r="M112" s="26"/>
      <c r="N112" s="25" t="s">
        <v>123</v>
      </c>
      <c r="O112" s="25"/>
      <c r="P112" s="28" t="s">
        <v>286</v>
      </c>
      <c r="Q112" s="29">
        <v>1400000</v>
      </c>
      <c r="R112" s="30">
        <v>0</v>
      </c>
      <c r="S112" s="76">
        <v>1500000</v>
      </c>
      <c r="T112" s="76">
        <v>1382400</v>
      </c>
    </row>
    <row r="113" spans="2:20">
      <c r="B113" s="27"/>
      <c r="C113" s="27"/>
      <c r="F113" s="27"/>
      <c r="G113" s="27"/>
      <c r="H113" s="27"/>
      <c r="I113" s="27"/>
      <c r="J113" s="27"/>
      <c r="L113" s="25"/>
      <c r="M113" s="26"/>
      <c r="N113" s="25" t="s">
        <v>124</v>
      </c>
      <c r="O113" s="25"/>
      <c r="P113" s="28" t="s">
        <v>287</v>
      </c>
      <c r="Q113" s="29">
        <v>2500000</v>
      </c>
      <c r="R113" s="30">
        <v>1150695</v>
      </c>
      <c r="S113" s="76">
        <v>1500000</v>
      </c>
      <c r="T113" s="76">
        <v>776965</v>
      </c>
    </row>
    <row r="114" spans="2:20">
      <c r="B114" s="27"/>
      <c r="C114" s="27"/>
      <c r="F114" s="27"/>
      <c r="G114" s="27"/>
      <c r="H114" s="27"/>
      <c r="I114" s="27"/>
      <c r="J114" s="27"/>
      <c r="L114" s="25"/>
      <c r="M114" s="26"/>
      <c r="N114" s="25" t="s">
        <v>131</v>
      </c>
      <c r="O114" s="25"/>
      <c r="P114" s="28" t="s">
        <v>288</v>
      </c>
      <c r="Q114" s="29">
        <v>2099387</v>
      </c>
      <c r="R114" s="30">
        <v>0</v>
      </c>
      <c r="S114" s="76">
        <v>2000000</v>
      </c>
      <c r="T114" s="30">
        <v>0</v>
      </c>
    </row>
    <row r="115" spans="2:20" ht="24">
      <c r="B115" s="27"/>
      <c r="C115" s="27"/>
      <c r="F115" s="27"/>
      <c r="G115" s="27"/>
      <c r="H115" s="27"/>
      <c r="I115" s="27"/>
      <c r="J115" s="27"/>
      <c r="L115" s="25"/>
      <c r="M115" s="26"/>
      <c r="N115" s="25" t="s">
        <v>126</v>
      </c>
      <c r="O115" s="25"/>
      <c r="P115" s="28" t="s">
        <v>289</v>
      </c>
      <c r="Q115" s="29">
        <v>1000000</v>
      </c>
      <c r="R115" s="30">
        <v>0</v>
      </c>
      <c r="S115" s="76">
        <v>1000000</v>
      </c>
      <c r="T115" s="30">
        <v>0</v>
      </c>
    </row>
    <row r="116" spans="2:20">
      <c r="B116" s="27"/>
      <c r="C116" s="27"/>
      <c r="F116" s="27"/>
      <c r="G116" s="27"/>
      <c r="H116" s="27"/>
      <c r="I116" s="27"/>
      <c r="J116" s="27"/>
      <c r="L116" s="25"/>
      <c r="M116" s="26"/>
      <c r="N116" s="25" t="s">
        <v>127</v>
      </c>
      <c r="O116" s="25"/>
      <c r="P116" s="28" t="s">
        <v>290</v>
      </c>
      <c r="Q116" s="29">
        <v>4000000</v>
      </c>
      <c r="R116" s="30">
        <v>0</v>
      </c>
      <c r="S116" s="30">
        <v>0</v>
      </c>
      <c r="T116" s="30">
        <v>0</v>
      </c>
    </row>
    <row r="117" spans="2:20">
      <c r="B117" s="27"/>
      <c r="C117" s="27"/>
      <c r="F117" s="27"/>
      <c r="G117" s="27"/>
      <c r="H117" s="27"/>
      <c r="I117" s="27"/>
      <c r="J117" s="27"/>
      <c r="L117" s="25"/>
      <c r="M117" s="26"/>
      <c r="N117" s="25"/>
      <c r="O117" s="25"/>
      <c r="P117" s="35" t="s">
        <v>418</v>
      </c>
      <c r="Q117" s="36">
        <f>SUM(Q110:Q116)</f>
        <v>12700000</v>
      </c>
      <c r="R117" s="37">
        <f>SUM(R110:R116)</f>
        <v>1650695</v>
      </c>
      <c r="S117" s="37">
        <f>SUM(S110:S116)</f>
        <v>7000000</v>
      </c>
      <c r="T117" s="37">
        <f>SUM(T110:T116)</f>
        <v>2653865</v>
      </c>
    </row>
    <row r="118" spans="2:20">
      <c r="B118" s="27"/>
      <c r="C118" s="27"/>
      <c r="F118" s="27"/>
      <c r="G118" s="27"/>
      <c r="H118" s="27"/>
      <c r="I118" s="27"/>
      <c r="J118" s="27"/>
      <c r="L118" s="25" t="s">
        <v>39</v>
      </c>
      <c r="M118" s="26"/>
      <c r="N118" s="25" t="s">
        <v>324</v>
      </c>
      <c r="O118" s="25"/>
      <c r="P118" s="28"/>
      <c r="Q118" s="29"/>
      <c r="R118" s="30"/>
    </row>
    <row r="119" spans="2:20">
      <c r="B119" s="27"/>
      <c r="C119" s="27"/>
      <c r="F119" s="27"/>
      <c r="G119" s="27"/>
      <c r="H119" s="27"/>
      <c r="I119" s="27"/>
      <c r="J119" s="27"/>
      <c r="L119" s="25" t="s">
        <v>128</v>
      </c>
      <c r="M119" s="26"/>
      <c r="N119" s="25" t="s">
        <v>325</v>
      </c>
      <c r="O119" s="25"/>
      <c r="P119" s="28"/>
      <c r="Q119" s="29"/>
      <c r="R119" s="30"/>
    </row>
    <row r="120" spans="2:20">
      <c r="B120" s="27"/>
      <c r="C120" s="27"/>
      <c r="F120" s="27"/>
      <c r="G120" s="27"/>
      <c r="H120" s="27"/>
      <c r="I120" s="27"/>
      <c r="J120" s="27"/>
      <c r="L120" s="25"/>
      <c r="M120" s="26"/>
      <c r="N120" s="25"/>
      <c r="O120" s="25"/>
      <c r="P120" s="28"/>
      <c r="Q120" s="29"/>
      <c r="R120" s="30"/>
    </row>
    <row r="121" spans="2:20">
      <c r="B121" s="27"/>
      <c r="C121" s="27"/>
      <c r="F121" s="27"/>
      <c r="G121" s="27"/>
      <c r="H121" s="27"/>
      <c r="I121" s="27"/>
      <c r="J121" s="27"/>
      <c r="L121" s="32"/>
      <c r="M121" s="33"/>
      <c r="N121" s="32" t="s">
        <v>141</v>
      </c>
      <c r="O121" s="32"/>
      <c r="P121" s="58"/>
      <c r="Q121" s="36">
        <f>Q93+Q95+Q104+Q108+Q117</f>
        <v>44000000</v>
      </c>
      <c r="R121" s="37">
        <f>R93+R95+R104+R108+R117</f>
        <v>9416291</v>
      </c>
      <c r="S121" s="37">
        <f>S93+S95+S104+S108+S117</f>
        <v>48000000</v>
      </c>
      <c r="T121" s="37">
        <f>T93+T95+T104+T108+T117</f>
        <v>14023749</v>
      </c>
    </row>
    <row r="122" spans="2:20">
      <c r="B122" s="27"/>
      <c r="C122" s="27"/>
      <c r="F122" s="27"/>
      <c r="G122" s="27"/>
      <c r="H122" s="27"/>
      <c r="I122" s="27"/>
      <c r="J122" s="27"/>
      <c r="L122" s="32"/>
      <c r="M122" s="33"/>
      <c r="N122" s="32"/>
      <c r="O122" s="32"/>
      <c r="P122" s="58"/>
      <c r="Q122" s="36"/>
      <c r="R122" s="37"/>
    </row>
    <row r="123" spans="2:20">
      <c r="B123" s="27"/>
      <c r="C123" s="27"/>
      <c r="F123" s="27"/>
      <c r="G123" s="27"/>
      <c r="H123" s="27"/>
      <c r="I123" s="27"/>
      <c r="J123" s="27"/>
      <c r="L123" s="61"/>
      <c r="M123" s="55"/>
      <c r="N123" s="61" t="s">
        <v>133</v>
      </c>
      <c r="O123" s="61"/>
      <c r="P123" s="62"/>
      <c r="Q123" s="63">
        <f>Q87+Q121</f>
        <v>110000000</v>
      </c>
      <c r="R123" s="57">
        <f>R87+R121</f>
        <v>44310526</v>
      </c>
      <c r="S123" s="57">
        <f>S87+S121</f>
        <v>118536734</v>
      </c>
      <c r="T123" s="57">
        <f>T87+T121</f>
        <v>54875569</v>
      </c>
    </row>
    <row r="124" spans="2:20">
      <c r="B124" s="27"/>
      <c r="C124" s="27"/>
      <c r="F124" s="27"/>
      <c r="G124" s="27"/>
      <c r="H124" s="27"/>
      <c r="I124" s="27"/>
      <c r="J124" s="27"/>
      <c r="L124" s="25"/>
      <c r="M124" s="26"/>
      <c r="N124" s="25"/>
      <c r="O124" s="25"/>
      <c r="P124" s="28"/>
      <c r="Q124" s="29"/>
      <c r="R124" s="30"/>
    </row>
    <row r="125" spans="2:20">
      <c r="B125" s="27"/>
      <c r="C125" s="27"/>
      <c r="F125" s="27"/>
      <c r="G125" s="27"/>
      <c r="H125" s="27"/>
      <c r="I125" s="27"/>
      <c r="J125" s="27"/>
      <c r="L125" s="25"/>
      <c r="M125" s="26"/>
      <c r="N125" s="25"/>
      <c r="O125" s="25"/>
      <c r="P125" s="28"/>
      <c r="Q125" s="29"/>
      <c r="R125" s="30"/>
    </row>
    <row r="126" spans="2:20">
      <c r="B126" s="27"/>
      <c r="C126" s="27"/>
      <c r="F126" s="27"/>
      <c r="G126" s="27"/>
      <c r="H126" s="27"/>
      <c r="I126" s="27"/>
      <c r="J126" s="27"/>
      <c r="L126" s="25"/>
      <c r="M126" s="26"/>
      <c r="N126" s="25"/>
      <c r="O126" s="25"/>
      <c r="P126" s="28"/>
      <c r="Q126" s="29"/>
      <c r="R126" s="30"/>
    </row>
    <row r="127" spans="2:20">
      <c r="B127" s="27"/>
      <c r="C127" s="27"/>
      <c r="F127" s="27"/>
      <c r="G127" s="27"/>
      <c r="H127" s="27"/>
      <c r="I127" s="27"/>
      <c r="J127" s="27"/>
      <c r="L127" s="25"/>
      <c r="M127" s="26"/>
      <c r="N127" s="25"/>
      <c r="O127" s="25"/>
      <c r="P127" s="28"/>
      <c r="Q127" s="29"/>
      <c r="R127" s="30"/>
    </row>
    <row r="128" spans="2:20">
      <c r="B128" s="27"/>
      <c r="C128" s="27"/>
      <c r="F128" s="27"/>
      <c r="G128" s="27"/>
      <c r="H128" s="27"/>
      <c r="I128" s="27"/>
      <c r="J128" s="27"/>
      <c r="L128" s="25"/>
      <c r="M128" s="26"/>
      <c r="N128" s="25"/>
      <c r="O128" s="25"/>
      <c r="P128" s="28"/>
      <c r="Q128" s="29"/>
      <c r="R128" s="30"/>
    </row>
    <row r="129" spans="2:18">
      <c r="B129" s="27"/>
      <c r="C129" s="27"/>
      <c r="F129" s="27"/>
      <c r="G129" s="27"/>
      <c r="H129" s="27"/>
      <c r="I129" s="27"/>
      <c r="J129" s="27"/>
      <c r="L129" s="25"/>
      <c r="M129" s="26"/>
      <c r="N129" s="25"/>
      <c r="O129" s="25"/>
      <c r="P129" s="28"/>
      <c r="Q129" s="29"/>
      <c r="R129" s="30"/>
    </row>
    <row r="130" spans="2:18">
      <c r="B130" s="27"/>
      <c r="C130" s="27"/>
      <c r="F130" s="27"/>
      <c r="G130" s="27"/>
      <c r="H130" s="27"/>
      <c r="I130" s="27"/>
      <c r="J130" s="27"/>
      <c r="L130" s="25"/>
      <c r="M130" s="26"/>
      <c r="N130" s="25"/>
      <c r="O130" s="25"/>
      <c r="P130" s="28"/>
      <c r="Q130" s="29"/>
      <c r="R130" s="30"/>
    </row>
    <row r="131" spans="2:18">
      <c r="B131" s="27"/>
      <c r="C131" s="27"/>
      <c r="F131" s="27"/>
      <c r="G131" s="27"/>
      <c r="H131" s="27"/>
      <c r="I131" s="27"/>
      <c r="J131" s="27"/>
      <c r="L131" s="25"/>
      <c r="M131" s="26"/>
      <c r="N131" s="25"/>
      <c r="O131" s="25"/>
      <c r="P131" s="28"/>
      <c r="Q131" s="29"/>
      <c r="R131" s="30"/>
    </row>
    <row r="132" spans="2:18">
      <c r="B132" s="27"/>
      <c r="C132" s="27"/>
      <c r="F132" s="27"/>
      <c r="G132" s="27"/>
      <c r="H132" s="27"/>
      <c r="I132" s="27"/>
      <c r="J132" s="27"/>
      <c r="L132" s="25"/>
      <c r="M132" s="26"/>
      <c r="N132" s="25"/>
      <c r="O132" s="25"/>
      <c r="P132" s="28"/>
      <c r="Q132" s="29"/>
      <c r="R132" s="30"/>
    </row>
    <row r="133" spans="2:18">
      <c r="B133" s="27"/>
      <c r="C133" s="27"/>
      <c r="F133" s="27"/>
      <c r="G133" s="27"/>
      <c r="H133" s="27"/>
      <c r="I133" s="27"/>
      <c r="J133" s="27"/>
      <c r="L133" s="25"/>
      <c r="M133" s="26"/>
      <c r="N133" s="25"/>
      <c r="O133" s="25"/>
      <c r="P133" s="28"/>
      <c r="Q133" s="29"/>
      <c r="R133" s="30"/>
    </row>
    <row r="134" spans="2:18">
      <c r="B134" s="27"/>
      <c r="C134" s="27"/>
      <c r="F134" s="27"/>
      <c r="G134" s="27"/>
      <c r="H134" s="27"/>
      <c r="I134" s="27"/>
      <c r="J134" s="27"/>
      <c r="L134" s="25"/>
      <c r="M134" s="26"/>
      <c r="N134" s="25"/>
      <c r="O134" s="25"/>
      <c r="P134" s="28"/>
      <c r="Q134" s="29"/>
      <c r="R134" s="30"/>
    </row>
    <row r="135" spans="2:18">
      <c r="B135" s="27"/>
      <c r="C135" s="27"/>
      <c r="F135" s="27"/>
      <c r="G135" s="27"/>
      <c r="H135" s="27"/>
      <c r="I135" s="27"/>
      <c r="J135" s="27"/>
      <c r="L135" s="25"/>
      <c r="M135" s="26"/>
      <c r="N135" s="25"/>
      <c r="O135" s="25"/>
      <c r="P135" s="28"/>
      <c r="Q135" s="29"/>
      <c r="R135" s="30"/>
    </row>
    <row r="136" spans="2:18">
      <c r="B136" s="27"/>
      <c r="C136" s="27"/>
      <c r="F136" s="27"/>
      <c r="G136" s="27"/>
      <c r="H136" s="27"/>
      <c r="I136" s="27"/>
      <c r="J136" s="27"/>
      <c r="L136" s="25"/>
      <c r="M136" s="26"/>
      <c r="N136" s="25"/>
      <c r="O136" s="25"/>
      <c r="P136" s="28"/>
      <c r="Q136" s="29"/>
      <c r="R136" s="30"/>
    </row>
    <row r="137" spans="2:18">
      <c r="B137" s="27"/>
      <c r="C137" s="27"/>
      <c r="F137" s="27"/>
      <c r="G137" s="27"/>
      <c r="H137" s="27"/>
      <c r="I137" s="27"/>
      <c r="J137" s="27"/>
      <c r="L137" s="25"/>
      <c r="M137" s="26"/>
      <c r="N137" s="25"/>
      <c r="O137" s="25"/>
      <c r="P137" s="28"/>
      <c r="Q137" s="29"/>
      <c r="R137" s="30"/>
    </row>
    <row r="138" spans="2:18">
      <c r="B138" s="27"/>
      <c r="C138" s="27"/>
      <c r="F138" s="27"/>
      <c r="G138" s="27"/>
      <c r="H138" s="27"/>
      <c r="I138" s="27"/>
      <c r="J138" s="27"/>
      <c r="L138" s="25"/>
      <c r="M138" s="26"/>
      <c r="N138" s="25"/>
      <c r="O138" s="25"/>
      <c r="P138" s="28"/>
      <c r="Q138" s="29"/>
      <c r="R138" s="30"/>
    </row>
    <row r="139" spans="2:18">
      <c r="B139" s="27"/>
      <c r="C139" s="27"/>
      <c r="F139" s="27"/>
      <c r="G139" s="27"/>
      <c r="H139" s="27"/>
      <c r="I139" s="27"/>
      <c r="J139" s="27"/>
      <c r="L139" s="25"/>
      <c r="M139" s="26"/>
      <c r="N139" s="25"/>
      <c r="O139" s="25"/>
      <c r="P139" s="28"/>
      <c r="Q139" s="29"/>
      <c r="R139" s="30"/>
    </row>
    <row r="140" spans="2:18">
      <c r="B140" s="27"/>
      <c r="C140" s="27"/>
      <c r="F140" s="27"/>
      <c r="G140" s="27"/>
      <c r="H140" s="27"/>
      <c r="I140" s="27"/>
      <c r="J140" s="27"/>
      <c r="L140" s="25"/>
      <c r="M140" s="26"/>
      <c r="N140" s="25"/>
      <c r="O140" s="25"/>
      <c r="P140" s="28"/>
      <c r="Q140" s="29"/>
      <c r="R140" s="30"/>
    </row>
    <row r="141" spans="2:18">
      <c r="B141" s="27"/>
      <c r="C141" s="27"/>
      <c r="F141" s="27"/>
      <c r="G141" s="27"/>
      <c r="H141" s="27"/>
      <c r="I141" s="27"/>
      <c r="J141" s="27"/>
      <c r="L141" s="25"/>
      <c r="M141" s="26"/>
      <c r="N141" s="25"/>
      <c r="O141" s="25"/>
      <c r="P141" s="28"/>
      <c r="Q141" s="29"/>
      <c r="R141" s="30"/>
    </row>
    <row r="142" spans="2:18">
      <c r="B142" s="27"/>
      <c r="C142" s="27"/>
      <c r="F142" s="27"/>
      <c r="G142" s="27"/>
      <c r="H142" s="27"/>
      <c r="I142" s="27"/>
      <c r="J142" s="27"/>
      <c r="L142" s="25"/>
      <c r="M142" s="26"/>
      <c r="N142" s="25"/>
      <c r="O142" s="25"/>
      <c r="P142" s="28"/>
      <c r="Q142" s="29"/>
      <c r="R142" s="30"/>
    </row>
    <row r="143" spans="2:18">
      <c r="B143" s="27"/>
      <c r="C143" s="27"/>
      <c r="F143" s="27"/>
      <c r="G143" s="27"/>
      <c r="H143" s="27"/>
      <c r="I143" s="27"/>
      <c r="J143" s="27"/>
      <c r="L143" s="25"/>
      <c r="M143" s="26"/>
      <c r="N143" s="25"/>
      <c r="O143" s="25"/>
      <c r="P143" s="28"/>
      <c r="Q143" s="29"/>
      <c r="R143" s="30"/>
    </row>
    <row r="144" spans="2:18">
      <c r="B144" s="27"/>
      <c r="C144" s="27"/>
      <c r="F144" s="27"/>
      <c r="G144" s="27"/>
      <c r="H144" s="27"/>
      <c r="I144" s="27"/>
      <c r="J144" s="27"/>
      <c r="L144" s="25"/>
      <c r="M144" s="26"/>
      <c r="N144" s="25"/>
      <c r="O144" s="25"/>
      <c r="P144" s="28"/>
      <c r="Q144" s="29"/>
      <c r="R144" s="30"/>
    </row>
    <row r="145" spans="2:18">
      <c r="B145" s="27"/>
      <c r="C145" s="27"/>
      <c r="F145" s="27"/>
      <c r="G145" s="27"/>
      <c r="H145" s="27"/>
      <c r="I145" s="27"/>
      <c r="J145" s="27"/>
      <c r="L145" s="25"/>
      <c r="M145" s="26"/>
      <c r="N145" s="25"/>
      <c r="O145" s="25"/>
      <c r="P145" s="28"/>
      <c r="Q145" s="29"/>
      <c r="R145" s="30"/>
    </row>
    <row r="146" spans="2:18">
      <c r="B146" s="27"/>
      <c r="C146" s="27"/>
      <c r="F146" s="27"/>
      <c r="G146" s="27"/>
      <c r="H146" s="27"/>
      <c r="I146" s="27"/>
      <c r="J146" s="27"/>
      <c r="L146" s="25"/>
      <c r="M146" s="26"/>
      <c r="N146" s="25"/>
      <c r="O146" s="25"/>
      <c r="P146" s="28"/>
      <c r="Q146" s="29"/>
      <c r="R146" s="30"/>
    </row>
    <row r="147" spans="2:18">
      <c r="B147" s="27"/>
      <c r="C147" s="27"/>
      <c r="F147" s="27"/>
      <c r="G147" s="27"/>
      <c r="H147" s="27"/>
      <c r="I147" s="27"/>
      <c r="J147" s="27"/>
      <c r="L147" s="25"/>
      <c r="M147" s="26"/>
      <c r="N147" s="25"/>
      <c r="O147" s="25"/>
      <c r="P147" s="28"/>
      <c r="Q147" s="29"/>
      <c r="R147" s="30"/>
    </row>
    <row r="148" spans="2:18">
      <c r="B148" s="27"/>
      <c r="C148" s="27"/>
      <c r="F148" s="27"/>
      <c r="G148" s="27"/>
      <c r="H148" s="27"/>
      <c r="I148" s="27"/>
      <c r="J148" s="27"/>
      <c r="L148" s="25"/>
      <c r="M148" s="26"/>
      <c r="N148" s="25"/>
      <c r="O148" s="25"/>
      <c r="P148" s="28"/>
      <c r="Q148" s="29"/>
      <c r="R148" s="30"/>
    </row>
    <row r="149" spans="2:18">
      <c r="B149" s="27"/>
      <c r="C149" s="27"/>
      <c r="F149" s="27"/>
      <c r="G149" s="27"/>
      <c r="H149" s="27"/>
      <c r="I149" s="27"/>
      <c r="J149" s="27"/>
      <c r="L149" s="25"/>
      <c r="M149" s="26"/>
      <c r="N149" s="25"/>
      <c r="O149" s="25"/>
      <c r="P149" s="28"/>
      <c r="Q149" s="29"/>
      <c r="R149" s="30"/>
    </row>
    <row r="150" spans="2:18">
      <c r="B150" s="27"/>
      <c r="C150" s="27"/>
      <c r="F150" s="27"/>
      <c r="G150" s="27"/>
      <c r="H150" s="27"/>
      <c r="I150" s="27"/>
      <c r="J150" s="27"/>
      <c r="L150" s="25"/>
      <c r="M150" s="26"/>
      <c r="N150" s="25"/>
      <c r="O150" s="25"/>
      <c r="P150" s="28"/>
      <c r="Q150" s="29"/>
      <c r="R150" s="30"/>
    </row>
    <row r="151" spans="2:18">
      <c r="B151" s="27"/>
      <c r="C151" s="27"/>
      <c r="F151" s="27"/>
      <c r="G151" s="27"/>
      <c r="H151" s="27"/>
      <c r="I151" s="27"/>
      <c r="J151" s="27"/>
      <c r="L151" s="25"/>
      <c r="M151" s="26"/>
      <c r="N151" s="25"/>
      <c r="O151" s="25"/>
      <c r="P151" s="28"/>
      <c r="Q151" s="29"/>
      <c r="R151" s="30"/>
    </row>
    <row r="152" spans="2:18">
      <c r="B152" s="27"/>
      <c r="C152" s="27"/>
      <c r="F152" s="27"/>
      <c r="G152" s="27"/>
      <c r="H152" s="27"/>
      <c r="I152" s="27"/>
      <c r="J152" s="27"/>
      <c r="L152" s="25"/>
      <c r="M152" s="26"/>
      <c r="N152" s="25"/>
      <c r="O152" s="25"/>
      <c r="P152" s="28"/>
      <c r="Q152" s="29"/>
      <c r="R152" s="30"/>
    </row>
    <row r="153" spans="2:18">
      <c r="B153" s="27"/>
      <c r="C153" s="27"/>
      <c r="F153" s="27"/>
      <c r="G153" s="27"/>
      <c r="H153" s="27"/>
      <c r="I153" s="27"/>
      <c r="J153" s="27"/>
      <c r="L153" s="25"/>
      <c r="M153" s="26"/>
      <c r="N153" s="25"/>
      <c r="O153" s="25"/>
      <c r="P153" s="28"/>
      <c r="Q153" s="29"/>
      <c r="R153" s="30"/>
    </row>
    <row r="154" spans="2:18">
      <c r="B154" s="27"/>
      <c r="C154" s="27"/>
      <c r="F154" s="27"/>
      <c r="G154" s="27"/>
      <c r="H154" s="27"/>
      <c r="I154" s="27"/>
      <c r="J154" s="27"/>
      <c r="L154" s="25"/>
      <c r="M154" s="26"/>
      <c r="N154" s="25"/>
      <c r="O154" s="25"/>
      <c r="P154" s="28"/>
      <c r="Q154" s="29"/>
      <c r="R154" s="30"/>
    </row>
    <row r="155" spans="2:18">
      <c r="B155" s="27"/>
      <c r="C155" s="27"/>
      <c r="F155" s="27"/>
      <c r="G155" s="27"/>
      <c r="H155" s="27"/>
      <c r="I155" s="27"/>
      <c r="J155" s="27"/>
      <c r="L155" s="25"/>
      <c r="M155" s="26"/>
      <c r="N155" s="25"/>
      <c r="O155" s="25"/>
      <c r="P155" s="28"/>
      <c r="Q155" s="29"/>
      <c r="R155" s="30"/>
    </row>
    <row r="156" spans="2:18">
      <c r="B156" s="27"/>
      <c r="C156" s="27"/>
      <c r="F156" s="27"/>
      <c r="G156" s="27"/>
      <c r="H156" s="27"/>
      <c r="I156" s="27"/>
      <c r="J156" s="27"/>
      <c r="L156" s="25"/>
      <c r="M156" s="26"/>
      <c r="N156" s="25"/>
      <c r="O156" s="25"/>
      <c r="P156" s="28"/>
      <c r="Q156" s="29"/>
      <c r="R156" s="30"/>
    </row>
    <row r="157" spans="2:18">
      <c r="B157" s="27"/>
      <c r="C157" s="27"/>
      <c r="F157" s="27"/>
      <c r="G157" s="27"/>
      <c r="H157" s="27"/>
      <c r="I157" s="27"/>
      <c r="J157" s="27"/>
      <c r="L157" s="25"/>
      <c r="M157" s="26"/>
      <c r="N157" s="25"/>
      <c r="O157" s="25"/>
      <c r="P157" s="28"/>
      <c r="Q157" s="29"/>
      <c r="R157" s="30"/>
    </row>
    <row r="158" spans="2:18">
      <c r="B158" s="27"/>
      <c r="C158" s="27"/>
      <c r="F158" s="27"/>
      <c r="G158" s="27"/>
      <c r="H158" s="27"/>
      <c r="I158" s="27"/>
      <c r="J158" s="27"/>
      <c r="L158" s="25"/>
      <c r="M158" s="26"/>
      <c r="N158" s="25"/>
      <c r="O158" s="25"/>
      <c r="P158" s="28"/>
      <c r="Q158" s="29"/>
      <c r="R158" s="30"/>
    </row>
    <row r="159" spans="2:18">
      <c r="B159" s="27"/>
      <c r="C159" s="27"/>
      <c r="F159" s="27"/>
      <c r="G159" s="27"/>
      <c r="H159" s="27"/>
      <c r="I159" s="27"/>
      <c r="J159" s="27"/>
      <c r="L159" s="25"/>
      <c r="M159" s="26"/>
      <c r="N159" s="25"/>
      <c r="O159" s="25"/>
      <c r="P159" s="28"/>
      <c r="Q159" s="29"/>
      <c r="R159" s="30"/>
    </row>
    <row r="160" spans="2:18">
      <c r="B160" s="27"/>
      <c r="C160" s="27"/>
      <c r="F160" s="27"/>
      <c r="G160" s="27"/>
      <c r="H160" s="27"/>
      <c r="I160" s="27"/>
      <c r="J160" s="27"/>
      <c r="L160" s="25"/>
      <c r="M160" s="26"/>
      <c r="N160" s="25"/>
      <c r="O160" s="25"/>
      <c r="P160" s="28"/>
      <c r="Q160" s="29"/>
      <c r="R160" s="30"/>
    </row>
    <row r="161" spans="2:18">
      <c r="B161" s="27"/>
      <c r="C161" s="27"/>
      <c r="F161" s="27"/>
      <c r="G161" s="27"/>
      <c r="H161" s="27"/>
      <c r="I161" s="27"/>
      <c r="J161" s="27"/>
      <c r="L161" s="25"/>
      <c r="M161" s="26"/>
      <c r="N161" s="25"/>
      <c r="O161" s="25"/>
      <c r="P161" s="28"/>
      <c r="Q161" s="29"/>
      <c r="R161" s="30"/>
    </row>
    <row r="162" spans="2:18">
      <c r="B162" s="27"/>
      <c r="C162" s="27"/>
      <c r="F162" s="27"/>
      <c r="G162" s="27"/>
      <c r="H162" s="27"/>
      <c r="I162" s="27"/>
      <c r="J162" s="27"/>
      <c r="L162" s="25"/>
      <c r="M162" s="26"/>
      <c r="N162" s="25"/>
      <c r="O162" s="25"/>
      <c r="P162" s="28"/>
      <c r="Q162" s="29"/>
      <c r="R162" s="30"/>
    </row>
    <row r="163" spans="2:18">
      <c r="B163" s="27"/>
      <c r="C163" s="27"/>
      <c r="F163" s="27"/>
      <c r="G163" s="27"/>
      <c r="H163" s="27"/>
      <c r="I163" s="27"/>
      <c r="J163" s="27"/>
      <c r="L163" s="25"/>
      <c r="M163" s="26"/>
      <c r="N163" s="25"/>
      <c r="O163" s="25"/>
      <c r="P163" s="28"/>
      <c r="Q163" s="29"/>
      <c r="R163" s="30"/>
    </row>
    <row r="164" spans="2:18">
      <c r="B164" s="27"/>
      <c r="C164" s="27"/>
      <c r="F164" s="27"/>
      <c r="G164" s="27"/>
      <c r="H164" s="27"/>
      <c r="I164" s="27"/>
      <c r="J164" s="27"/>
      <c r="L164" s="25"/>
      <c r="M164" s="26"/>
      <c r="N164" s="25"/>
      <c r="O164" s="25"/>
      <c r="P164" s="28"/>
      <c r="Q164" s="29"/>
      <c r="R164" s="30"/>
    </row>
    <row r="165" spans="2:18">
      <c r="B165" s="27"/>
      <c r="C165" s="27"/>
      <c r="F165" s="27"/>
      <c r="G165" s="27"/>
      <c r="H165" s="27"/>
      <c r="I165" s="27"/>
      <c r="J165" s="27"/>
      <c r="L165" s="25"/>
      <c r="M165" s="26"/>
      <c r="N165" s="25"/>
      <c r="O165" s="25"/>
      <c r="P165" s="28"/>
      <c r="Q165" s="29"/>
      <c r="R165" s="30"/>
    </row>
    <row r="166" spans="2:18">
      <c r="B166" s="27"/>
      <c r="C166" s="27"/>
      <c r="F166" s="27"/>
      <c r="G166" s="27"/>
      <c r="H166" s="27"/>
      <c r="I166" s="27"/>
      <c r="J166" s="27"/>
      <c r="L166" s="25"/>
      <c r="M166" s="26"/>
      <c r="N166" s="25"/>
      <c r="O166" s="25"/>
      <c r="P166" s="28"/>
      <c r="Q166" s="29"/>
      <c r="R166" s="30"/>
    </row>
    <row r="167" spans="2:18">
      <c r="B167" s="27"/>
      <c r="C167" s="27"/>
      <c r="F167" s="27"/>
      <c r="G167" s="27"/>
      <c r="H167" s="27"/>
      <c r="I167" s="27"/>
      <c r="J167" s="27"/>
      <c r="L167" s="25"/>
      <c r="M167" s="26"/>
      <c r="N167" s="25"/>
      <c r="O167" s="25"/>
      <c r="P167" s="28"/>
      <c r="Q167" s="29"/>
      <c r="R167" s="30"/>
    </row>
    <row r="168" spans="2:18">
      <c r="B168" s="27"/>
      <c r="C168" s="27"/>
      <c r="F168" s="27"/>
      <c r="G168" s="27"/>
      <c r="H168" s="27"/>
      <c r="I168" s="27"/>
      <c r="J168" s="27"/>
      <c r="L168" s="25"/>
      <c r="M168" s="26"/>
      <c r="N168" s="25"/>
      <c r="O168" s="25"/>
      <c r="P168" s="28"/>
      <c r="Q168" s="29"/>
      <c r="R168" s="30"/>
    </row>
    <row r="169" spans="2:18">
      <c r="B169" s="27"/>
      <c r="C169" s="27"/>
      <c r="F169" s="27"/>
      <c r="G169" s="27"/>
      <c r="H169" s="27"/>
      <c r="I169" s="27"/>
      <c r="J169" s="27"/>
      <c r="L169" s="25"/>
      <c r="M169" s="26"/>
      <c r="N169" s="25"/>
      <c r="O169" s="25"/>
      <c r="P169" s="28"/>
      <c r="Q169" s="29"/>
      <c r="R169" s="30"/>
    </row>
    <row r="170" spans="2:18">
      <c r="B170" s="27"/>
      <c r="C170" s="27"/>
      <c r="F170" s="27"/>
      <c r="G170" s="27"/>
      <c r="H170" s="27"/>
      <c r="I170" s="27"/>
      <c r="J170" s="27"/>
      <c r="L170" s="25"/>
      <c r="M170" s="26"/>
      <c r="N170" s="25"/>
      <c r="O170" s="25"/>
      <c r="P170" s="28"/>
      <c r="Q170" s="29"/>
      <c r="R170" s="30"/>
    </row>
    <row r="171" spans="2:18">
      <c r="B171" s="27"/>
      <c r="C171" s="27"/>
      <c r="F171" s="27"/>
      <c r="G171" s="27"/>
      <c r="H171" s="27"/>
      <c r="I171" s="27"/>
      <c r="J171" s="27"/>
      <c r="L171" s="25"/>
      <c r="M171" s="26"/>
      <c r="N171" s="25"/>
      <c r="O171" s="25"/>
      <c r="P171" s="28"/>
      <c r="Q171" s="29"/>
      <c r="R171" s="30"/>
    </row>
    <row r="172" spans="2:18">
      <c r="B172" s="27"/>
      <c r="C172" s="27"/>
      <c r="F172" s="27"/>
      <c r="G172" s="27"/>
      <c r="H172" s="27"/>
      <c r="I172" s="27"/>
      <c r="J172" s="27"/>
      <c r="L172" s="25"/>
      <c r="M172" s="26"/>
      <c r="N172" s="25"/>
      <c r="O172" s="25"/>
      <c r="P172" s="28"/>
      <c r="Q172" s="29"/>
      <c r="R172" s="30"/>
    </row>
    <row r="173" spans="2:18">
      <c r="B173" s="27"/>
      <c r="C173" s="27"/>
      <c r="F173" s="27"/>
      <c r="G173" s="27"/>
      <c r="H173" s="27"/>
      <c r="I173" s="27"/>
      <c r="J173" s="27"/>
      <c r="L173" s="25"/>
      <c r="M173" s="26"/>
      <c r="N173" s="25"/>
      <c r="O173" s="25"/>
      <c r="P173" s="28"/>
      <c r="Q173" s="29"/>
      <c r="R173" s="30"/>
    </row>
    <row r="174" spans="2:18">
      <c r="B174" s="27"/>
      <c r="C174" s="27"/>
      <c r="F174" s="27"/>
      <c r="G174" s="27"/>
      <c r="H174" s="27"/>
      <c r="I174" s="27"/>
      <c r="J174" s="27"/>
      <c r="L174" s="25"/>
      <c r="M174" s="26"/>
      <c r="N174" s="25"/>
      <c r="O174" s="25"/>
      <c r="P174" s="28"/>
      <c r="Q174" s="29"/>
      <c r="R174" s="30"/>
    </row>
    <row r="175" spans="2:18">
      <c r="B175" s="27"/>
      <c r="C175" s="27"/>
      <c r="F175" s="27"/>
      <c r="G175" s="27"/>
      <c r="H175" s="27"/>
      <c r="I175" s="27"/>
      <c r="J175" s="27"/>
      <c r="L175" s="25"/>
      <c r="M175" s="26"/>
      <c r="N175" s="25"/>
      <c r="O175" s="25"/>
      <c r="P175" s="28"/>
      <c r="Q175" s="29"/>
      <c r="R175" s="30"/>
    </row>
    <row r="176" spans="2:18">
      <c r="B176" s="27"/>
      <c r="C176" s="27"/>
      <c r="F176" s="27"/>
      <c r="G176" s="27"/>
      <c r="H176" s="27"/>
      <c r="I176" s="27"/>
      <c r="J176" s="27"/>
      <c r="L176" s="25"/>
      <c r="M176" s="26"/>
      <c r="N176" s="25"/>
      <c r="O176" s="25"/>
      <c r="P176" s="28"/>
      <c r="Q176" s="29"/>
      <c r="R176" s="30"/>
    </row>
    <row r="177" spans="2:38">
      <c r="B177" s="27"/>
      <c r="C177" s="27"/>
      <c r="F177" s="27"/>
      <c r="G177" s="27"/>
      <c r="H177" s="27"/>
      <c r="I177" s="27"/>
      <c r="J177" s="27"/>
      <c r="L177" s="25"/>
      <c r="M177" s="26"/>
      <c r="N177" s="25"/>
      <c r="O177" s="25"/>
      <c r="P177" s="28"/>
      <c r="Q177" s="29"/>
      <c r="R177" s="30"/>
    </row>
    <row r="178" spans="2:38">
      <c r="B178" s="27"/>
      <c r="C178" s="27"/>
      <c r="F178" s="27"/>
      <c r="G178" s="27"/>
      <c r="H178" s="27"/>
      <c r="I178" s="27"/>
      <c r="J178" s="27"/>
      <c r="L178" s="25"/>
      <c r="M178" s="26"/>
      <c r="N178" s="25"/>
      <c r="O178" s="25"/>
      <c r="P178" s="28"/>
      <c r="Q178" s="29"/>
      <c r="R178" s="30"/>
    </row>
    <row r="179" spans="2:38">
      <c r="B179" s="27"/>
      <c r="C179" s="27"/>
      <c r="F179" s="27"/>
      <c r="G179" s="27"/>
      <c r="H179" s="27"/>
      <c r="I179" s="27"/>
      <c r="J179" s="27"/>
      <c r="L179" s="25"/>
      <c r="M179" s="26"/>
      <c r="N179" s="25"/>
      <c r="O179" s="25"/>
      <c r="P179" s="28"/>
      <c r="Q179" s="29"/>
      <c r="R179" s="30"/>
    </row>
    <row r="180" spans="2:38">
      <c r="B180" s="27"/>
      <c r="C180" s="27"/>
      <c r="F180" s="27"/>
      <c r="G180" s="27"/>
      <c r="H180" s="27"/>
      <c r="I180" s="27"/>
      <c r="J180" s="27"/>
      <c r="L180" s="25"/>
      <c r="M180" s="26"/>
      <c r="N180" s="25"/>
      <c r="O180" s="25"/>
      <c r="P180" s="28"/>
      <c r="Q180" s="29"/>
      <c r="R180" s="30"/>
    </row>
    <row r="181" spans="2:38">
      <c r="B181" s="27"/>
      <c r="C181" s="27"/>
      <c r="F181" s="27"/>
      <c r="G181" s="27"/>
      <c r="H181" s="27"/>
      <c r="I181" s="27"/>
      <c r="J181" s="27"/>
      <c r="L181" s="25"/>
      <c r="M181" s="26"/>
      <c r="N181" s="25"/>
      <c r="O181" s="25"/>
      <c r="P181" s="28"/>
      <c r="Q181" s="29"/>
      <c r="R181" s="30"/>
    </row>
    <row r="182" spans="2:38">
      <c r="B182" s="27"/>
      <c r="C182" s="27"/>
      <c r="F182" s="27"/>
      <c r="G182" s="27"/>
      <c r="H182" s="27"/>
      <c r="I182" s="27"/>
      <c r="J182" s="27"/>
      <c r="L182" s="25"/>
      <c r="M182" s="26"/>
      <c r="N182" s="25"/>
      <c r="O182" s="25"/>
      <c r="P182" s="28"/>
      <c r="Q182" s="29"/>
      <c r="R182" s="30"/>
    </row>
    <row r="183" spans="2:38">
      <c r="B183" s="27"/>
      <c r="C183" s="27"/>
      <c r="F183" s="27"/>
      <c r="G183" s="27"/>
      <c r="H183" s="27"/>
      <c r="I183" s="27"/>
      <c r="J183" s="27"/>
      <c r="L183" s="25"/>
      <c r="M183" s="26"/>
      <c r="N183" s="25"/>
      <c r="O183" s="25"/>
      <c r="P183" s="28"/>
      <c r="Q183" s="29"/>
      <c r="R183" s="30"/>
    </row>
    <row r="184" spans="2:38">
      <c r="B184" s="27"/>
      <c r="C184" s="27"/>
      <c r="F184" s="27"/>
      <c r="G184" s="27"/>
      <c r="H184" s="27"/>
      <c r="I184" s="27"/>
      <c r="J184" s="27"/>
      <c r="L184" s="1"/>
      <c r="M184" s="1"/>
      <c r="N184" s="1"/>
      <c r="O184" s="1"/>
      <c r="P184" s="1"/>
      <c r="Q184" s="1"/>
      <c r="R184" s="1"/>
      <c r="S184" s="77"/>
    </row>
    <row r="185" spans="2:38">
      <c r="B185" s="27"/>
      <c r="C185" s="27"/>
      <c r="F185" s="27"/>
      <c r="G185" s="27"/>
      <c r="H185" s="27"/>
      <c r="I185" s="27"/>
      <c r="J185" s="27"/>
      <c r="L185" s="26"/>
      <c r="M185" s="25"/>
      <c r="N185" s="25"/>
      <c r="O185" s="28"/>
      <c r="P185" s="29"/>
    </row>
    <row r="186" spans="2:38">
      <c r="B186" s="27"/>
      <c r="C186" s="27"/>
      <c r="F186" s="27"/>
      <c r="G186" s="27"/>
      <c r="H186" s="27"/>
      <c r="I186" s="27"/>
      <c r="J186" s="27"/>
      <c r="L186" s="83"/>
      <c r="M186" s="83"/>
      <c r="N186" s="83"/>
      <c r="O186" s="83"/>
      <c r="P186" s="83"/>
      <c r="Q186" s="83"/>
      <c r="R186" s="83"/>
      <c r="S186" s="83"/>
    </row>
    <row r="187" spans="2:38">
      <c r="B187" s="1"/>
      <c r="C187" s="1"/>
      <c r="D187" s="1"/>
      <c r="E187" s="1"/>
      <c r="F187" s="1"/>
      <c r="G187" s="1"/>
      <c r="H187" s="1"/>
      <c r="I187" s="1"/>
      <c r="J187" s="1"/>
      <c r="K187" s="1"/>
      <c r="L187" s="83"/>
      <c r="M187" s="83"/>
      <c r="N187" s="83"/>
      <c r="O187" s="83"/>
      <c r="P187" s="83"/>
      <c r="Q187" s="83"/>
      <c r="R187" s="83"/>
      <c r="S187" s="83"/>
      <c r="AD187" s="25"/>
      <c r="AE187" s="26"/>
      <c r="AF187" s="25"/>
      <c r="AG187" s="25"/>
      <c r="AH187" s="28"/>
      <c r="AI187" s="29"/>
      <c r="AJ187" s="29"/>
      <c r="AK187" s="29"/>
      <c r="AL187" s="30"/>
    </row>
    <row r="188" spans="2:38">
      <c r="B188" s="69" t="s">
        <v>387</v>
      </c>
      <c r="C188" s="67"/>
      <c r="D188" s="26"/>
      <c r="E188" s="25"/>
      <c r="F188" s="25"/>
      <c r="G188" s="65"/>
      <c r="H188" s="64"/>
      <c r="I188" s="64"/>
      <c r="J188" s="64"/>
      <c r="K188" s="25"/>
      <c r="L188" s="83"/>
      <c r="M188" s="83"/>
      <c r="N188" s="83"/>
      <c r="O188" s="83"/>
      <c r="P188" s="83"/>
      <c r="Q188" s="83"/>
      <c r="R188" s="83"/>
      <c r="S188" s="83"/>
      <c r="AD188" s="25"/>
      <c r="AE188" s="26"/>
      <c r="AF188" s="25"/>
      <c r="AG188" s="25"/>
      <c r="AH188" s="28"/>
      <c r="AI188" s="29"/>
      <c r="AJ188" s="29"/>
      <c r="AK188" s="29"/>
      <c r="AL188" s="30"/>
    </row>
    <row r="189" spans="2:38" ht="12" customHeight="1">
      <c r="B189" s="68">
        <v>1</v>
      </c>
      <c r="C189" s="68"/>
      <c r="D189" s="83" t="s">
        <v>367</v>
      </c>
      <c r="E189" s="83"/>
      <c r="F189" s="83"/>
      <c r="G189" s="83"/>
      <c r="H189" s="83"/>
      <c r="I189" s="83"/>
      <c r="J189" s="83"/>
      <c r="K189" s="83"/>
      <c r="L189" s="83"/>
      <c r="M189" s="83"/>
      <c r="N189" s="83"/>
      <c r="O189" s="83"/>
      <c r="P189" s="83"/>
      <c r="Q189" s="83"/>
      <c r="R189" s="83"/>
      <c r="S189" s="83"/>
      <c r="AD189" s="25"/>
      <c r="AE189" s="26"/>
      <c r="AF189" s="25"/>
      <c r="AG189" s="25"/>
      <c r="AH189" s="28"/>
      <c r="AI189" s="29"/>
      <c r="AJ189" s="29"/>
      <c r="AK189" s="29"/>
      <c r="AL189" s="30"/>
    </row>
    <row r="190" spans="2:38" ht="12" customHeight="1">
      <c r="B190" s="68"/>
      <c r="C190" s="68"/>
      <c r="D190" s="83" t="s">
        <v>370</v>
      </c>
      <c r="E190" s="83"/>
      <c r="F190" s="83"/>
      <c r="G190" s="83"/>
      <c r="H190" s="83"/>
      <c r="I190" s="83"/>
      <c r="J190" s="83"/>
      <c r="K190" s="83"/>
      <c r="L190" s="83"/>
      <c r="M190" s="83"/>
      <c r="N190" s="83"/>
      <c r="O190" s="83"/>
      <c r="P190" s="83"/>
      <c r="Q190" s="83"/>
      <c r="R190" s="83"/>
      <c r="S190" s="83"/>
      <c r="AD190" s="25"/>
      <c r="AE190" s="26"/>
      <c r="AF190" s="25"/>
      <c r="AG190" s="25"/>
      <c r="AH190" s="28"/>
      <c r="AI190" s="29"/>
      <c r="AJ190" s="29"/>
      <c r="AK190" s="29"/>
      <c r="AL190" s="30"/>
    </row>
    <row r="191" spans="2:38" ht="12" customHeight="1">
      <c r="B191" s="68"/>
      <c r="C191" s="68"/>
      <c r="D191" s="83" t="s">
        <v>371</v>
      </c>
      <c r="E191" s="83"/>
      <c r="F191" s="83"/>
      <c r="G191" s="83"/>
      <c r="H191" s="83"/>
      <c r="I191" s="83"/>
      <c r="J191" s="83"/>
      <c r="K191" s="83"/>
      <c r="L191" s="83"/>
      <c r="M191" s="83"/>
      <c r="N191" s="83"/>
      <c r="O191" s="83"/>
      <c r="P191" s="83"/>
      <c r="Q191" s="83"/>
      <c r="R191" s="83"/>
      <c r="S191" s="83"/>
      <c r="AD191" s="25"/>
      <c r="AE191" s="26"/>
      <c r="AF191" s="25"/>
      <c r="AG191" s="25"/>
      <c r="AH191" s="28"/>
      <c r="AI191" s="29"/>
      <c r="AJ191" s="29"/>
      <c r="AK191" s="29"/>
      <c r="AL191" s="30"/>
    </row>
    <row r="192" spans="2:38" ht="12" customHeight="1">
      <c r="B192" s="68"/>
      <c r="C192" s="68"/>
      <c r="D192" s="83" t="s">
        <v>372</v>
      </c>
      <c r="E192" s="83"/>
      <c r="F192" s="83"/>
      <c r="G192" s="83"/>
      <c r="H192" s="83"/>
      <c r="I192" s="83"/>
      <c r="J192" s="83"/>
      <c r="K192" s="83"/>
      <c r="L192" s="83"/>
      <c r="M192" s="83"/>
      <c r="N192" s="83"/>
      <c r="O192" s="83"/>
      <c r="P192" s="83"/>
      <c r="Q192" s="83"/>
      <c r="R192" s="83"/>
      <c r="S192" s="83"/>
      <c r="AD192" s="25"/>
      <c r="AE192" s="26"/>
      <c r="AF192" s="25"/>
      <c r="AG192" s="25"/>
      <c r="AH192" s="28"/>
      <c r="AI192" s="29"/>
      <c r="AJ192" s="29"/>
      <c r="AK192" s="29"/>
      <c r="AL192" s="30"/>
    </row>
    <row r="193" spans="2:38" ht="12" customHeight="1">
      <c r="B193" s="68"/>
      <c r="C193" s="68"/>
      <c r="D193" s="83" t="s">
        <v>373</v>
      </c>
      <c r="E193" s="83"/>
      <c r="F193" s="83"/>
      <c r="G193" s="83"/>
      <c r="H193" s="83"/>
      <c r="I193" s="83"/>
      <c r="J193" s="83"/>
      <c r="K193" s="83"/>
      <c r="L193" s="83"/>
      <c r="M193" s="83"/>
      <c r="N193" s="83"/>
      <c r="O193" s="83"/>
      <c r="P193" s="83"/>
      <c r="Q193" s="83"/>
      <c r="R193" s="83"/>
      <c r="S193" s="83"/>
      <c r="AD193" s="25"/>
      <c r="AE193" s="26"/>
      <c r="AF193" s="25"/>
      <c r="AG193" s="25"/>
      <c r="AH193" s="28"/>
      <c r="AI193" s="29"/>
      <c r="AJ193" s="29"/>
      <c r="AK193" s="29"/>
      <c r="AL193" s="30"/>
    </row>
    <row r="194" spans="2:38" ht="12" customHeight="1">
      <c r="B194" s="68"/>
      <c r="C194" s="68"/>
      <c r="D194" s="83" t="s">
        <v>374</v>
      </c>
      <c r="E194" s="83"/>
      <c r="F194" s="83"/>
      <c r="G194" s="83"/>
      <c r="H194" s="83"/>
      <c r="I194" s="83"/>
      <c r="J194" s="83"/>
      <c r="K194" s="83"/>
      <c r="L194" s="83"/>
      <c r="M194" s="83"/>
      <c r="N194" s="83"/>
      <c r="O194" s="83"/>
      <c r="P194" s="83"/>
      <c r="Q194" s="83"/>
      <c r="R194" s="83"/>
      <c r="S194" s="83"/>
      <c r="AD194" s="25"/>
      <c r="AE194" s="26"/>
      <c r="AF194" s="25"/>
      <c r="AG194" s="25"/>
      <c r="AH194" s="28"/>
      <c r="AI194" s="29"/>
      <c r="AJ194" s="29"/>
      <c r="AK194" s="29"/>
      <c r="AL194" s="30"/>
    </row>
    <row r="195" spans="2:38" ht="12" customHeight="1">
      <c r="B195" s="68">
        <v>2</v>
      </c>
      <c r="C195" s="68"/>
      <c r="D195" s="83" t="s">
        <v>337</v>
      </c>
      <c r="E195" s="83"/>
      <c r="F195" s="83"/>
      <c r="G195" s="83"/>
      <c r="H195" s="83"/>
      <c r="I195" s="83"/>
      <c r="J195" s="83"/>
      <c r="K195" s="83"/>
      <c r="L195" s="83"/>
      <c r="M195" s="83"/>
      <c r="N195" s="83"/>
      <c r="O195" s="83"/>
      <c r="P195" s="83"/>
      <c r="Q195" s="83"/>
      <c r="R195" s="83"/>
      <c r="S195" s="83"/>
      <c r="AD195" s="25"/>
      <c r="AE195" s="26"/>
      <c r="AF195" s="25"/>
      <c r="AG195" s="25"/>
      <c r="AH195" s="28"/>
      <c r="AI195" s="29"/>
      <c r="AJ195" s="29"/>
      <c r="AK195" s="29"/>
      <c r="AL195" s="30"/>
    </row>
    <row r="196" spans="2:38" ht="12" customHeight="1">
      <c r="B196" s="68">
        <v>3</v>
      </c>
      <c r="C196" s="68"/>
      <c r="D196" s="83" t="s">
        <v>369</v>
      </c>
      <c r="E196" s="83"/>
      <c r="F196" s="83"/>
      <c r="G196" s="83"/>
      <c r="H196" s="83"/>
      <c r="I196" s="83"/>
      <c r="J196" s="83"/>
      <c r="K196" s="83"/>
      <c r="L196" s="83"/>
      <c r="M196" s="83"/>
      <c r="N196" s="83"/>
      <c r="O196" s="83"/>
      <c r="P196" s="83"/>
      <c r="Q196" s="83"/>
      <c r="R196" s="83"/>
      <c r="S196" s="83"/>
      <c r="AD196" s="25"/>
      <c r="AE196" s="26"/>
      <c r="AF196" s="25"/>
      <c r="AG196" s="25"/>
      <c r="AH196" s="28"/>
      <c r="AI196" s="29"/>
      <c r="AJ196" s="29"/>
      <c r="AK196" s="29"/>
      <c r="AL196" s="30"/>
    </row>
    <row r="197" spans="2:38" ht="12" customHeight="1">
      <c r="B197" s="68"/>
      <c r="C197" s="68"/>
      <c r="D197" s="83" t="s">
        <v>375</v>
      </c>
      <c r="E197" s="83"/>
      <c r="F197" s="83"/>
      <c r="G197" s="83"/>
      <c r="H197" s="83"/>
      <c r="I197" s="83"/>
      <c r="J197" s="83"/>
      <c r="K197" s="83"/>
      <c r="L197" s="83"/>
      <c r="M197" s="83"/>
      <c r="N197" s="83"/>
      <c r="O197" s="83"/>
      <c r="P197" s="83"/>
      <c r="Q197" s="83"/>
      <c r="R197" s="83"/>
      <c r="S197" s="83"/>
      <c r="AD197" s="25"/>
      <c r="AE197" s="26"/>
      <c r="AF197" s="25"/>
      <c r="AG197" s="25"/>
      <c r="AH197" s="28"/>
      <c r="AI197" s="29"/>
      <c r="AJ197" s="29"/>
      <c r="AK197" s="29"/>
      <c r="AL197" s="30"/>
    </row>
    <row r="198" spans="2:38" ht="12" customHeight="1">
      <c r="B198" s="68"/>
      <c r="C198" s="68"/>
      <c r="D198" s="83" t="s">
        <v>376</v>
      </c>
      <c r="E198" s="83"/>
      <c r="F198" s="83"/>
      <c r="G198" s="83"/>
      <c r="H198" s="83"/>
      <c r="I198" s="83"/>
      <c r="J198" s="83"/>
      <c r="K198" s="83"/>
      <c r="L198" s="83"/>
      <c r="M198" s="83"/>
      <c r="N198" s="83"/>
      <c r="O198" s="83"/>
      <c r="P198" s="83"/>
      <c r="Q198" s="83"/>
      <c r="R198" s="83"/>
      <c r="S198" s="83"/>
      <c r="AD198" s="25"/>
      <c r="AE198" s="26"/>
      <c r="AF198" s="25"/>
      <c r="AG198" s="25"/>
      <c r="AH198" s="28"/>
      <c r="AI198" s="29"/>
      <c r="AJ198" s="29"/>
      <c r="AK198" s="29"/>
      <c r="AL198" s="30"/>
    </row>
    <row r="199" spans="2:38" ht="12" customHeight="1">
      <c r="B199" s="68"/>
      <c r="C199" s="68"/>
      <c r="D199" s="83" t="s">
        <v>377</v>
      </c>
      <c r="E199" s="83"/>
      <c r="F199" s="83"/>
      <c r="G199" s="83"/>
      <c r="H199" s="83"/>
      <c r="I199" s="83"/>
      <c r="J199" s="83"/>
      <c r="K199" s="83"/>
      <c r="L199" s="83"/>
      <c r="M199" s="83"/>
      <c r="N199" s="83"/>
      <c r="O199" s="83"/>
      <c r="P199" s="83"/>
      <c r="Q199" s="83"/>
      <c r="R199" s="83"/>
      <c r="S199" s="83"/>
      <c r="AD199" s="25"/>
      <c r="AE199" s="26"/>
      <c r="AF199" s="25"/>
      <c r="AG199" s="25"/>
      <c r="AH199" s="28"/>
      <c r="AI199" s="29"/>
      <c r="AJ199" s="29"/>
      <c r="AK199" s="29"/>
      <c r="AL199" s="30"/>
    </row>
    <row r="200" spans="2:38" ht="12" customHeight="1">
      <c r="B200" s="68"/>
      <c r="C200" s="68"/>
      <c r="D200" s="83" t="s">
        <v>378</v>
      </c>
      <c r="E200" s="83"/>
      <c r="F200" s="83"/>
      <c r="G200" s="83"/>
      <c r="H200" s="83"/>
      <c r="I200" s="83"/>
      <c r="J200" s="83"/>
      <c r="K200" s="83"/>
      <c r="L200" s="83"/>
      <c r="M200" s="83"/>
      <c r="N200" s="83"/>
      <c r="O200" s="83"/>
      <c r="P200" s="83"/>
      <c r="Q200" s="83"/>
      <c r="R200" s="83"/>
      <c r="S200" s="83"/>
      <c r="AD200" s="25"/>
      <c r="AE200" s="26"/>
      <c r="AF200" s="25"/>
      <c r="AG200" s="25"/>
      <c r="AH200" s="28"/>
      <c r="AI200" s="29"/>
      <c r="AJ200" s="29"/>
      <c r="AK200" s="29"/>
      <c r="AL200" s="30"/>
    </row>
    <row r="201" spans="2:38" ht="12" customHeight="1">
      <c r="B201" s="68"/>
      <c r="C201" s="68"/>
      <c r="D201" s="83" t="s">
        <v>379</v>
      </c>
      <c r="E201" s="83"/>
      <c r="F201" s="83"/>
      <c r="G201" s="83"/>
      <c r="H201" s="83"/>
      <c r="I201" s="83"/>
      <c r="J201" s="83"/>
      <c r="K201" s="83"/>
      <c r="L201" s="83"/>
      <c r="M201" s="83"/>
      <c r="N201" s="83"/>
      <c r="O201" s="83"/>
      <c r="P201" s="83"/>
      <c r="Q201" s="83"/>
      <c r="R201" s="83"/>
      <c r="S201" s="83"/>
      <c r="AD201" s="25"/>
      <c r="AE201" s="26"/>
      <c r="AF201" s="25"/>
      <c r="AG201" s="25"/>
      <c r="AH201" s="28"/>
      <c r="AI201" s="29"/>
      <c r="AJ201" s="29"/>
      <c r="AK201" s="29"/>
      <c r="AL201" s="30"/>
    </row>
    <row r="202" spans="2:38" ht="12" customHeight="1">
      <c r="B202" s="68"/>
      <c r="C202" s="68"/>
      <c r="D202" s="83" t="s">
        <v>380</v>
      </c>
      <c r="E202" s="83"/>
      <c r="F202" s="83"/>
      <c r="G202" s="83"/>
      <c r="H202" s="83"/>
      <c r="I202" s="83"/>
      <c r="J202" s="83"/>
      <c r="K202" s="83"/>
      <c r="L202" s="83"/>
      <c r="M202" s="83"/>
      <c r="N202" s="83"/>
      <c r="O202" s="83"/>
      <c r="P202" s="83"/>
      <c r="Q202" s="83"/>
      <c r="R202" s="83"/>
      <c r="S202" s="83"/>
      <c r="AD202" s="25"/>
      <c r="AE202" s="26"/>
      <c r="AF202" s="25"/>
      <c r="AG202" s="25"/>
      <c r="AH202" s="28"/>
      <c r="AI202" s="29"/>
      <c r="AJ202" s="29"/>
      <c r="AK202" s="29"/>
      <c r="AL202" s="30"/>
    </row>
    <row r="203" spans="2:38" ht="25.5" customHeight="1">
      <c r="B203" s="68">
        <v>4</v>
      </c>
      <c r="C203" s="68"/>
      <c r="D203" s="83" t="s">
        <v>338</v>
      </c>
      <c r="E203" s="83"/>
      <c r="F203" s="83"/>
      <c r="G203" s="83"/>
      <c r="H203" s="83"/>
      <c r="I203" s="83"/>
      <c r="J203" s="83"/>
      <c r="K203" s="83"/>
      <c r="L203" s="83"/>
      <c r="M203" s="83"/>
      <c r="N203" s="83"/>
      <c r="O203" s="83"/>
      <c r="P203" s="83"/>
      <c r="Q203" s="83"/>
      <c r="R203" s="83"/>
      <c r="S203" s="83"/>
      <c r="AD203" s="25"/>
      <c r="AE203" s="26"/>
      <c r="AF203" s="25"/>
      <c r="AG203" s="25"/>
      <c r="AH203" s="28"/>
      <c r="AI203" s="29"/>
      <c r="AJ203" s="29"/>
      <c r="AK203" s="29"/>
      <c r="AL203" s="30"/>
    </row>
    <row r="204" spans="2:38" ht="12" customHeight="1">
      <c r="B204" s="68"/>
      <c r="C204" s="68"/>
      <c r="D204" s="83" t="s">
        <v>381</v>
      </c>
      <c r="E204" s="83"/>
      <c r="F204" s="83"/>
      <c r="G204" s="83"/>
      <c r="H204" s="83"/>
      <c r="I204" s="83"/>
      <c r="J204" s="83"/>
      <c r="K204" s="83"/>
      <c r="L204" s="83"/>
      <c r="M204" s="83"/>
      <c r="N204" s="83"/>
      <c r="O204" s="83"/>
      <c r="P204" s="83"/>
      <c r="Q204" s="83"/>
      <c r="R204" s="83"/>
      <c r="S204" s="83"/>
      <c r="AD204" s="25"/>
      <c r="AE204" s="26"/>
      <c r="AF204" s="25"/>
      <c r="AG204" s="25"/>
      <c r="AH204" s="28"/>
      <c r="AI204" s="29"/>
      <c r="AJ204" s="29"/>
      <c r="AK204" s="29"/>
      <c r="AL204" s="30"/>
    </row>
    <row r="205" spans="2:38" ht="12" customHeight="1">
      <c r="B205" s="68">
        <v>5</v>
      </c>
      <c r="C205" s="68"/>
      <c r="D205" s="83" t="s">
        <v>339</v>
      </c>
      <c r="E205" s="83"/>
      <c r="F205" s="83"/>
      <c r="G205" s="83"/>
      <c r="H205" s="83"/>
      <c r="I205" s="83"/>
      <c r="J205" s="83"/>
      <c r="K205" s="83"/>
      <c r="L205" s="83"/>
      <c r="M205" s="83"/>
      <c r="N205" s="83"/>
      <c r="O205" s="83"/>
      <c r="P205" s="83"/>
      <c r="Q205" s="83"/>
      <c r="R205" s="83"/>
      <c r="S205" s="83"/>
      <c r="AD205" s="25"/>
      <c r="AE205" s="26"/>
      <c r="AF205" s="25"/>
      <c r="AG205" s="25"/>
      <c r="AH205" s="28"/>
      <c r="AI205" s="29"/>
      <c r="AJ205" s="29"/>
      <c r="AK205" s="29"/>
      <c r="AL205" s="30"/>
    </row>
    <row r="206" spans="2:38" ht="12" customHeight="1">
      <c r="B206" s="68">
        <v>6</v>
      </c>
      <c r="C206" s="68"/>
      <c r="D206" s="83" t="s">
        <v>340</v>
      </c>
      <c r="E206" s="83"/>
      <c r="F206" s="83"/>
      <c r="G206" s="83"/>
      <c r="H206" s="83"/>
      <c r="I206" s="83"/>
      <c r="J206" s="83"/>
      <c r="K206" s="83"/>
      <c r="L206" s="83"/>
      <c r="M206" s="83"/>
      <c r="N206" s="83"/>
      <c r="O206" s="83"/>
      <c r="P206" s="83"/>
      <c r="Q206" s="83"/>
      <c r="R206" s="83"/>
      <c r="S206" s="83"/>
      <c r="AD206" s="25"/>
      <c r="AE206" s="26"/>
      <c r="AF206" s="25"/>
      <c r="AG206" s="25"/>
      <c r="AH206" s="28"/>
      <c r="AI206" s="29"/>
      <c r="AJ206" s="29"/>
      <c r="AK206" s="29"/>
      <c r="AL206" s="30"/>
    </row>
    <row r="207" spans="2:38" ht="12" customHeight="1">
      <c r="B207" s="68">
        <v>7</v>
      </c>
      <c r="C207" s="68"/>
      <c r="D207" s="83" t="s">
        <v>341</v>
      </c>
      <c r="E207" s="83"/>
      <c r="F207" s="83"/>
      <c r="G207" s="83"/>
      <c r="H207" s="83"/>
      <c r="I207" s="83"/>
      <c r="J207" s="83"/>
      <c r="K207" s="83"/>
      <c r="L207" s="83"/>
      <c r="M207" s="83"/>
      <c r="N207" s="83"/>
      <c r="O207" s="83"/>
      <c r="P207" s="83"/>
      <c r="Q207" s="83"/>
      <c r="R207" s="83"/>
      <c r="S207" s="83"/>
      <c r="AD207" s="25"/>
      <c r="AE207" s="26"/>
      <c r="AF207" s="25"/>
      <c r="AG207" s="25"/>
      <c r="AH207" s="28"/>
      <c r="AI207" s="29"/>
      <c r="AJ207" s="29"/>
      <c r="AK207" s="29"/>
      <c r="AL207" s="30"/>
    </row>
    <row r="208" spans="2:38" ht="12" customHeight="1">
      <c r="B208" s="68">
        <v>8</v>
      </c>
      <c r="C208" s="68"/>
      <c r="D208" s="83" t="s">
        <v>342</v>
      </c>
      <c r="E208" s="83"/>
      <c r="F208" s="83"/>
      <c r="G208" s="83"/>
      <c r="H208" s="83"/>
      <c r="I208" s="83"/>
      <c r="J208" s="83"/>
      <c r="K208" s="83"/>
      <c r="L208" s="83"/>
      <c r="M208" s="83"/>
      <c r="N208" s="83"/>
      <c r="O208" s="83"/>
      <c r="P208" s="83"/>
      <c r="Q208" s="83"/>
      <c r="R208" s="83"/>
      <c r="S208" s="83"/>
      <c r="T208" s="77"/>
      <c r="AD208" s="25"/>
      <c r="AE208" s="26"/>
      <c r="AF208" s="25"/>
      <c r="AG208" s="25"/>
      <c r="AH208" s="28"/>
      <c r="AI208" s="29"/>
      <c r="AJ208" s="29"/>
      <c r="AK208" s="29"/>
      <c r="AL208" s="30"/>
    </row>
    <row r="209" spans="1:38" s="1" customFormat="1" ht="36.75" customHeight="1">
      <c r="A209" s="24"/>
      <c r="B209" s="68">
        <v>9</v>
      </c>
      <c r="C209" s="68"/>
      <c r="D209" s="83" t="s">
        <v>343</v>
      </c>
      <c r="E209" s="83"/>
      <c r="F209" s="83"/>
      <c r="G209" s="83"/>
      <c r="H209" s="83"/>
      <c r="I209" s="83"/>
      <c r="J209" s="83"/>
      <c r="K209" s="83"/>
      <c r="L209" s="83"/>
      <c r="M209" s="83"/>
      <c r="N209" s="83"/>
      <c r="O209" s="83"/>
      <c r="P209" s="83"/>
      <c r="Q209" s="83"/>
      <c r="R209" s="83"/>
      <c r="S209" s="83"/>
      <c r="T209" s="76"/>
      <c r="U209" s="27"/>
      <c r="V209" s="27"/>
      <c r="W209" s="27"/>
      <c r="X209" s="27"/>
      <c r="Y209" s="27"/>
      <c r="Z209" s="27"/>
      <c r="AA209" s="27"/>
      <c r="AB209" s="27"/>
      <c r="AC209" s="27"/>
      <c r="AD209" s="25"/>
      <c r="AE209" s="26"/>
      <c r="AF209" s="25"/>
      <c r="AG209" s="25"/>
      <c r="AH209" s="28"/>
      <c r="AI209" s="29"/>
      <c r="AJ209" s="29"/>
      <c r="AK209" s="29"/>
      <c r="AL209" s="30"/>
    </row>
    <row r="210" spans="1:38" ht="12" customHeight="1">
      <c r="B210" s="68">
        <v>10</v>
      </c>
      <c r="C210" s="68"/>
      <c r="D210" s="83" t="s">
        <v>344</v>
      </c>
      <c r="E210" s="83"/>
      <c r="F210" s="83"/>
      <c r="G210" s="83"/>
      <c r="H210" s="83"/>
      <c r="I210" s="83"/>
      <c r="J210" s="83"/>
      <c r="K210" s="83"/>
      <c r="L210" s="83"/>
      <c r="M210" s="83"/>
      <c r="N210" s="83"/>
      <c r="O210" s="83"/>
      <c r="P210" s="83"/>
      <c r="Q210" s="83"/>
      <c r="R210" s="83"/>
      <c r="S210" s="83"/>
      <c r="AC210" s="1"/>
      <c r="AD210" s="1"/>
      <c r="AE210" s="1"/>
      <c r="AF210" s="1"/>
      <c r="AG210" s="1"/>
      <c r="AH210" s="1"/>
      <c r="AI210" s="1"/>
      <c r="AJ210" s="1"/>
      <c r="AK210" s="1"/>
      <c r="AL210" s="1"/>
    </row>
    <row r="211" spans="1:38" ht="12" customHeight="1">
      <c r="B211" s="68">
        <v>11</v>
      </c>
      <c r="C211" s="68"/>
      <c r="D211" s="83" t="s">
        <v>345</v>
      </c>
      <c r="E211" s="83"/>
      <c r="F211" s="83"/>
      <c r="G211" s="83"/>
      <c r="H211" s="83"/>
      <c r="I211" s="83"/>
      <c r="J211" s="83"/>
      <c r="K211" s="83"/>
      <c r="L211" s="83"/>
      <c r="M211" s="83"/>
      <c r="N211" s="83"/>
      <c r="O211" s="83"/>
      <c r="P211" s="83"/>
      <c r="Q211" s="83"/>
      <c r="R211" s="83"/>
      <c r="S211" s="83"/>
      <c r="U211" s="1"/>
      <c r="V211" s="1"/>
      <c r="W211" s="1"/>
      <c r="X211" s="1"/>
      <c r="Y211" s="1"/>
      <c r="Z211" s="1"/>
      <c r="AA211" s="1"/>
      <c r="AB211" s="1"/>
    </row>
    <row r="212" spans="1:38" ht="12" customHeight="1">
      <c r="A212" s="8"/>
      <c r="B212" s="68"/>
      <c r="C212" s="68"/>
      <c r="D212" s="83" t="s">
        <v>382</v>
      </c>
      <c r="E212" s="83"/>
      <c r="F212" s="83"/>
      <c r="G212" s="83"/>
      <c r="H212" s="83"/>
      <c r="I212" s="83"/>
      <c r="J212" s="83"/>
      <c r="K212" s="83"/>
      <c r="L212" s="83"/>
      <c r="M212" s="83"/>
      <c r="N212" s="83"/>
      <c r="O212" s="83"/>
      <c r="P212" s="83"/>
      <c r="Q212" s="83"/>
      <c r="R212" s="83"/>
      <c r="S212" s="83"/>
      <c r="U212" s="26"/>
      <c r="X212" s="28"/>
      <c r="AA212" s="29"/>
      <c r="AB212" s="30"/>
    </row>
    <row r="213" spans="1:38" ht="12" customHeight="1">
      <c r="B213" s="68"/>
      <c r="C213" s="68"/>
      <c r="D213" s="83" t="s">
        <v>383</v>
      </c>
      <c r="E213" s="83"/>
      <c r="F213" s="83"/>
      <c r="G213" s="83"/>
      <c r="H213" s="83"/>
      <c r="I213" s="83"/>
      <c r="J213" s="83"/>
      <c r="K213" s="83"/>
      <c r="L213" s="83"/>
      <c r="M213" s="83"/>
      <c r="N213" s="83"/>
      <c r="O213" s="83"/>
      <c r="P213" s="83"/>
      <c r="Q213" s="83"/>
      <c r="R213" s="83"/>
      <c r="S213" s="83"/>
      <c r="U213" s="26"/>
      <c r="X213" s="28"/>
      <c r="AA213" s="29"/>
      <c r="AB213" s="30"/>
    </row>
    <row r="214" spans="1:38" ht="12" customHeight="1">
      <c r="B214" s="68">
        <v>12</v>
      </c>
      <c r="C214" s="68"/>
      <c r="D214" s="83" t="s">
        <v>346</v>
      </c>
      <c r="E214" s="83"/>
      <c r="F214" s="83"/>
      <c r="G214" s="83"/>
      <c r="H214" s="83"/>
      <c r="I214" s="83"/>
      <c r="J214" s="83"/>
      <c r="K214" s="83"/>
      <c r="L214" s="83"/>
      <c r="M214" s="83"/>
      <c r="N214" s="83"/>
      <c r="O214" s="83"/>
      <c r="P214" s="83"/>
      <c r="Q214" s="83"/>
      <c r="R214" s="83"/>
      <c r="S214" s="83"/>
      <c r="U214" s="26"/>
      <c r="X214" s="28"/>
      <c r="AA214" s="29"/>
      <c r="AB214" s="30"/>
    </row>
    <row r="215" spans="1:38" ht="12" customHeight="1">
      <c r="B215" s="68">
        <v>13</v>
      </c>
      <c r="C215" s="68"/>
      <c r="D215" s="83" t="s">
        <v>347</v>
      </c>
      <c r="E215" s="83"/>
      <c r="F215" s="83"/>
      <c r="G215" s="83"/>
      <c r="H215" s="83"/>
      <c r="I215" s="83"/>
      <c r="J215" s="83"/>
      <c r="K215" s="83"/>
      <c r="L215" s="83"/>
      <c r="M215" s="83"/>
      <c r="N215" s="83"/>
      <c r="O215" s="83"/>
      <c r="P215" s="83"/>
      <c r="Q215" s="83"/>
      <c r="R215" s="83"/>
      <c r="S215" s="83"/>
      <c r="U215" s="26"/>
      <c r="X215" s="28"/>
      <c r="AA215" s="29"/>
      <c r="AB215" s="30"/>
    </row>
    <row r="216" spans="1:38" ht="12" customHeight="1">
      <c r="B216" s="68">
        <v>14</v>
      </c>
      <c r="C216" s="68"/>
      <c r="D216" s="83" t="s">
        <v>348</v>
      </c>
      <c r="E216" s="83"/>
      <c r="F216" s="83"/>
      <c r="G216" s="83"/>
      <c r="H216" s="83"/>
      <c r="I216" s="83"/>
      <c r="J216" s="83"/>
      <c r="K216" s="83"/>
      <c r="L216" s="83"/>
      <c r="M216" s="83"/>
      <c r="N216" s="83"/>
      <c r="O216" s="83"/>
      <c r="P216" s="83"/>
      <c r="Q216" s="83"/>
      <c r="R216" s="83"/>
      <c r="S216" s="83"/>
      <c r="U216" s="26"/>
      <c r="X216" s="28"/>
      <c r="AA216" s="29"/>
      <c r="AB216" s="30"/>
    </row>
    <row r="217" spans="1:38" ht="12" customHeight="1">
      <c r="B217" s="68">
        <v>15</v>
      </c>
      <c r="C217" s="68"/>
      <c r="D217" s="83" t="s">
        <v>349</v>
      </c>
      <c r="E217" s="83"/>
      <c r="F217" s="83"/>
      <c r="G217" s="83"/>
      <c r="H217" s="83"/>
      <c r="I217" s="83"/>
      <c r="J217" s="83"/>
      <c r="K217" s="83"/>
      <c r="L217" s="83"/>
      <c r="M217" s="83"/>
      <c r="N217" s="83"/>
      <c r="O217" s="83"/>
      <c r="P217" s="83"/>
      <c r="Q217" s="83"/>
      <c r="R217" s="83"/>
      <c r="S217" s="83"/>
      <c r="U217" s="26"/>
      <c r="X217" s="28"/>
      <c r="AA217" s="29"/>
      <c r="AB217" s="30"/>
    </row>
    <row r="218" spans="1:38" ht="12" customHeight="1">
      <c r="B218" s="68">
        <v>16</v>
      </c>
      <c r="C218" s="68"/>
      <c r="D218" s="83" t="s">
        <v>350</v>
      </c>
      <c r="E218" s="83"/>
      <c r="F218" s="83"/>
      <c r="G218" s="83"/>
      <c r="H218" s="83"/>
      <c r="I218" s="83"/>
      <c r="J218" s="83"/>
      <c r="K218" s="83"/>
      <c r="L218" s="83"/>
      <c r="M218" s="83"/>
      <c r="N218" s="83"/>
      <c r="O218" s="83"/>
      <c r="P218" s="83"/>
      <c r="Q218" s="83"/>
      <c r="R218" s="83"/>
      <c r="S218" s="83"/>
      <c r="U218" s="26"/>
      <c r="X218" s="28"/>
      <c r="AA218" s="29"/>
      <c r="AB218" s="30"/>
    </row>
    <row r="219" spans="1:38" ht="12" customHeight="1">
      <c r="B219" s="68">
        <v>17</v>
      </c>
      <c r="C219" s="68"/>
      <c r="D219" s="83" t="s">
        <v>351</v>
      </c>
      <c r="E219" s="83"/>
      <c r="F219" s="83"/>
      <c r="G219" s="83"/>
      <c r="H219" s="83"/>
      <c r="I219" s="83"/>
      <c r="J219" s="83"/>
      <c r="K219" s="83"/>
      <c r="L219" s="83"/>
      <c r="M219" s="83"/>
      <c r="N219" s="83"/>
      <c r="O219" s="83"/>
      <c r="P219" s="83"/>
      <c r="Q219" s="83"/>
      <c r="R219" s="83"/>
      <c r="S219" s="83"/>
      <c r="U219" s="26"/>
      <c r="X219" s="28"/>
      <c r="AA219" s="29"/>
      <c r="AB219" s="30"/>
    </row>
    <row r="220" spans="1:38" ht="12" customHeight="1">
      <c r="B220" s="68">
        <v>18</v>
      </c>
      <c r="C220" s="68"/>
      <c r="D220" s="83" t="s">
        <v>352</v>
      </c>
      <c r="E220" s="83"/>
      <c r="F220" s="83"/>
      <c r="G220" s="83"/>
      <c r="H220" s="83"/>
      <c r="I220" s="83"/>
      <c r="J220" s="83"/>
      <c r="K220" s="83"/>
      <c r="L220" s="83"/>
      <c r="M220" s="83"/>
      <c r="N220" s="83"/>
      <c r="O220" s="83"/>
      <c r="P220" s="83"/>
      <c r="Q220" s="83"/>
      <c r="R220" s="83"/>
      <c r="S220" s="83"/>
      <c r="U220" s="26"/>
      <c r="X220" s="28"/>
      <c r="AA220" s="29"/>
      <c r="AB220" s="30"/>
    </row>
    <row r="221" spans="1:38" ht="12" customHeight="1">
      <c r="B221" s="68"/>
      <c r="C221" s="68"/>
      <c r="D221" s="83" t="s">
        <v>384</v>
      </c>
      <c r="E221" s="83"/>
      <c r="F221" s="83"/>
      <c r="G221" s="83"/>
      <c r="H221" s="83"/>
      <c r="I221" s="83"/>
      <c r="J221" s="83"/>
      <c r="K221" s="83"/>
      <c r="L221" s="83"/>
      <c r="M221" s="83"/>
      <c r="N221" s="83"/>
      <c r="O221" s="83"/>
      <c r="P221" s="83"/>
      <c r="Q221" s="83"/>
      <c r="R221" s="83"/>
      <c r="S221" s="83"/>
      <c r="U221" s="26"/>
      <c r="X221" s="28"/>
      <c r="AA221" s="29"/>
      <c r="AB221" s="30"/>
    </row>
    <row r="222" spans="1:38" ht="12" customHeight="1">
      <c r="B222" s="68">
        <v>19</v>
      </c>
      <c r="C222" s="68"/>
      <c r="D222" s="83" t="s">
        <v>353</v>
      </c>
      <c r="E222" s="83"/>
      <c r="F222" s="83"/>
      <c r="G222" s="83"/>
      <c r="H222" s="83"/>
      <c r="I222" s="83"/>
      <c r="J222" s="83"/>
      <c r="K222" s="83"/>
      <c r="L222" s="83"/>
      <c r="M222" s="83"/>
      <c r="N222" s="83"/>
      <c r="O222" s="83"/>
      <c r="P222" s="83"/>
      <c r="Q222" s="83"/>
      <c r="R222" s="83"/>
      <c r="S222" s="83"/>
      <c r="U222" s="26"/>
      <c r="X222" s="28"/>
      <c r="AA222" s="29"/>
      <c r="AB222" s="30"/>
    </row>
    <row r="223" spans="1:38" ht="12" customHeight="1">
      <c r="B223" s="68">
        <v>20</v>
      </c>
      <c r="C223" s="68"/>
      <c r="D223" s="83" t="s">
        <v>354</v>
      </c>
      <c r="E223" s="83"/>
      <c r="F223" s="83"/>
      <c r="G223" s="83"/>
      <c r="H223" s="83"/>
      <c r="I223" s="83"/>
      <c r="J223" s="83"/>
      <c r="K223" s="83"/>
      <c r="L223" s="83"/>
      <c r="M223" s="83"/>
      <c r="N223" s="83"/>
      <c r="O223" s="83"/>
      <c r="P223" s="83"/>
      <c r="Q223" s="83"/>
      <c r="R223" s="83"/>
      <c r="S223" s="83"/>
      <c r="U223" s="26"/>
      <c r="X223" s="28"/>
      <c r="AA223" s="29"/>
      <c r="AB223" s="30"/>
    </row>
    <row r="224" spans="1:38" ht="12" customHeight="1">
      <c r="B224" s="68"/>
      <c r="C224" s="68"/>
      <c r="D224" s="83" t="s">
        <v>386</v>
      </c>
      <c r="E224" s="83"/>
      <c r="F224" s="83"/>
      <c r="G224" s="83"/>
      <c r="H224" s="83"/>
      <c r="I224" s="83"/>
      <c r="J224" s="83"/>
      <c r="K224" s="83"/>
      <c r="L224" s="83"/>
      <c r="M224" s="83"/>
      <c r="N224" s="83"/>
      <c r="O224" s="83"/>
      <c r="P224" s="83"/>
      <c r="Q224" s="83"/>
      <c r="R224" s="83"/>
      <c r="S224" s="83"/>
      <c r="U224" s="26"/>
      <c r="X224" s="28"/>
      <c r="AA224" s="29"/>
      <c r="AB224" s="30"/>
    </row>
    <row r="225" spans="2:28" ht="12" customHeight="1">
      <c r="B225" s="68"/>
      <c r="C225" s="68"/>
      <c r="D225" s="83" t="s">
        <v>385</v>
      </c>
      <c r="E225" s="83"/>
      <c r="F225" s="83"/>
      <c r="G225" s="83"/>
      <c r="H225" s="83"/>
      <c r="I225" s="83"/>
      <c r="J225" s="83"/>
      <c r="K225" s="83"/>
      <c r="L225" s="83"/>
      <c r="M225" s="83"/>
      <c r="N225" s="83"/>
      <c r="O225" s="83"/>
      <c r="P225" s="83"/>
      <c r="Q225" s="83"/>
      <c r="R225" s="83"/>
      <c r="S225" s="83"/>
      <c r="U225" s="26"/>
      <c r="X225" s="28"/>
      <c r="AA225" s="29"/>
      <c r="AB225" s="30"/>
    </row>
    <row r="226" spans="2:28" ht="12" customHeight="1">
      <c r="B226" s="68">
        <v>21</v>
      </c>
      <c r="C226" s="68"/>
      <c r="D226" s="83" t="s">
        <v>355</v>
      </c>
      <c r="E226" s="83"/>
      <c r="F226" s="83"/>
      <c r="G226" s="83"/>
      <c r="H226" s="83"/>
      <c r="I226" s="83"/>
      <c r="J226" s="83"/>
      <c r="K226" s="83"/>
      <c r="L226" s="83"/>
      <c r="M226" s="83"/>
      <c r="N226" s="83"/>
      <c r="O226" s="83"/>
      <c r="P226" s="83"/>
      <c r="Q226" s="83"/>
      <c r="R226" s="83"/>
      <c r="S226" s="83"/>
      <c r="U226" s="26"/>
      <c r="X226" s="28"/>
      <c r="AA226" s="29"/>
      <c r="AB226" s="30"/>
    </row>
    <row r="227" spans="2:28" ht="12" customHeight="1">
      <c r="B227" s="68">
        <v>22</v>
      </c>
      <c r="C227" s="68"/>
      <c r="D227" s="83" t="s">
        <v>356</v>
      </c>
      <c r="E227" s="83"/>
      <c r="F227" s="83"/>
      <c r="G227" s="83"/>
      <c r="H227" s="83"/>
      <c r="I227" s="83"/>
      <c r="J227" s="83"/>
      <c r="K227" s="83"/>
      <c r="L227" s="83"/>
      <c r="M227" s="83"/>
      <c r="N227" s="83"/>
      <c r="O227" s="83"/>
      <c r="P227" s="83"/>
      <c r="Q227" s="83"/>
      <c r="R227" s="83"/>
      <c r="S227" s="83"/>
      <c r="U227" s="26"/>
      <c r="X227" s="28"/>
      <c r="AA227" s="29"/>
      <c r="AB227" s="30"/>
    </row>
    <row r="228" spans="2:28" ht="12" customHeight="1">
      <c r="B228" s="68">
        <v>23</v>
      </c>
      <c r="C228" s="68"/>
      <c r="D228" s="83" t="s">
        <v>357</v>
      </c>
      <c r="E228" s="83"/>
      <c r="F228" s="83"/>
      <c r="G228" s="83"/>
      <c r="H228" s="83"/>
      <c r="I228" s="83"/>
      <c r="J228" s="83"/>
      <c r="K228" s="83"/>
      <c r="L228" s="83"/>
      <c r="M228" s="83"/>
      <c r="N228" s="83"/>
      <c r="O228" s="83"/>
      <c r="P228" s="83"/>
      <c r="Q228" s="83"/>
      <c r="R228" s="83"/>
      <c r="S228" s="83"/>
      <c r="U228" s="26"/>
      <c r="X228" s="28"/>
      <c r="AA228" s="29"/>
      <c r="AB228" s="30"/>
    </row>
    <row r="229" spans="2:28" ht="12" customHeight="1">
      <c r="B229" s="68">
        <v>24</v>
      </c>
      <c r="C229" s="68"/>
      <c r="D229" s="83" t="s">
        <v>358</v>
      </c>
      <c r="E229" s="83"/>
      <c r="F229" s="83"/>
      <c r="G229" s="83"/>
      <c r="H229" s="83"/>
      <c r="I229" s="83"/>
      <c r="J229" s="83"/>
      <c r="K229" s="83"/>
      <c r="L229" s="83"/>
      <c r="M229" s="83"/>
      <c r="N229" s="83"/>
      <c r="O229" s="83"/>
      <c r="P229" s="83"/>
      <c r="Q229" s="83"/>
      <c r="R229" s="83"/>
      <c r="S229" s="83"/>
      <c r="U229" s="26"/>
      <c r="X229" s="28"/>
      <c r="AA229" s="29"/>
      <c r="AB229" s="30"/>
    </row>
    <row r="230" spans="2:28" ht="12" customHeight="1">
      <c r="B230" s="68">
        <v>25</v>
      </c>
      <c r="C230" s="68"/>
      <c r="D230" s="83" t="s">
        <v>359</v>
      </c>
      <c r="E230" s="83"/>
      <c r="F230" s="83"/>
      <c r="G230" s="83"/>
      <c r="H230" s="83"/>
      <c r="I230" s="83"/>
      <c r="J230" s="83"/>
      <c r="K230" s="83"/>
      <c r="L230" s="83"/>
      <c r="M230" s="83"/>
      <c r="N230" s="83"/>
      <c r="O230" s="83"/>
      <c r="P230" s="83"/>
      <c r="Q230" s="83"/>
      <c r="R230" s="83"/>
      <c r="S230" s="83"/>
      <c r="U230" s="26"/>
      <c r="X230" s="28"/>
      <c r="AA230" s="29"/>
      <c r="AB230" s="30"/>
    </row>
    <row r="231" spans="2:28" ht="12" customHeight="1">
      <c r="B231" s="68">
        <v>26</v>
      </c>
      <c r="C231" s="68"/>
      <c r="D231" s="83" t="s">
        <v>360</v>
      </c>
      <c r="E231" s="83"/>
      <c r="F231" s="83"/>
      <c r="G231" s="83"/>
      <c r="H231" s="83"/>
      <c r="I231" s="83"/>
      <c r="J231" s="83"/>
      <c r="K231" s="83"/>
      <c r="L231" s="83"/>
      <c r="M231" s="83"/>
      <c r="N231" s="83"/>
      <c r="O231" s="83"/>
      <c r="P231" s="83"/>
      <c r="Q231" s="83"/>
      <c r="R231" s="83"/>
      <c r="S231" s="83"/>
      <c r="U231" s="26"/>
      <c r="X231" s="28"/>
      <c r="AA231" s="29"/>
      <c r="AB231" s="30"/>
    </row>
    <row r="232" spans="2:28" ht="12" customHeight="1">
      <c r="B232" s="68">
        <v>27</v>
      </c>
      <c r="C232" s="68"/>
      <c r="D232" s="83" t="s">
        <v>361</v>
      </c>
      <c r="E232" s="83"/>
      <c r="F232" s="83"/>
      <c r="G232" s="83"/>
      <c r="H232" s="83"/>
      <c r="I232" s="83"/>
      <c r="J232" s="83"/>
      <c r="K232" s="83"/>
      <c r="L232" s="83"/>
      <c r="M232" s="83"/>
      <c r="N232" s="83"/>
      <c r="O232" s="83"/>
      <c r="P232" s="83"/>
      <c r="Q232" s="83"/>
      <c r="R232" s="83"/>
      <c r="S232" s="83"/>
      <c r="U232" s="26"/>
      <c r="X232" s="28"/>
      <c r="AA232" s="29"/>
      <c r="AB232" s="30"/>
    </row>
    <row r="233" spans="2:28" ht="12" customHeight="1">
      <c r="B233" s="68">
        <v>28</v>
      </c>
      <c r="C233" s="68"/>
      <c r="D233" s="83" t="s">
        <v>362</v>
      </c>
      <c r="E233" s="83"/>
      <c r="F233" s="83"/>
      <c r="G233" s="83"/>
      <c r="H233" s="83"/>
      <c r="I233" s="83"/>
      <c r="J233" s="83"/>
      <c r="K233" s="83"/>
      <c r="L233" s="83"/>
      <c r="M233" s="83"/>
      <c r="N233" s="83"/>
      <c r="O233" s="83"/>
      <c r="P233" s="83"/>
      <c r="Q233" s="83"/>
      <c r="R233" s="83"/>
      <c r="S233" s="83"/>
      <c r="U233" s="26"/>
      <c r="X233" s="28"/>
      <c r="AA233" s="29"/>
      <c r="AB233" s="30"/>
    </row>
    <row r="234" spans="2:28" ht="12" customHeight="1">
      <c r="B234" s="68">
        <v>29</v>
      </c>
      <c r="C234" s="68"/>
      <c r="D234" s="83" t="s">
        <v>363</v>
      </c>
      <c r="E234" s="83"/>
      <c r="F234" s="83"/>
      <c r="G234" s="83"/>
      <c r="H234" s="83"/>
      <c r="I234" s="83"/>
      <c r="J234" s="83"/>
      <c r="K234" s="83"/>
      <c r="L234" s="83"/>
      <c r="M234" s="83"/>
      <c r="N234" s="83"/>
      <c r="O234" s="83"/>
      <c r="P234" s="83"/>
      <c r="Q234" s="83"/>
      <c r="R234" s="83"/>
      <c r="S234" s="83"/>
      <c r="U234" s="26"/>
      <c r="X234" s="28"/>
      <c r="AA234" s="29"/>
      <c r="AB234" s="30"/>
    </row>
    <row r="235" spans="2:28" ht="12" customHeight="1">
      <c r="B235" s="68">
        <v>30</v>
      </c>
      <c r="C235" s="68"/>
      <c r="D235" s="83" t="s">
        <v>364</v>
      </c>
      <c r="E235" s="83"/>
      <c r="F235" s="83"/>
      <c r="G235" s="83"/>
      <c r="H235" s="83"/>
      <c r="I235" s="83"/>
      <c r="J235" s="83"/>
      <c r="K235" s="83"/>
      <c r="U235" s="26"/>
      <c r="X235" s="28"/>
      <c r="AA235" s="29"/>
      <c r="AB235" s="30"/>
    </row>
    <row r="236" spans="2:28" ht="12" customHeight="1">
      <c r="B236" s="68">
        <v>31</v>
      </c>
      <c r="C236" s="68"/>
      <c r="D236" s="83" t="s">
        <v>365</v>
      </c>
      <c r="E236" s="83"/>
      <c r="F236" s="83"/>
      <c r="G236" s="83"/>
      <c r="H236" s="83"/>
      <c r="I236" s="83"/>
      <c r="J236" s="83"/>
      <c r="K236" s="83"/>
      <c r="U236" s="26"/>
      <c r="X236" s="28"/>
      <c r="AA236" s="29"/>
      <c r="AB236" s="30"/>
    </row>
    <row r="237" spans="2:28" ht="12" customHeight="1">
      <c r="B237" s="68">
        <v>32</v>
      </c>
      <c r="C237" s="68"/>
      <c r="D237" s="83" t="s">
        <v>366</v>
      </c>
      <c r="E237" s="83"/>
      <c r="F237" s="83"/>
      <c r="G237" s="83"/>
      <c r="H237" s="83"/>
      <c r="I237" s="83"/>
      <c r="J237" s="83"/>
      <c r="K237" s="83"/>
      <c r="U237" s="26"/>
      <c r="X237" s="28"/>
      <c r="AA237" s="29"/>
      <c r="AB237" s="30"/>
    </row>
    <row r="264" spans="1:20">
      <c r="S264" s="77"/>
      <c r="T264" s="77"/>
    </row>
    <row r="265" spans="1:20">
      <c r="L265" s="1"/>
      <c r="M265" s="1"/>
      <c r="N265" s="1"/>
      <c r="O265" s="1"/>
      <c r="P265" s="1"/>
      <c r="Q265" s="1"/>
      <c r="R265" s="1"/>
      <c r="S265" s="77"/>
      <c r="T265" s="77"/>
    </row>
    <row r="266" spans="1:20">
      <c r="L266" s="1"/>
      <c r="M266" s="1"/>
      <c r="N266" s="1"/>
      <c r="O266" s="1"/>
      <c r="P266" s="1"/>
      <c r="Q266" s="1"/>
      <c r="R266" s="1"/>
      <c r="S266" s="77"/>
      <c r="T266" s="77"/>
    </row>
    <row r="267" spans="1:20" s="1" customFormat="1">
      <c r="A267" s="24"/>
      <c r="B267" s="25"/>
      <c r="C267" s="26"/>
      <c r="D267" s="27"/>
      <c r="E267" s="27"/>
      <c r="F267" s="28"/>
      <c r="G267" s="29"/>
      <c r="H267" s="30"/>
      <c r="I267" s="30"/>
      <c r="J267" s="30"/>
      <c r="K267" s="27"/>
      <c r="S267" s="77"/>
      <c r="T267" s="77"/>
    </row>
    <row r="268" spans="1:20" s="1" customFormat="1">
      <c r="A268" s="24"/>
      <c r="B268" s="25"/>
      <c r="C268" s="26"/>
      <c r="D268" s="27"/>
      <c r="E268" s="27"/>
      <c r="F268" s="28"/>
      <c r="G268" s="29"/>
      <c r="H268" s="30"/>
      <c r="I268" s="30"/>
      <c r="J268" s="30"/>
      <c r="S268" s="77"/>
      <c r="T268" s="77"/>
    </row>
    <row r="269" spans="1:20" s="1" customFormat="1">
      <c r="A269" s="24"/>
      <c r="S269" s="77"/>
      <c r="T269" s="77"/>
    </row>
    <row r="270" spans="1:20" s="1" customFormat="1" ht="11.25">
      <c r="A270" s="8"/>
      <c r="S270" s="77"/>
      <c r="T270" s="77"/>
    </row>
    <row r="271" spans="1:20" s="1" customFormat="1" ht="11.25">
      <c r="A271" s="8"/>
      <c r="S271" s="77"/>
      <c r="T271" s="77"/>
    </row>
    <row r="272" spans="1:20" s="1" customFormat="1" ht="11.25">
      <c r="A272" s="8"/>
      <c r="S272" s="77"/>
      <c r="T272" s="77"/>
    </row>
    <row r="273" spans="1:20" s="1" customFormat="1" ht="11.25">
      <c r="A273" s="8"/>
      <c r="S273" s="77"/>
      <c r="T273" s="77"/>
    </row>
    <row r="274" spans="1:20" s="1" customFormat="1" ht="11.25">
      <c r="A274" s="8"/>
      <c r="S274" s="77"/>
      <c r="T274" s="77"/>
    </row>
    <row r="275" spans="1:20" s="1" customFormat="1" ht="11.25">
      <c r="A275" s="8"/>
      <c r="S275" s="77"/>
      <c r="T275" s="77"/>
    </row>
    <row r="276" spans="1:20" s="1" customFormat="1" ht="11.25">
      <c r="A276" s="8"/>
      <c r="S276" s="77"/>
      <c r="T276" s="77"/>
    </row>
    <row r="277" spans="1:20" s="1" customFormat="1" ht="11.25">
      <c r="A277" s="8"/>
      <c r="S277" s="77"/>
      <c r="T277" s="77"/>
    </row>
    <row r="278" spans="1:20" s="1" customFormat="1" ht="11.25">
      <c r="A278" s="8"/>
      <c r="S278" s="77"/>
      <c r="T278" s="77"/>
    </row>
    <row r="279" spans="1:20" s="1" customFormat="1" ht="11.25">
      <c r="A279" s="8"/>
      <c r="S279" s="77"/>
      <c r="T279" s="77"/>
    </row>
    <row r="280" spans="1:20" s="1" customFormat="1" ht="11.25">
      <c r="A280" s="8"/>
      <c r="S280" s="77"/>
      <c r="T280" s="77"/>
    </row>
    <row r="281" spans="1:20" s="1" customFormat="1" ht="11.25">
      <c r="A281" s="8"/>
      <c r="S281" s="77"/>
      <c r="T281" s="77"/>
    </row>
    <row r="282" spans="1:20" s="1" customFormat="1" ht="11.25">
      <c r="A282" s="8"/>
      <c r="S282" s="77"/>
      <c r="T282" s="77"/>
    </row>
    <row r="283" spans="1:20" s="1" customFormat="1" ht="11.25">
      <c r="A283" s="8"/>
      <c r="S283" s="77"/>
      <c r="T283" s="77"/>
    </row>
    <row r="284" spans="1:20" s="1" customFormat="1" ht="11.25">
      <c r="A284" s="8"/>
      <c r="S284" s="77"/>
      <c r="T284" s="77"/>
    </row>
    <row r="285" spans="1:20" s="1" customFormat="1" ht="11.25">
      <c r="A285" s="8"/>
      <c r="S285" s="77"/>
      <c r="T285" s="77"/>
    </row>
    <row r="286" spans="1:20" s="1" customFormat="1" ht="11.25">
      <c r="A286" s="8"/>
      <c r="S286" s="77"/>
      <c r="T286" s="77"/>
    </row>
    <row r="287" spans="1:20" s="1" customFormat="1" ht="11.25">
      <c r="A287" s="8"/>
      <c r="B287" s="2"/>
      <c r="C287" s="7"/>
      <c r="D287" s="2"/>
      <c r="E287" s="2"/>
      <c r="F287" s="3"/>
      <c r="G287" s="5"/>
      <c r="H287" s="23"/>
      <c r="I287" s="23"/>
      <c r="J287" s="23"/>
      <c r="S287" s="77"/>
      <c r="T287" s="77"/>
    </row>
    <row r="288" spans="1:20" s="1" customFormat="1" ht="11.25">
      <c r="A288" s="8"/>
      <c r="B288" s="2"/>
      <c r="C288" s="7"/>
      <c r="D288" s="2"/>
      <c r="E288" s="2"/>
      <c r="F288" s="3"/>
      <c r="G288" s="5"/>
      <c r="H288" s="23"/>
      <c r="I288" s="23"/>
      <c r="J288" s="23"/>
      <c r="S288" s="77"/>
      <c r="T288" s="77"/>
    </row>
    <row r="289" spans="1:20" s="1" customFormat="1" ht="11.25">
      <c r="A289" s="8"/>
      <c r="B289" s="2"/>
      <c r="C289" s="7"/>
      <c r="D289" s="2"/>
      <c r="E289" s="2"/>
      <c r="F289" s="3"/>
      <c r="G289" s="5"/>
      <c r="H289" s="23"/>
      <c r="I289" s="23"/>
      <c r="J289" s="23"/>
      <c r="S289" s="77"/>
      <c r="T289" s="77"/>
    </row>
    <row r="290" spans="1:20" s="1" customFormat="1" ht="11.25">
      <c r="A290" s="8"/>
      <c r="B290" s="2"/>
      <c r="C290" s="7"/>
      <c r="D290" s="2"/>
      <c r="E290" s="2"/>
      <c r="F290" s="3"/>
      <c r="G290" s="5"/>
      <c r="H290" s="23"/>
      <c r="I290" s="23"/>
      <c r="J290" s="23"/>
      <c r="S290" s="77"/>
      <c r="T290" s="77"/>
    </row>
    <row r="291" spans="1:20" s="1" customFormat="1" ht="11.25">
      <c r="A291" s="8"/>
      <c r="B291" s="2"/>
      <c r="C291" s="7"/>
      <c r="D291" s="2"/>
      <c r="E291" s="2"/>
      <c r="F291" s="3"/>
      <c r="G291" s="5"/>
      <c r="H291" s="23"/>
      <c r="I291" s="23"/>
      <c r="J291" s="23"/>
      <c r="S291" s="77"/>
      <c r="T291" s="77"/>
    </row>
    <row r="292" spans="1:20" s="1" customFormat="1" ht="11.25">
      <c r="A292" s="8"/>
      <c r="B292" s="2"/>
      <c r="C292" s="7"/>
      <c r="D292" s="2"/>
      <c r="E292" s="2"/>
      <c r="F292" s="3"/>
      <c r="G292" s="5"/>
      <c r="H292" s="23"/>
      <c r="I292" s="23"/>
      <c r="J292" s="23"/>
      <c r="S292" s="77"/>
      <c r="T292" s="77"/>
    </row>
    <row r="293" spans="1:20" s="1" customFormat="1" ht="11.25">
      <c r="A293" s="8"/>
      <c r="B293" s="2"/>
      <c r="C293" s="7"/>
      <c r="D293" s="2"/>
      <c r="E293" s="2"/>
      <c r="F293" s="3"/>
      <c r="G293" s="5"/>
      <c r="H293" s="23"/>
      <c r="I293" s="23"/>
      <c r="J293" s="23"/>
      <c r="S293" s="77"/>
      <c r="T293" s="77"/>
    </row>
    <row r="294" spans="1:20" s="1" customFormat="1" ht="11.25">
      <c r="A294" s="8"/>
      <c r="B294" s="2"/>
      <c r="C294" s="7"/>
      <c r="D294" s="2"/>
      <c r="E294" s="2"/>
      <c r="F294" s="3"/>
      <c r="G294" s="5"/>
      <c r="H294" s="23"/>
      <c r="I294" s="23"/>
      <c r="J294" s="23"/>
      <c r="S294" s="77"/>
      <c r="T294" s="77"/>
    </row>
    <row r="295" spans="1:20" s="1" customFormat="1" ht="11.25">
      <c r="A295" s="8"/>
      <c r="B295" s="2"/>
      <c r="C295" s="7"/>
      <c r="D295" s="2"/>
      <c r="E295" s="2"/>
      <c r="F295" s="3"/>
      <c r="G295" s="5"/>
      <c r="H295" s="23"/>
      <c r="I295" s="23"/>
      <c r="J295" s="23"/>
      <c r="S295" s="77"/>
      <c r="T295" s="77"/>
    </row>
    <row r="296" spans="1:20" s="1" customFormat="1" ht="11.25">
      <c r="A296" s="8"/>
      <c r="B296" s="2"/>
      <c r="C296" s="7"/>
      <c r="D296" s="2"/>
      <c r="E296" s="2"/>
      <c r="F296" s="3"/>
      <c r="G296" s="5"/>
      <c r="H296" s="23"/>
      <c r="I296" s="23"/>
      <c r="J296" s="23"/>
      <c r="S296" s="77"/>
      <c r="T296" s="77"/>
    </row>
    <row r="297" spans="1:20" s="1" customFormat="1" ht="11.25">
      <c r="A297" s="8"/>
      <c r="B297" s="2"/>
      <c r="C297" s="7"/>
      <c r="D297" s="2"/>
      <c r="E297" s="2"/>
      <c r="F297" s="3"/>
      <c r="G297" s="5"/>
      <c r="H297" s="23"/>
      <c r="I297" s="23"/>
      <c r="J297" s="23"/>
      <c r="S297" s="77"/>
      <c r="T297" s="77"/>
    </row>
    <row r="298" spans="1:20" s="1" customFormat="1" ht="11.25">
      <c r="A298" s="8"/>
      <c r="B298" s="2"/>
      <c r="C298" s="7"/>
      <c r="D298" s="2"/>
      <c r="E298" s="2"/>
      <c r="F298" s="3"/>
      <c r="G298" s="5"/>
      <c r="H298" s="23"/>
      <c r="I298" s="23"/>
      <c r="J298" s="23"/>
      <c r="S298" s="77"/>
      <c r="T298" s="77"/>
    </row>
    <row r="299" spans="1:20" s="1" customFormat="1" ht="11.25">
      <c r="A299" s="8"/>
      <c r="B299" s="2"/>
      <c r="C299" s="7"/>
      <c r="D299" s="2"/>
      <c r="E299" s="2"/>
      <c r="F299" s="3"/>
      <c r="G299" s="5"/>
      <c r="H299" s="23"/>
      <c r="I299" s="23"/>
      <c r="J299" s="23"/>
      <c r="S299" s="77"/>
      <c r="T299" s="77"/>
    </row>
    <row r="300" spans="1:20" s="1" customFormat="1" ht="11.25">
      <c r="A300" s="8"/>
      <c r="B300" s="2"/>
      <c r="C300" s="7"/>
      <c r="D300" s="2"/>
      <c r="E300" s="2"/>
      <c r="F300" s="3"/>
      <c r="G300" s="5"/>
      <c r="H300" s="23"/>
      <c r="I300" s="23"/>
      <c r="J300" s="23"/>
      <c r="S300" s="77"/>
      <c r="T300" s="77"/>
    </row>
    <row r="301" spans="1:20" s="1" customFormat="1" ht="11.25">
      <c r="A301" s="8"/>
      <c r="B301" s="2"/>
      <c r="C301" s="7"/>
      <c r="D301" s="2"/>
      <c r="E301" s="2"/>
      <c r="F301" s="3"/>
      <c r="G301" s="5"/>
      <c r="H301" s="23"/>
      <c r="I301" s="23"/>
      <c r="J301" s="23"/>
      <c r="S301" s="77"/>
      <c r="T301" s="77"/>
    </row>
    <row r="302" spans="1:20" s="1" customFormat="1" ht="11.25">
      <c r="A302" s="8"/>
      <c r="B302" s="2"/>
      <c r="C302" s="7"/>
      <c r="D302" s="2"/>
      <c r="E302" s="2"/>
      <c r="F302" s="3"/>
      <c r="G302" s="5"/>
      <c r="H302" s="23"/>
      <c r="I302" s="23"/>
      <c r="J302" s="23"/>
      <c r="S302" s="77"/>
      <c r="T302" s="77"/>
    </row>
    <row r="303" spans="1:20" s="1" customFormat="1" ht="11.25">
      <c r="A303" s="8"/>
      <c r="B303" s="2"/>
      <c r="C303" s="7"/>
      <c r="D303" s="2"/>
      <c r="E303" s="2"/>
      <c r="F303" s="3"/>
      <c r="G303" s="5"/>
      <c r="H303" s="23"/>
      <c r="I303" s="23"/>
      <c r="J303" s="23"/>
      <c r="S303" s="77"/>
      <c r="T303" s="77"/>
    </row>
    <row r="304" spans="1:20" s="1" customFormat="1" ht="11.25">
      <c r="A304" s="8"/>
      <c r="B304" s="2"/>
      <c r="C304" s="7"/>
      <c r="D304" s="2"/>
      <c r="E304" s="2"/>
      <c r="F304" s="3"/>
      <c r="G304" s="5"/>
      <c r="H304" s="23"/>
      <c r="I304" s="23"/>
      <c r="J304" s="23"/>
      <c r="S304" s="77"/>
      <c r="T304" s="77"/>
    </row>
    <row r="305" spans="1:20" s="1" customFormat="1" ht="11.25">
      <c r="A305" s="8"/>
      <c r="B305" s="2"/>
      <c r="C305" s="7"/>
      <c r="D305" s="2"/>
      <c r="E305" s="2"/>
      <c r="F305" s="3"/>
      <c r="G305" s="5"/>
      <c r="H305" s="23"/>
      <c r="I305" s="23"/>
      <c r="J305" s="23"/>
      <c r="S305" s="77"/>
      <c r="T305" s="77"/>
    </row>
    <row r="306" spans="1:20" s="1" customFormat="1" ht="11.25">
      <c r="A306" s="8"/>
      <c r="B306" s="2"/>
      <c r="C306" s="7"/>
      <c r="D306" s="2"/>
      <c r="E306" s="2"/>
      <c r="F306" s="3"/>
      <c r="G306" s="5"/>
      <c r="H306" s="23"/>
      <c r="I306" s="23"/>
      <c r="J306" s="23"/>
      <c r="S306" s="77"/>
      <c r="T306" s="77"/>
    </row>
    <row r="307" spans="1:20" s="1" customFormat="1" ht="11.25">
      <c r="A307" s="8"/>
      <c r="B307" s="2"/>
      <c r="C307" s="7"/>
      <c r="D307" s="2"/>
      <c r="E307" s="2"/>
      <c r="F307" s="3"/>
      <c r="G307" s="5"/>
      <c r="H307" s="23"/>
      <c r="I307" s="23"/>
      <c r="J307" s="23"/>
      <c r="S307" s="77"/>
      <c r="T307" s="77"/>
    </row>
    <row r="308" spans="1:20" s="1" customFormat="1" ht="11.25">
      <c r="A308" s="8"/>
      <c r="B308" s="2"/>
      <c r="C308" s="7"/>
      <c r="D308" s="2"/>
      <c r="E308" s="2"/>
      <c r="F308" s="3"/>
      <c r="G308" s="5"/>
      <c r="H308" s="23"/>
      <c r="I308" s="23"/>
      <c r="J308" s="23"/>
      <c r="S308" s="77"/>
      <c r="T308" s="77"/>
    </row>
    <row r="309" spans="1:20" s="1" customFormat="1" ht="11.25">
      <c r="A309" s="8"/>
      <c r="B309" s="2"/>
      <c r="C309" s="7"/>
      <c r="D309" s="2"/>
      <c r="E309" s="2"/>
      <c r="F309" s="3"/>
      <c r="G309" s="5"/>
      <c r="H309" s="23"/>
      <c r="I309" s="23"/>
      <c r="J309" s="23"/>
      <c r="S309" s="77"/>
      <c r="T309" s="77"/>
    </row>
    <row r="310" spans="1:20" s="1" customFormat="1" ht="11.25">
      <c r="A310" s="8"/>
      <c r="B310" s="2"/>
      <c r="C310" s="7"/>
      <c r="D310" s="2"/>
      <c r="E310" s="2"/>
      <c r="F310" s="3"/>
      <c r="G310" s="5"/>
      <c r="H310" s="23"/>
      <c r="I310" s="23"/>
      <c r="J310" s="23"/>
      <c r="S310" s="77"/>
      <c r="T310" s="77"/>
    </row>
    <row r="311" spans="1:20" s="1" customFormat="1" ht="11.25">
      <c r="A311" s="8"/>
      <c r="B311" s="2"/>
      <c r="C311" s="7"/>
      <c r="D311" s="2"/>
      <c r="E311" s="2"/>
      <c r="F311" s="3"/>
      <c r="G311" s="5"/>
      <c r="H311" s="23"/>
      <c r="I311" s="23"/>
      <c r="J311" s="23"/>
      <c r="S311" s="77"/>
      <c r="T311" s="77"/>
    </row>
    <row r="312" spans="1:20" s="1" customFormat="1" ht="11.25">
      <c r="A312" s="8"/>
      <c r="B312" s="2"/>
      <c r="C312" s="7"/>
      <c r="D312" s="2"/>
      <c r="E312" s="2"/>
      <c r="F312" s="3"/>
      <c r="G312" s="5"/>
      <c r="H312" s="23"/>
      <c r="I312" s="23"/>
      <c r="J312" s="23"/>
      <c r="S312" s="77"/>
      <c r="T312" s="77"/>
    </row>
    <row r="313" spans="1:20" s="1" customFormat="1" ht="11.25">
      <c r="A313" s="8"/>
      <c r="B313" s="2"/>
      <c r="C313" s="7"/>
      <c r="D313" s="2"/>
      <c r="E313" s="2"/>
      <c r="F313" s="3"/>
      <c r="G313" s="5"/>
      <c r="H313" s="23"/>
      <c r="I313" s="23"/>
      <c r="J313" s="23"/>
      <c r="S313" s="77"/>
      <c r="T313" s="77"/>
    </row>
    <row r="314" spans="1:20" s="1" customFormat="1" ht="11.25">
      <c r="A314" s="8"/>
      <c r="B314" s="2"/>
      <c r="C314" s="7"/>
      <c r="D314" s="2"/>
      <c r="E314" s="2"/>
      <c r="F314" s="3"/>
      <c r="G314" s="5"/>
      <c r="H314" s="23"/>
      <c r="I314" s="23"/>
      <c r="J314" s="23"/>
      <c r="S314" s="77"/>
      <c r="T314" s="77"/>
    </row>
    <row r="315" spans="1:20" s="1" customFormat="1" ht="11.25">
      <c r="A315" s="8"/>
      <c r="B315" s="2"/>
      <c r="C315" s="7"/>
      <c r="D315" s="2"/>
      <c r="E315" s="2"/>
      <c r="F315" s="3"/>
      <c r="G315" s="5"/>
      <c r="H315" s="23"/>
      <c r="I315" s="23"/>
      <c r="J315" s="23"/>
      <c r="S315" s="77"/>
      <c r="T315" s="77"/>
    </row>
    <row r="316" spans="1:20" s="1" customFormat="1" ht="11.25">
      <c r="A316" s="8"/>
      <c r="B316" s="2"/>
      <c r="C316" s="7"/>
      <c r="D316" s="2"/>
      <c r="E316" s="2"/>
      <c r="F316" s="3"/>
      <c r="G316" s="5"/>
      <c r="H316" s="23"/>
      <c r="I316" s="23"/>
      <c r="J316" s="23"/>
      <c r="S316" s="77"/>
      <c r="T316" s="77"/>
    </row>
    <row r="317" spans="1:20" s="1" customFormat="1" ht="11.25">
      <c r="A317" s="8"/>
      <c r="B317" s="2"/>
      <c r="C317" s="7"/>
      <c r="D317" s="2"/>
      <c r="E317" s="2"/>
      <c r="F317" s="3"/>
      <c r="G317" s="5"/>
      <c r="H317" s="23"/>
      <c r="I317" s="23"/>
      <c r="J317" s="23"/>
      <c r="S317" s="77"/>
      <c r="T317" s="77"/>
    </row>
    <row r="318" spans="1:20" s="1" customFormat="1" ht="11.25">
      <c r="A318" s="8"/>
      <c r="B318" s="2"/>
      <c r="C318" s="7"/>
      <c r="D318" s="2"/>
      <c r="E318" s="2"/>
      <c r="F318" s="3"/>
      <c r="G318" s="5"/>
      <c r="H318" s="23"/>
      <c r="I318" s="23"/>
      <c r="J318" s="23"/>
      <c r="S318" s="77"/>
      <c r="T318" s="77"/>
    </row>
    <row r="319" spans="1:20" s="1" customFormat="1" ht="11.25">
      <c r="A319" s="8"/>
      <c r="B319" s="2"/>
      <c r="C319" s="7"/>
      <c r="D319" s="2"/>
      <c r="E319" s="2"/>
      <c r="F319" s="3"/>
      <c r="G319" s="5"/>
      <c r="H319" s="23"/>
      <c r="I319" s="23"/>
      <c r="J319" s="23"/>
      <c r="S319" s="77"/>
      <c r="T319" s="77"/>
    </row>
    <row r="320" spans="1:20" s="1" customFormat="1" ht="11.25">
      <c r="A320" s="8"/>
      <c r="B320" s="2"/>
      <c r="C320" s="7"/>
      <c r="D320" s="2"/>
      <c r="E320" s="2"/>
      <c r="F320" s="3"/>
      <c r="G320" s="5"/>
      <c r="H320" s="23"/>
      <c r="I320" s="23"/>
      <c r="J320" s="23"/>
      <c r="S320" s="77"/>
      <c r="T320" s="77"/>
    </row>
    <row r="321" spans="1:20" s="1" customFormat="1" ht="11.25">
      <c r="A321" s="8"/>
      <c r="B321" s="2"/>
      <c r="C321" s="7"/>
      <c r="D321" s="2"/>
      <c r="E321" s="2"/>
      <c r="F321" s="3"/>
      <c r="G321" s="5"/>
      <c r="H321" s="23"/>
      <c r="I321" s="23"/>
      <c r="J321" s="23"/>
      <c r="S321" s="77"/>
      <c r="T321" s="77"/>
    </row>
    <row r="322" spans="1:20" s="1" customFormat="1" ht="11.25">
      <c r="A322" s="8"/>
      <c r="B322" s="2"/>
      <c r="C322" s="7"/>
      <c r="D322" s="2"/>
      <c r="E322" s="2"/>
      <c r="F322" s="3"/>
      <c r="G322" s="5"/>
      <c r="H322" s="23"/>
      <c r="I322" s="23"/>
      <c r="J322" s="23"/>
      <c r="S322" s="77"/>
      <c r="T322" s="77"/>
    </row>
    <row r="323" spans="1:20" s="1" customFormat="1" ht="11.25">
      <c r="A323" s="8"/>
      <c r="B323" s="2"/>
      <c r="C323" s="7"/>
      <c r="D323" s="2"/>
      <c r="E323" s="2"/>
      <c r="F323" s="3"/>
      <c r="G323" s="5"/>
      <c r="H323" s="23"/>
      <c r="I323" s="23"/>
      <c r="J323" s="23"/>
      <c r="S323" s="77"/>
      <c r="T323" s="77"/>
    </row>
    <row r="324" spans="1:20" s="1" customFormat="1" ht="11.25">
      <c r="A324" s="8"/>
      <c r="B324" s="2"/>
      <c r="C324" s="7"/>
      <c r="D324" s="2"/>
      <c r="E324" s="2"/>
      <c r="F324" s="3"/>
      <c r="G324" s="5"/>
      <c r="H324" s="23"/>
      <c r="I324" s="23"/>
      <c r="J324" s="23"/>
      <c r="S324" s="77"/>
      <c r="T324" s="77"/>
    </row>
    <row r="325" spans="1:20" s="1" customFormat="1" ht="11.25">
      <c r="A325" s="8"/>
      <c r="B325" s="2"/>
      <c r="C325" s="7"/>
      <c r="D325" s="2"/>
      <c r="E325" s="2"/>
      <c r="F325" s="3"/>
      <c r="G325" s="5"/>
      <c r="H325" s="23"/>
      <c r="I325" s="23"/>
      <c r="J325" s="23"/>
      <c r="S325" s="77"/>
      <c r="T325" s="77"/>
    </row>
    <row r="326" spans="1:20" s="1" customFormat="1">
      <c r="A326" s="8"/>
      <c r="B326" s="2"/>
      <c r="C326" s="7"/>
      <c r="D326" s="2"/>
      <c r="E326" s="2"/>
      <c r="F326" s="3"/>
      <c r="G326" s="5"/>
      <c r="H326" s="23"/>
      <c r="I326" s="23"/>
      <c r="J326" s="23"/>
      <c r="S326" s="76"/>
      <c r="T326" s="76"/>
    </row>
    <row r="327" spans="1:20" s="1" customFormat="1">
      <c r="A327" s="8"/>
      <c r="B327" s="2"/>
      <c r="C327" s="7"/>
      <c r="D327" s="2"/>
      <c r="E327" s="2"/>
      <c r="F327" s="3"/>
      <c r="G327" s="5"/>
      <c r="H327" s="23"/>
      <c r="I327" s="23"/>
      <c r="J327" s="23"/>
      <c r="L327" s="27"/>
      <c r="M327" s="27"/>
      <c r="N327" s="27"/>
      <c r="O327" s="27"/>
      <c r="P327" s="27"/>
      <c r="Q327" s="27"/>
      <c r="R327" s="27"/>
      <c r="S327" s="76"/>
      <c r="T327" s="76"/>
    </row>
    <row r="328" spans="1:20" s="1" customFormat="1">
      <c r="A328" s="8"/>
      <c r="B328" s="2"/>
      <c r="C328" s="7"/>
      <c r="D328" s="2"/>
      <c r="E328" s="2"/>
      <c r="F328" s="3"/>
      <c r="G328" s="5"/>
      <c r="H328" s="23"/>
      <c r="I328" s="23"/>
      <c r="J328" s="23"/>
      <c r="L328" s="27"/>
      <c r="M328" s="27"/>
      <c r="N328" s="27"/>
      <c r="O328" s="27"/>
      <c r="P328" s="27"/>
      <c r="Q328" s="27"/>
      <c r="R328" s="27"/>
      <c r="S328" s="76"/>
      <c r="T328" s="76"/>
    </row>
    <row r="329" spans="1:20">
      <c r="A329" s="8"/>
      <c r="B329" s="2"/>
      <c r="C329" s="7"/>
      <c r="D329" s="2"/>
      <c r="E329" s="2"/>
      <c r="F329" s="3"/>
      <c r="G329" s="5"/>
      <c r="H329" s="23"/>
      <c r="I329" s="23"/>
      <c r="J329" s="23"/>
      <c r="K329" s="1"/>
    </row>
    <row r="330" spans="1:20">
      <c r="A330" s="8"/>
      <c r="B330" s="2"/>
      <c r="C330" s="7"/>
      <c r="D330" s="2"/>
      <c r="E330" s="2"/>
      <c r="F330" s="3"/>
      <c r="G330" s="5"/>
      <c r="H330" s="23"/>
      <c r="I330" s="23"/>
      <c r="J330" s="23"/>
    </row>
    <row r="331" spans="1:20">
      <c r="A331" s="8"/>
      <c r="D331" s="25"/>
      <c r="E331" s="25"/>
    </row>
    <row r="332" spans="1:20">
      <c r="D332" s="25"/>
      <c r="E332" s="25"/>
    </row>
    <row r="333" spans="1:20">
      <c r="D333" s="25"/>
      <c r="E333" s="25"/>
    </row>
    <row r="334" spans="1:20">
      <c r="D334" s="25"/>
      <c r="E334" s="25"/>
    </row>
    <row r="335" spans="1:20">
      <c r="D335" s="25"/>
      <c r="E335" s="25"/>
    </row>
    <row r="336" spans="1:20">
      <c r="D336" s="25"/>
      <c r="E336" s="25"/>
    </row>
    <row r="337" spans="4:5">
      <c r="D337" s="25"/>
      <c r="E337" s="25"/>
    </row>
    <row r="338" spans="4:5">
      <c r="D338" s="25"/>
      <c r="E338" s="25"/>
    </row>
    <row r="339" spans="4:5">
      <c r="D339" s="25"/>
      <c r="E339" s="25"/>
    </row>
    <row r="340" spans="4:5">
      <c r="D340" s="25"/>
      <c r="E340" s="25"/>
    </row>
  </sheetData>
  <mergeCells count="2">
    <mergeCell ref="B2:C2"/>
    <mergeCell ref="L2:M2"/>
  </mergeCells>
  <pageMargins left="0.7" right="0.7" top="0.75" bottom="0.75" header="0.3" footer="0.3"/>
  <pageSetup scale="53" fitToWidth="2" fitToHeight="4" orientation="landscape" r:id="rId1"/>
  <rowBreaks count="1" manualBreakCount="1">
    <brk id="88" max="16383" man="1"/>
  </rowBreaks>
  <legacyDrawing r:id="rId2"/>
</worksheet>
</file>

<file path=xl/worksheets/sheet2.xml><?xml version="1.0" encoding="utf-8"?>
<worksheet xmlns="http://schemas.openxmlformats.org/spreadsheetml/2006/main" xmlns:r="http://schemas.openxmlformats.org/officeDocument/2006/relationships">
  <dimension ref="B1:K41"/>
  <sheetViews>
    <sheetView tabSelected="1" workbookViewId="0">
      <selection activeCell="O8" sqref="O8"/>
    </sheetView>
  </sheetViews>
  <sheetFormatPr defaultColWidth="8.85546875" defaultRowHeight="11.25"/>
  <cols>
    <col min="1" max="1" width="3.42578125" style="9" customWidth="1"/>
    <col min="2" max="2" width="66.5703125" style="9" customWidth="1"/>
    <col min="3" max="3" width="10.85546875" style="9" bestFit="1" customWidth="1"/>
    <col min="4" max="4" width="9.85546875" style="9" bestFit="1" customWidth="1"/>
    <col min="5" max="5" width="16.85546875" style="9" customWidth="1"/>
    <col min="6" max="6" width="13" style="9" customWidth="1"/>
    <col min="7" max="7" width="9.85546875" style="9" customWidth="1"/>
    <col min="8" max="8" width="10.7109375" style="9" bestFit="1" customWidth="1"/>
    <col min="9" max="9" width="12.7109375" style="9" customWidth="1"/>
    <col min="10" max="10" width="17.28515625" style="9" customWidth="1"/>
    <col min="11" max="11" width="13.42578125" style="9" customWidth="1"/>
    <col min="12" max="16384" width="8.85546875" style="9"/>
  </cols>
  <sheetData>
    <row r="1" spans="2:11">
      <c r="B1" s="6" t="s">
        <v>336</v>
      </c>
    </row>
    <row r="2" spans="2:11" ht="12.75">
      <c r="B2" s="6"/>
      <c r="C2" s="93">
        <v>2008</v>
      </c>
      <c r="D2" s="93"/>
      <c r="E2" s="93"/>
      <c r="F2" s="93"/>
      <c r="H2" s="93">
        <v>2009</v>
      </c>
      <c r="I2" s="93"/>
      <c r="J2" s="93"/>
      <c r="K2" s="93"/>
    </row>
    <row r="3" spans="2:11" s="13" customFormat="1">
      <c r="B3" s="10" t="s">
        <v>163</v>
      </c>
      <c r="C3" s="11" t="s">
        <v>433</v>
      </c>
      <c r="D3" s="11" t="s">
        <v>432</v>
      </c>
      <c r="E3" s="11" t="s">
        <v>431</v>
      </c>
      <c r="F3" s="12" t="s">
        <v>430</v>
      </c>
      <c r="G3" s="11"/>
      <c r="H3" s="11" t="s">
        <v>434</v>
      </c>
      <c r="I3" s="11" t="s">
        <v>432</v>
      </c>
      <c r="J3" s="11" t="s">
        <v>431</v>
      </c>
      <c r="K3" s="12" t="s">
        <v>430</v>
      </c>
    </row>
    <row r="4" spans="2:11">
      <c r="B4" s="9" t="s">
        <v>162</v>
      </c>
    </row>
    <row r="5" spans="2:11">
      <c r="B5" s="71" t="s">
        <v>160</v>
      </c>
      <c r="C5" s="14">
        <f>'08 &amp; 09 combined'!G5</f>
        <v>2000000</v>
      </c>
      <c r="D5" s="14">
        <f>'08 &amp; 09 combined'!H5</f>
        <v>0</v>
      </c>
      <c r="E5" s="15">
        <f>D5/$D$19</f>
        <v>0</v>
      </c>
      <c r="F5" s="15">
        <f>D5/C5</f>
        <v>0</v>
      </c>
      <c r="G5" s="14"/>
      <c r="H5" s="14">
        <f>'08 &amp; 09 combined'!I5</f>
        <v>0</v>
      </c>
      <c r="I5" s="14">
        <f>'08 &amp; 09 combined'!J5</f>
        <v>175000</v>
      </c>
      <c r="J5" s="15">
        <f t="shared" ref="J5:J10" si="0">I5/$I$19</f>
        <v>3.1554624399625941E-3</v>
      </c>
      <c r="K5" s="15" t="e">
        <f>I5/H5</f>
        <v>#DIV/0!</v>
      </c>
    </row>
    <row r="6" spans="2:11">
      <c r="B6" s="71" t="s">
        <v>426</v>
      </c>
      <c r="C6" s="14">
        <f>('08 &amp; 09 combined'!G16)+'08 &amp; 09 combined'!G14</f>
        <v>65940525</v>
      </c>
      <c r="D6" s="14">
        <f>('08 &amp; 09 combined'!H16)+'08 &amp; 09 combined'!H14</f>
        <v>35941291</v>
      </c>
      <c r="E6" s="15">
        <f t="shared" ref="E6:E10" si="1">D6/$D$19</f>
        <v>0.80793224744605696</v>
      </c>
      <c r="F6" s="15">
        <f t="shared" ref="F6:F10" si="2">D6/C6</f>
        <v>0.54505618510013376</v>
      </c>
      <c r="G6" s="14"/>
      <c r="H6" s="14">
        <f>('08 &amp; 09 combined'!I16)+'08 &amp; 09 combined'!I14</f>
        <v>64440525</v>
      </c>
      <c r="I6" s="14">
        <f>('08 &amp; 09 combined'!J16)+'08 &amp; 09 combined'!J14</f>
        <v>46173199</v>
      </c>
      <c r="J6" s="15">
        <f t="shared" si="0"/>
        <v>0.83255882958524796</v>
      </c>
      <c r="K6" s="15">
        <f t="shared" ref="K6:K41" si="3">I6/H6</f>
        <v>0.71652425240173012</v>
      </c>
    </row>
    <row r="7" spans="2:11">
      <c r="B7" s="71" t="s">
        <v>427</v>
      </c>
      <c r="C7" s="14">
        <f>'08 &amp; 09 combined'!G37</f>
        <v>10110475</v>
      </c>
      <c r="D7" s="14">
        <f>'08 &amp; 09 combined'!H37</f>
        <v>3692548</v>
      </c>
      <c r="E7" s="15">
        <f t="shared" si="1"/>
        <v>8.3005605014089295E-2</v>
      </c>
      <c r="F7" s="15">
        <f t="shared" si="2"/>
        <v>0.3652200316997965</v>
      </c>
      <c r="G7" s="14"/>
      <c r="H7" s="14">
        <f>'08 &amp; 09 combined'!I37</f>
        <v>9795000</v>
      </c>
      <c r="I7" s="14">
        <f>'08 &amp; 09 combined'!J37</f>
        <v>6245184</v>
      </c>
      <c r="J7" s="15">
        <f t="shared" si="0"/>
        <v>0.11260824881517344</v>
      </c>
      <c r="K7" s="15">
        <f t="shared" si="3"/>
        <v>0.63758897396630931</v>
      </c>
    </row>
    <row r="8" spans="2:11">
      <c r="B8" s="71" t="s">
        <v>428</v>
      </c>
      <c r="C8" s="14">
        <f>'08 &amp; 09 combined'!G45</f>
        <v>13900000</v>
      </c>
      <c r="D8" s="14">
        <f>'08 &amp; 09 combined'!H45</f>
        <v>4845187</v>
      </c>
      <c r="E8" s="15">
        <f t="shared" si="1"/>
        <v>0.10891603259900759</v>
      </c>
      <c r="F8" s="15">
        <f t="shared" si="2"/>
        <v>0.34857460431654674</v>
      </c>
      <c r="G8" s="14"/>
      <c r="H8" s="14">
        <f>'08 &amp; 09 combined'!I45</f>
        <v>10050000</v>
      </c>
      <c r="I8" s="14">
        <f>'08 &amp; 09 combined'!J45</f>
        <v>2824000</v>
      </c>
      <c r="J8" s="15">
        <f t="shared" si="0"/>
        <v>5.0920148174024946E-2</v>
      </c>
      <c r="K8" s="15">
        <f t="shared" si="3"/>
        <v>0.28099502487562189</v>
      </c>
    </row>
    <row r="9" spans="2:11">
      <c r="B9" s="72" t="s">
        <v>156</v>
      </c>
      <c r="C9" s="17">
        <f>'08 &amp; 09 combined'!G47</f>
        <v>500000</v>
      </c>
      <c r="D9" s="17">
        <f>'08 &amp; 09 combined'!H47</f>
        <v>6500</v>
      </c>
      <c r="E9" s="18">
        <f t="shared" si="1"/>
        <v>1.4611494084615297E-4</v>
      </c>
      <c r="F9" s="18">
        <f t="shared" si="2"/>
        <v>1.2999999999999999E-2</v>
      </c>
      <c r="G9" s="17"/>
      <c r="H9" s="17">
        <f>'08 &amp; 09 combined'!I47</f>
        <v>50000</v>
      </c>
      <c r="I9" s="17">
        <f>'08 &amp; 09 combined'!J47</f>
        <v>42000</v>
      </c>
      <c r="J9" s="18">
        <f t="shared" si="0"/>
        <v>7.573109855910225E-4</v>
      </c>
      <c r="K9" s="18">
        <f t="shared" si="3"/>
        <v>0.84</v>
      </c>
    </row>
    <row r="10" spans="2:11">
      <c r="B10" s="89" t="s">
        <v>332</v>
      </c>
      <c r="C10" s="90">
        <f>SUM(C5:C9)</f>
        <v>92451000</v>
      </c>
      <c r="D10" s="90">
        <f>SUM(D5:D9)</f>
        <v>44485526</v>
      </c>
      <c r="E10" s="91">
        <f t="shared" si="1"/>
        <v>1</v>
      </c>
      <c r="F10" s="91">
        <f t="shared" si="2"/>
        <v>0.48117950049215258</v>
      </c>
      <c r="G10" s="90"/>
      <c r="H10" s="90">
        <f>SUM(H5:H9)</f>
        <v>84335525</v>
      </c>
      <c r="I10" s="90">
        <f>SUM(I5:I9)</f>
        <v>55459383</v>
      </c>
      <c r="J10" s="91">
        <f t="shared" si="0"/>
        <v>1</v>
      </c>
      <c r="K10" s="91">
        <f t="shared" si="3"/>
        <v>0.65760405238480457</v>
      </c>
    </row>
    <row r="11" spans="2:11">
      <c r="C11" s="14"/>
      <c r="D11" s="14"/>
      <c r="E11" s="14"/>
      <c r="F11" s="14"/>
      <c r="G11" s="14"/>
      <c r="H11" s="14"/>
      <c r="I11" s="14"/>
      <c r="J11" s="15"/>
      <c r="K11" s="15"/>
    </row>
    <row r="12" spans="2:11">
      <c r="B12" s="9" t="s">
        <v>161</v>
      </c>
      <c r="C12" s="14"/>
      <c r="D12" s="14"/>
      <c r="E12" s="14"/>
      <c r="F12" s="14"/>
      <c r="G12" s="14"/>
      <c r="H12" s="14"/>
      <c r="I12" s="14"/>
      <c r="J12" s="15"/>
      <c r="K12" s="15"/>
    </row>
    <row r="13" spans="2:11">
      <c r="B13" s="9" t="s">
        <v>424</v>
      </c>
      <c r="C13" s="14">
        <f>'08 &amp; 09 combined'!G64</f>
        <v>2000000</v>
      </c>
      <c r="D13" s="14">
        <f>'08 &amp; 09 combined'!H64</f>
        <v>0</v>
      </c>
      <c r="E13" s="15">
        <f>D13/$D$19</f>
        <v>0</v>
      </c>
      <c r="F13" s="15">
        <f t="shared" ref="F13:F19" si="4">D13/C13</f>
        <v>0</v>
      </c>
      <c r="G13" s="14"/>
      <c r="H13" s="14">
        <f>'08 &amp; 09 combined'!I64</f>
        <v>1500000</v>
      </c>
      <c r="I13" s="14">
        <f>'08 &amp; 09 combined'!J64</f>
        <v>0</v>
      </c>
      <c r="J13" s="15">
        <f>I13/$I$19</f>
        <v>0</v>
      </c>
      <c r="K13" s="15">
        <f t="shared" si="3"/>
        <v>0</v>
      </c>
    </row>
    <row r="14" spans="2:11">
      <c r="B14" s="9" t="s">
        <v>157</v>
      </c>
      <c r="C14" s="14">
        <f>'08 &amp; 09 combined'!G68</f>
        <v>6300000</v>
      </c>
      <c r="D14" s="14">
        <f>'08 &amp; 09 combined'!H68</f>
        <v>0</v>
      </c>
      <c r="E14" s="15">
        <f>D14/$D$19</f>
        <v>0</v>
      </c>
      <c r="F14" s="15">
        <f t="shared" si="4"/>
        <v>0</v>
      </c>
      <c r="G14" s="14"/>
      <c r="H14" s="14">
        <f>'08 &amp; 09 combined'!I68</f>
        <v>0</v>
      </c>
      <c r="I14" s="14">
        <f>'08 &amp; 09 combined'!J68</f>
        <v>0</v>
      </c>
      <c r="J14" s="15">
        <f>I14/$I$19</f>
        <v>0</v>
      </c>
      <c r="K14" s="15" t="e">
        <f t="shared" si="3"/>
        <v>#DIV/0!</v>
      </c>
    </row>
    <row r="15" spans="2:11">
      <c r="B15" s="9" t="s">
        <v>158</v>
      </c>
      <c r="C15" s="14">
        <f>'08 &amp; 09 combined'!G74</f>
        <v>7000000</v>
      </c>
      <c r="D15" s="14">
        <f>'08 &amp; 09 combined'!H74</f>
        <v>0</v>
      </c>
      <c r="E15" s="15">
        <f>D15/$D$19</f>
        <v>0</v>
      </c>
      <c r="F15" s="15">
        <f t="shared" si="4"/>
        <v>0</v>
      </c>
      <c r="G15" s="14"/>
      <c r="H15" s="14">
        <f>'08 &amp; 09 combined'!I74</f>
        <v>34164475</v>
      </c>
      <c r="I15" s="14">
        <f>'08 &amp; 09 combined'!J74</f>
        <v>0</v>
      </c>
      <c r="J15" s="15">
        <f>I15/$I$19</f>
        <v>0</v>
      </c>
      <c r="K15" s="15">
        <f t="shared" si="3"/>
        <v>0</v>
      </c>
    </row>
    <row r="16" spans="2:11">
      <c r="B16" s="16" t="s">
        <v>159</v>
      </c>
      <c r="C16" s="17">
        <f>'08 &amp; 09 combined'!G77</f>
        <v>2249000</v>
      </c>
      <c r="D16" s="17">
        <f>'08 &amp; 09 combined'!H77</f>
        <v>0</v>
      </c>
      <c r="E16" s="92">
        <f>D16/$D$19</f>
        <v>0</v>
      </c>
      <c r="F16" s="92">
        <f t="shared" si="4"/>
        <v>0</v>
      </c>
      <c r="G16" s="17"/>
      <c r="H16" s="17">
        <f>'08 &amp; 09 combined'!I77</f>
        <v>0</v>
      </c>
      <c r="I16" s="17">
        <f>'08 &amp; 09 combined'!J77</f>
        <v>0</v>
      </c>
      <c r="J16" s="18">
        <f>I16/$I$19</f>
        <v>0</v>
      </c>
      <c r="K16" s="18" t="e">
        <f t="shared" si="3"/>
        <v>#DIV/0!</v>
      </c>
    </row>
    <row r="17" spans="2:11">
      <c r="B17" s="89" t="s">
        <v>333</v>
      </c>
      <c r="C17" s="90">
        <f>SUM(C13:C16)</f>
        <v>17549000</v>
      </c>
      <c r="D17" s="90">
        <f>SUM(D13:D16)</f>
        <v>0</v>
      </c>
      <c r="E17" s="91">
        <f>D17/$D$19</f>
        <v>0</v>
      </c>
      <c r="F17" s="91">
        <f t="shared" si="4"/>
        <v>0</v>
      </c>
      <c r="G17" s="90"/>
      <c r="H17" s="90">
        <f>SUM(H13:H16)</f>
        <v>35664475</v>
      </c>
      <c r="I17" s="90">
        <f>SUM(I13:I16)</f>
        <v>0</v>
      </c>
      <c r="J17" s="91">
        <f>I17/$I$19</f>
        <v>0</v>
      </c>
      <c r="K17" s="91">
        <f t="shared" si="3"/>
        <v>0</v>
      </c>
    </row>
    <row r="18" spans="2:11" s="19" customFormat="1">
      <c r="B18" s="9"/>
      <c r="C18" s="9"/>
      <c r="D18" s="9"/>
      <c r="E18" s="15"/>
      <c r="F18" s="9"/>
      <c r="G18" s="9"/>
      <c r="H18" s="9"/>
      <c r="I18" s="9"/>
      <c r="J18" s="15"/>
      <c r="K18" s="15"/>
    </row>
    <row r="19" spans="2:11">
      <c r="B19" s="19" t="s">
        <v>132</v>
      </c>
      <c r="C19" s="20">
        <f>C10+C17</f>
        <v>110000000</v>
      </c>
      <c r="D19" s="20">
        <f>D10+D17</f>
        <v>44485526</v>
      </c>
      <c r="E19" s="21">
        <f>D19/$D$19</f>
        <v>1</v>
      </c>
      <c r="F19" s="21">
        <f t="shared" si="4"/>
        <v>0.40441387272727275</v>
      </c>
      <c r="G19" s="20"/>
      <c r="H19" s="20">
        <f>H10+H17</f>
        <v>120000000</v>
      </c>
      <c r="I19" s="20">
        <f>I10+I17</f>
        <v>55459383</v>
      </c>
      <c r="J19" s="21">
        <f>I19/$I$19</f>
        <v>1</v>
      </c>
      <c r="K19" s="21">
        <f t="shared" si="3"/>
        <v>0.46216152500000002</v>
      </c>
    </row>
    <row r="20" spans="2:11">
      <c r="K20" s="15"/>
    </row>
    <row r="21" spans="2:11">
      <c r="K21" s="15"/>
    </row>
    <row r="22" spans="2:11">
      <c r="B22" s="19" t="s">
        <v>164</v>
      </c>
      <c r="K22" s="15"/>
    </row>
    <row r="23" spans="2:11">
      <c r="B23" s="9" t="s">
        <v>165</v>
      </c>
      <c r="C23" s="14">
        <f>'08 &amp; 09 combined'!Q23</f>
        <v>19555875</v>
      </c>
      <c r="D23" s="14">
        <f>'08 &amp; 09 combined'!R23</f>
        <v>6589408</v>
      </c>
      <c r="E23" s="15">
        <f>D23/$D$41</f>
        <v>0.14870976706527925</v>
      </c>
      <c r="F23" s="15">
        <f t="shared" ref="F23:F41" si="5">D23/C23</f>
        <v>0.33695285943482456</v>
      </c>
      <c r="G23" s="14"/>
      <c r="H23" s="14">
        <f>'08 &amp; 09 combined'!S23</f>
        <v>17665818</v>
      </c>
      <c r="I23" s="14">
        <f>'08 &amp; 09 combined'!T23</f>
        <v>12179886</v>
      </c>
      <c r="J23" s="15">
        <f>I23/$I$41</f>
        <v>0.22195461882135564</v>
      </c>
      <c r="K23" s="15">
        <f t="shared" si="3"/>
        <v>0.68946062956156351</v>
      </c>
    </row>
    <row r="24" spans="2:11">
      <c r="B24" s="9" t="s">
        <v>166</v>
      </c>
      <c r="C24" s="14">
        <f>'08 &amp; 09 combined'!Q31</f>
        <v>2175000</v>
      </c>
      <c r="D24" s="14">
        <f>'08 &amp; 09 combined'!R31</f>
        <v>892000</v>
      </c>
      <c r="E24" s="15">
        <f>D24/$D$41</f>
        <v>2.0130656991072506E-2</v>
      </c>
      <c r="F24" s="15">
        <f t="shared" si="5"/>
        <v>0.41011494252873565</v>
      </c>
      <c r="G24" s="14"/>
      <c r="H24" s="14">
        <f>'08 &amp; 09 combined'!S31</f>
        <v>5800000</v>
      </c>
      <c r="I24" s="14">
        <f>'08 &amp; 09 combined'!T31</f>
        <v>1854000</v>
      </c>
      <c r="J24" s="15">
        <f t="shared" ref="J24:J41" si="6">I24/$I$41</f>
        <v>3.37855266703476E-2</v>
      </c>
      <c r="K24" s="15">
        <f t="shared" si="3"/>
        <v>0.3196551724137931</v>
      </c>
    </row>
    <row r="25" spans="2:11">
      <c r="B25" s="9" t="s">
        <v>167</v>
      </c>
      <c r="C25" s="14">
        <f>'08 &amp; 09 combined'!Q39</f>
        <v>5468440</v>
      </c>
      <c r="D25" s="14">
        <f>'08 &amp; 09 combined'!R39</f>
        <v>3965859</v>
      </c>
      <c r="E25" s="15">
        <f>D25/$D$41</f>
        <v>8.9501510318338362E-2</v>
      </c>
      <c r="F25" s="15">
        <f t="shared" si="5"/>
        <v>0.7252267557109523</v>
      </c>
      <c r="G25" s="14"/>
      <c r="H25" s="14">
        <f>'08 &amp; 09 combined'!S39</f>
        <v>6600000</v>
      </c>
      <c r="I25" s="14">
        <f>'08 &amp; 09 combined'!T39</f>
        <v>3784204</v>
      </c>
      <c r="J25" s="15">
        <f t="shared" si="6"/>
        <v>6.8959722312856561E-2</v>
      </c>
      <c r="K25" s="15">
        <f t="shared" si="3"/>
        <v>0.57336424242424244</v>
      </c>
    </row>
    <row r="26" spans="2:11">
      <c r="B26" s="9" t="s">
        <v>168</v>
      </c>
      <c r="C26" s="14">
        <f>'08 &amp; 09 combined'!Q51</f>
        <v>21986807</v>
      </c>
      <c r="D26" s="14">
        <f>'08 &amp; 09 combined'!R51</f>
        <v>14679986</v>
      </c>
      <c r="E26" s="15">
        <f>D26/$D$41</f>
        <v>0.33129794035846022</v>
      </c>
      <c r="F26" s="15">
        <f t="shared" si="5"/>
        <v>0.66767248195702089</v>
      </c>
      <c r="G26" s="14"/>
      <c r="H26" s="14">
        <f>'08 &amp; 09 combined'!S51</f>
        <v>23810296</v>
      </c>
      <c r="I26" s="14">
        <f>'08 &amp; 09 combined'!T51</f>
        <v>15525216</v>
      </c>
      <c r="J26" s="15">
        <f t="shared" si="6"/>
        <v>0.28291672018927039</v>
      </c>
      <c r="K26" s="15">
        <f t="shared" si="3"/>
        <v>0.65203792510601299</v>
      </c>
    </row>
    <row r="27" spans="2:11">
      <c r="B27" s="9" t="s">
        <v>425</v>
      </c>
      <c r="C27" s="14">
        <f>'08 &amp; 09 combined'!Q55</f>
        <v>693695</v>
      </c>
      <c r="D27" s="14">
        <f>'08 &amp; 09 combined'!R55</f>
        <v>0</v>
      </c>
      <c r="E27" s="15">
        <f>D27/$D$41</f>
        <v>0</v>
      </c>
      <c r="F27" s="15">
        <f t="shared" si="5"/>
        <v>0</v>
      </c>
      <c r="G27" s="14"/>
      <c r="H27" s="14">
        <f>'08 &amp; 09 combined'!S55</f>
        <v>673720</v>
      </c>
      <c r="I27" s="14">
        <f>'08 &amp; 09 combined'!T55</f>
        <v>0</v>
      </c>
      <c r="J27" s="15">
        <f t="shared" si="6"/>
        <v>0</v>
      </c>
      <c r="K27" s="15">
        <f t="shared" si="3"/>
        <v>0</v>
      </c>
    </row>
    <row r="28" spans="2:11">
      <c r="B28" s="9" t="s">
        <v>169</v>
      </c>
      <c r="C28" s="14">
        <f>'08 &amp; 09 combined'!Q60</f>
        <v>900000</v>
      </c>
      <c r="D28" s="14">
        <f>'08 &amp; 09 combined'!R60</f>
        <v>900000</v>
      </c>
      <c r="E28" s="15">
        <f>D28/$D$41</f>
        <v>2.0311200999961046E-2</v>
      </c>
      <c r="F28" s="15">
        <f t="shared" si="5"/>
        <v>1</v>
      </c>
      <c r="G28" s="14"/>
      <c r="H28" s="14">
        <f>'08 &amp; 09 combined'!S60</f>
        <v>1237096</v>
      </c>
      <c r="I28" s="14">
        <f>'08 &amp; 09 combined'!T60</f>
        <v>1000000</v>
      </c>
      <c r="J28" s="15">
        <f t="shared" si="6"/>
        <v>1.8223045669011652E-2</v>
      </c>
      <c r="K28" s="15">
        <f t="shared" si="3"/>
        <v>0.80834470404883696</v>
      </c>
    </row>
    <row r="29" spans="2:11">
      <c r="B29" s="9" t="s">
        <v>429</v>
      </c>
      <c r="C29" s="14">
        <f>'08 &amp; 09 combined'!Q66</f>
        <v>800000</v>
      </c>
      <c r="D29" s="14">
        <f>'08 &amp; 09 combined'!R66</f>
        <v>800000</v>
      </c>
      <c r="E29" s="15">
        <f>D29/$D$41</f>
        <v>1.8054400888854266E-2</v>
      </c>
      <c r="F29" s="15">
        <f t="shared" si="5"/>
        <v>1</v>
      </c>
      <c r="G29" s="14"/>
      <c r="H29" s="14">
        <f>'08 &amp; 09 combined'!S66</f>
        <v>1400000</v>
      </c>
      <c r="I29" s="14">
        <f>'08 &amp; 09 combined'!T66</f>
        <v>950000</v>
      </c>
      <c r="J29" s="15">
        <f t="shared" si="6"/>
        <v>1.7311893385561068E-2</v>
      </c>
      <c r="K29" s="15">
        <f t="shared" si="3"/>
        <v>0.6785714285714286</v>
      </c>
    </row>
    <row r="30" spans="2:11">
      <c r="B30" s="16" t="s">
        <v>170</v>
      </c>
      <c r="C30" s="17">
        <f>'08 &amp; 09 combined'!Q84</f>
        <v>14420183</v>
      </c>
      <c r="D30" s="17">
        <f>'08 &amp; 09 combined'!R84</f>
        <v>7066982</v>
      </c>
      <c r="E30" s="18">
        <f>D30/$D$41</f>
        <v>0.15948765762789635</v>
      </c>
      <c r="F30" s="18">
        <f t="shared" si="5"/>
        <v>0.49007575007889981</v>
      </c>
      <c r="G30" s="17"/>
      <c r="H30" s="17">
        <f>'08 &amp; 09 combined'!S84</f>
        <v>13349804</v>
      </c>
      <c r="I30" s="17">
        <f>'08 &amp; 09 combined'!T84</f>
        <v>5558514</v>
      </c>
      <c r="J30" s="18">
        <f t="shared" si="6"/>
        <v>0.10129305447384063</v>
      </c>
      <c r="K30" s="18">
        <f t="shared" si="3"/>
        <v>0.41637420294709943</v>
      </c>
    </row>
    <row r="31" spans="2:11">
      <c r="B31" s="89" t="s">
        <v>334</v>
      </c>
      <c r="C31" s="90">
        <f>SUM(C23:C30)</f>
        <v>66000000</v>
      </c>
      <c r="D31" s="90">
        <f>SUM(D23:D30)</f>
        <v>34894235</v>
      </c>
      <c r="E31" s="91">
        <f>D31/$D$41</f>
        <v>0.787493134249862</v>
      </c>
      <c r="F31" s="91">
        <f t="shared" si="5"/>
        <v>0.52870053030303032</v>
      </c>
      <c r="G31" s="90"/>
      <c r="H31" s="90">
        <f>SUM(H23:H30)</f>
        <v>70536734</v>
      </c>
      <c r="I31" s="90">
        <f>SUM(I23:I30)</f>
        <v>40851820</v>
      </c>
      <c r="J31" s="91">
        <f t="shared" si="6"/>
        <v>0.74444458152224358</v>
      </c>
      <c r="K31" s="91">
        <f t="shared" si="3"/>
        <v>0.57915667033860685</v>
      </c>
    </row>
    <row r="32" spans="2:11">
      <c r="C32" s="14"/>
      <c r="D32" s="14"/>
      <c r="E32" s="15"/>
      <c r="F32" s="15"/>
      <c r="G32" s="14"/>
      <c r="H32" s="14"/>
      <c r="J32" s="15"/>
      <c r="K32" s="15"/>
    </row>
    <row r="33" spans="2:11">
      <c r="B33" s="19" t="s">
        <v>171</v>
      </c>
      <c r="C33" s="14"/>
      <c r="D33" s="14"/>
      <c r="E33" s="15"/>
      <c r="F33" s="15"/>
      <c r="G33" s="14"/>
      <c r="H33" s="14"/>
      <c r="J33" s="15"/>
      <c r="K33" s="15"/>
    </row>
    <row r="34" spans="2:11">
      <c r="B34" s="9" t="s">
        <v>173</v>
      </c>
      <c r="C34" s="14">
        <f>'08 &amp; 09 combined'!Q93</f>
        <v>8200000</v>
      </c>
      <c r="D34" s="14">
        <f>'08 &amp; 09 combined'!R93</f>
        <v>4123005</v>
      </c>
      <c r="E34" s="15">
        <f>D34/$D$41</f>
        <v>9.3047981420938217E-2</v>
      </c>
      <c r="F34" s="15">
        <f t="shared" si="5"/>
        <v>0.5028054878048781</v>
      </c>
      <c r="G34" s="14"/>
      <c r="H34" s="14">
        <f>'08 &amp; 09 combined'!S93</f>
        <v>8000000</v>
      </c>
      <c r="I34" s="14">
        <f>'08 &amp; 09 combined'!T93</f>
        <v>3244134</v>
      </c>
      <c r="J34" s="15">
        <f t="shared" si="6"/>
        <v>5.9118002038393444E-2</v>
      </c>
      <c r="K34" s="15">
        <f t="shared" si="3"/>
        <v>0.40551674999999998</v>
      </c>
    </row>
    <row r="35" spans="2:11">
      <c r="B35" s="9" t="s">
        <v>172</v>
      </c>
      <c r="C35" s="14">
        <f>'08 &amp; 09 combined'!Q95</f>
        <v>3432387</v>
      </c>
      <c r="D35" s="14">
        <f>'08 &amp; 09 combined'!R95</f>
        <v>2955091</v>
      </c>
      <c r="E35" s="15">
        <f>D35/$D$41</f>
        <v>6.6690496971306551E-2</v>
      </c>
      <c r="F35" s="15">
        <f t="shared" si="5"/>
        <v>0.8609434192589589</v>
      </c>
      <c r="G35" s="14"/>
      <c r="H35" s="14">
        <f>'08 &amp; 09 combined'!S95</f>
        <v>4000000</v>
      </c>
      <c r="I35" s="14">
        <f>'08 &amp; 09 combined'!T95</f>
        <v>1984456</v>
      </c>
      <c r="J35" s="15">
        <f t="shared" si="6"/>
        <v>3.6162832316144186E-2</v>
      </c>
      <c r="K35" s="15">
        <f t="shared" si="3"/>
        <v>0.496114</v>
      </c>
    </row>
    <row r="36" spans="2:11">
      <c r="B36" s="9" t="s">
        <v>174</v>
      </c>
      <c r="C36" s="14">
        <f>'08 &amp; 09 combined'!Q104</f>
        <v>14267613</v>
      </c>
      <c r="D36" s="14">
        <f>'08 &amp; 09 combined'!R104</f>
        <v>687500</v>
      </c>
      <c r="E36" s="15">
        <f>D36/$D$41</f>
        <v>1.5515500763859134E-2</v>
      </c>
      <c r="F36" s="15">
        <f t="shared" si="5"/>
        <v>4.8186056069785467E-2</v>
      </c>
      <c r="G36" s="14"/>
      <c r="H36" s="14">
        <f>'08 &amp; 09 combined'!S104</f>
        <v>21110000</v>
      </c>
      <c r="I36" s="14">
        <f>'08 &amp; 09 combined'!T104</f>
        <v>1598188</v>
      </c>
      <c r="J36" s="15">
        <f t="shared" si="6"/>
        <v>2.912385291166639E-2</v>
      </c>
      <c r="K36" s="15">
        <f t="shared" si="3"/>
        <v>7.5707626717195636E-2</v>
      </c>
    </row>
    <row r="37" spans="2:11">
      <c r="B37" s="9" t="s">
        <v>175</v>
      </c>
      <c r="C37" s="14">
        <f>'08 &amp; 09 combined'!Q108</f>
        <v>5400000</v>
      </c>
      <c r="D37" s="14">
        <f>'08 &amp; 09 combined'!R108</f>
        <v>0</v>
      </c>
      <c r="E37" s="15">
        <f>D37/$D$41</f>
        <v>0</v>
      </c>
      <c r="F37" s="15">
        <f t="shared" si="5"/>
        <v>0</v>
      </c>
      <c r="G37" s="14"/>
      <c r="H37" s="14">
        <f>'08 &amp; 09 combined'!S108</f>
        <v>7890000</v>
      </c>
      <c r="I37" s="14">
        <f>'08 &amp; 09 combined'!T108</f>
        <v>4543106</v>
      </c>
      <c r="J37" s="15">
        <f t="shared" si="6"/>
        <v>8.2789228117160843E-2</v>
      </c>
      <c r="K37" s="15">
        <f t="shared" si="3"/>
        <v>0.57580557667934096</v>
      </c>
    </row>
    <row r="38" spans="2:11">
      <c r="B38" s="16" t="s">
        <v>176</v>
      </c>
      <c r="C38" s="17">
        <f>'08 &amp; 09 combined'!Q117</f>
        <v>12700000</v>
      </c>
      <c r="D38" s="17">
        <f>'08 &amp; 09 combined'!R117</f>
        <v>1650695</v>
      </c>
      <c r="E38" s="18">
        <f>D38/$D$41</f>
        <v>3.7252886594034113E-2</v>
      </c>
      <c r="F38" s="18">
        <f t="shared" si="5"/>
        <v>0.12997598425196849</v>
      </c>
      <c r="G38" s="17"/>
      <c r="H38" s="17">
        <f>'08 &amp; 09 combined'!S117</f>
        <v>7000000</v>
      </c>
      <c r="I38" s="17">
        <f>'08 &amp; 09 combined'!T117</f>
        <v>2653865</v>
      </c>
      <c r="J38" s="18">
        <f t="shared" si="6"/>
        <v>4.8361503094391606E-2</v>
      </c>
      <c r="K38" s="18">
        <f t="shared" si="3"/>
        <v>0.37912357142857145</v>
      </c>
    </row>
    <row r="39" spans="2:11">
      <c r="B39" s="89" t="s">
        <v>335</v>
      </c>
      <c r="C39" s="90">
        <f>SUM(C34:C38)</f>
        <v>44000000</v>
      </c>
      <c r="D39" s="90">
        <f>SUM(D34:D38)</f>
        <v>9416291</v>
      </c>
      <c r="E39" s="91">
        <f>D39/$D$41</f>
        <v>0.21250686575013802</v>
      </c>
      <c r="F39" s="91">
        <f t="shared" si="5"/>
        <v>0.21400661363636364</v>
      </c>
      <c r="G39" s="90"/>
      <c r="H39" s="90">
        <f>SUM(H34:H38)</f>
        <v>48000000</v>
      </c>
      <c r="I39" s="90">
        <f>SUM(I34:I38)</f>
        <v>14023749</v>
      </c>
      <c r="J39" s="91">
        <f t="shared" si="6"/>
        <v>0.25555541847775648</v>
      </c>
      <c r="K39" s="91">
        <f t="shared" si="3"/>
        <v>0.29216143750000001</v>
      </c>
    </row>
    <row r="40" spans="2:11" s="19" customFormat="1">
      <c r="B40" s="9"/>
      <c r="C40" s="14"/>
      <c r="D40" s="14"/>
      <c r="E40" s="14"/>
      <c r="F40" s="15"/>
      <c r="G40" s="14"/>
      <c r="H40" s="14"/>
      <c r="I40" s="14"/>
      <c r="J40" s="15"/>
      <c r="K40" s="15"/>
    </row>
    <row r="41" spans="2:11">
      <c r="B41" s="19" t="s">
        <v>133</v>
      </c>
      <c r="C41" s="22">
        <f>C31+C39</f>
        <v>110000000</v>
      </c>
      <c r="D41" s="22">
        <f>D31+D39</f>
        <v>44310526</v>
      </c>
      <c r="E41" s="21">
        <f>D41/$D$41</f>
        <v>1</v>
      </c>
      <c r="F41" s="21">
        <f t="shared" si="5"/>
        <v>0.40282296363636366</v>
      </c>
      <c r="G41" s="22"/>
      <c r="H41" s="22">
        <f>H31+H39</f>
        <v>118536734</v>
      </c>
      <c r="I41" s="22">
        <f>I31+I39</f>
        <v>54875569</v>
      </c>
      <c r="J41" s="21">
        <f t="shared" si="6"/>
        <v>1</v>
      </c>
      <c r="K41" s="21">
        <f t="shared" si="3"/>
        <v>0.46294146251743362</v>
      </c>
    </row>
  </sheetData>
  <mergeCells count="2">
    <mergeCell ref="C2:F2"/>
    <mergeCell ref="H2:K2"/>
  </mergeCells>
  <pageMargins left="0.44" right="0.48" top="0.75" bottom="0.75" header="0.31" footer="0.3"/>
  <pageSetup orientation="landscape" r:id="rId1"/>
</worksheet>
</file>

<file path=xl/worksheets/sheet3.xml><?xml version="1.0" encoding="utf-8"?>
<worksheet xmlns="http://schemas.openxmlformats.org/spreadsheetml/2006/main" xmlns:r="http://schemas.openxmlformats.org/officeDocument/2006/relationships">
  <dimension ref="A1"/>
  <sheetViews>
    <sheetView view="pageLayout" zoomScaleNormal="100" workbookViewId="0">
      <selection activeCell="A98" sqref="A98"/>
    </sheetView>
  </sheetViews>
  <sheetFormatPr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U60"/>
  <sheetViews>
    <sheetView workbookViewId="0">
      <selection activeCell="I46" sqref="I46"/>
    </sheetView>
  </sheetViews>
  <sheetFormatPr defaultRowHeight="15"/>
  <cols>
    <col min="1" max="1" width="2.5703125" customWidth="1"/>
    <col min="2" max="2" width="3.42578125" customWidth="1"/>
    <col min="3" max="3" width="1.7109375" customWidth="1"/>
  </cols>
  <sheetData>
    <row r="1" spans="1:21" s="1" customFormat="1" ht="11.25">
      <c r="A1" s="8"/>
    </row>
    <row r="2" spans="1:21" s="1" customFormat="1" ht="12">
      <c r="A2" s="8"/>
      <c r="B2" s="67" t="s">
        <v>368</v>
      </c>
      <c r="C2" s="67"/>
      <c r="D2" s="26"/>
      <c r="E2" s="25"/>
      <c r="F2" s="25"/>
      <c r="G2" s="28"/>
      <c r="H2" s="64"/>
      <c r="I2" s="65"/>
      <c r="J2" s="64"/>
      <c r="K2" s="25"/>
      <c r="L2" s="26"/>
      <c r="M2" s="25"/>
      <c r="N2" s="25"/>
      <c r="O2" s="28"/>
      <c r="P2" s="29"/>
      <c r="Q2" s="30"/>
      <c r="R2" s="27"/>
      <c r="S2" s="27"/>
      <c r="T2" s="27"/>
      <c r="U2" s="27"/>
    </row>
    <row r="3" spans="1:21" s="3" customFormat="1" ht="12">
      <c r="A3" s="66"/>
      <c r="B3" s="68">
        <v>1</v>
      </c>
      <c r="C3" s="68"/>
      <c r="D3" s="87" t="s">
        <v>367</v>
      </c>
      <c r="E3" s="88"/>
      <c r="F3" s="88"/>
      <c r="G3" s="88"/>
      <c r="H3" s="88"/>
      <c r="I3" s="88"/>
      <c r="J3" s="88"/>
      <c r="K3" s="88"/>
      <c r="L3" s="88"/>
      <c r="M3" s="88"/>
      <c r="N3" s="88"/>
      <c r="O3" s="88"/>
      <c r="P3" s="88"/>
      <c r="Q3" s="88"/>
      <c r="R3" s="88"/>
      <c r="S3" s="88"/>
      <c r="T3" s="88"/>
      <c r="U3" s="88"/>
    </row>
    <row r="4" spans="1:21" s="3" customFormat="1" ht="12">
      <c r="A4" s="66"/>
      <c r="B4" s="68">
        <v>2</v>
      </c>
      <c r="C4" s="68"/>
      <c r="D4" s="87" t="s">
        <v>337</v>
      </c>
      <c r="E4" s="88"/>
      <c r="F4" s="88"/>
      <c r="G4" s="88"/>
      <c r="H4" s="88"/>
      <c r="I4" s="88"/>
      <c r="J4" s="88"/>
      <c r="K4" s="88"/>
      <c r="L4" s="88"/>
      <c r="M4" s="88"/>
      <c r="N4" s="88"/>
      <c r="O4" s="88"/>
      <c r="P4" s="88"/>
      <c r="Q4" s="88"/>
      <c r="R4" s="88"/>
      <c r="S4" s="88"/>
      <c r="T4" s="88"/>
      <c r="U4" s="88"/>
    </row>
    <row r="5" spans="1:21" s="3" customFormat="1" ht="12">
      <c r="A5" s="66"/>
      <c r="B5" s="68">
        <v>3</v>
      </c>
      <c r="C5" s="68"/>
      <c r="D5" s="87" t="s">
        <v>369</v>
      </c>
      <c r="E5" s="88"/>
      <c r="F5" s="88"/>
      <c r="G5" s="88"/>
      <c r="H5" s="88"/>
      <c r="I5" s="88"/>
      <c r="J5" s="88"/>
      <c r="K5" s="88"/>
      <c r="L5" s="88"/>
      <c r="M5" s="88"/>
      <c r="N5" s="88"/>
      <c r="O5" s="88"/>
      <c r="P5" s="88"/>
      <c r="Q5" s="88"/>
      <c r="R5" s="88"/>
      <c r="S5" s="88"/>
      <c r="T5" s="88"/>
      <c r="U5" s="88"/>
    </row>
    <row r="6" spans="1:21" s="3" customFormat="1" ht="12" customHeight="1">
      <c r="A6" s="66"/>
      <c r="B6" s="68">
        <v>4</v>
      </c>
      <c r="C6" s="68"/>
      <c r="D6" s="87" t="s">
        <v>338</v>
      </c>
      <c r="E6" s="87"/>
      <c r="F6" s="87"/>
      <c r="G6" s="87"/>
      <c r="H6" s="87"/>
      <c r="I6" s="87"/>
      <c r="J6" s="87"/>
      <c r="K6" s="87"/>
      <c r="L6" s="87"/>
      <c r="M6" s="87"/>
      <c r="N6" s="87"/>
      <c r="O6" s="87"/>
      <c r="P6" s="87"/>
      <c r="Q6" s="87"/>
      <c r="R6" s="87"/>
      <c r="S6" s="87"/>
      <c r="T6" s="87"/>
      <c r="U6" s="87"/>
    </row>
    <row r="7" spans="1:21" s="3" customFormat="1" ht="12">
      <c r="A7" s="66"/>
      <c r="B7" s="68">
        <v>5</v>
      </c>
      <c r="C7" s="68"/>
      <c r="D7" s="87" t="s">
        <v>339</v>
      </c>
      <c r="E7" s="88"/>
      <c r="F7" s="88"/>
      <c r="G7" s="88"/>
      <c r="H7" s="88"/>
      <c r="I7" s="88"/>
      <c r="J7" s="88"/>
      <c r="K7" s="88"/>
      <c r="L7" s="88"/>
      <c r="M7" s="88"/>
      <c r="N7" s="88"/>
      <c r="O7" s="88"/>
      <c r="P7" s="88"/>
      <c r="Q7" s="88"/>
      <c r="R7" s="88"/>
      <c r="S7" s="88"/>
      <c r="T7" s="88"/>
      <c r="U7" s="88"/>
    </row>
    <row r="8" spans="1:21" s="3" customFormat="1" ht="12">
      <c r="A8" s="66"/>
      <c r="B8" s="68">
        <v>6</v>
      </c>
      <c r="C8" s="68"/>
      <c r="D8" s="87" t="s">
        <v>340</v>
      </c>
      <c r="E8" s="88"/>
      <c r="F8" s="88"/>
      <c r="G8" s="88"/>
      <c r="H8" s="88"/>
      <c r="I8" s="88"/>
      <c r="J8" s="88"/>
      <c r="K8" s="88"/>
      <c r="L8" s="88"/>
      <c r="M8" s="88"/>
      <c r="N8" s="88"/>
      <c r="O8" s="88"/>
      <c r="P8" s="88"/>
      <c r="Q8" s="88"/>
      <c r="R8" s="88"/>
      <c r="S8" s="88"/>
      <c r="T8" s="88"/>
      <c r="U8" s="88"/>
    </row>
    <row r="9" spans="1:21" s="3" customFormat="1" ht="12">
      <c r="A9" s="66"/>
      <c r="B9" s="68">
        <v>7</v>
      </c>
      <c r="C9" s="68"/>
      <c r="D9" s="87" t="s">
        <v>341</v>
      </c>
      <c r="E9" s="88"/>
      <c r="F9" s="88"/>
      <c r="G9" s="88"/>
      <c r="H9" s="88"/>
      <c r="I9" s="88"/>
      <c r="J9" s="88"/>
      <c r="K9" s="88"/>
      <c r="L9" s="88"/>
      <c r="M9" s="88"/>
      <c r="N9" s="88"/>
      <c r="O9" s="88"/>
      <c r="P9" s="88"/>
      <c r="Q9" s="88"/>
      <c r="R9" s="88"/>
      <c r="S9" s="88"/>
      <c r="T9" s="88"/>
      <c r="U9" s="88"/>
    </row>
    <row r="10" spans="1:21" s="3" customFormat="1" ht="12">
      <c r="A10" s="66"/>
      <c r="B10" s="68">
        <v>8</v>
      </c>
      <c r="C10" s="68"/>
      <c r="D10" s="87" t="s">
        <v>342</v>
      </c>
      <c r="E10" s="88"/>
      <c r="F10" s="88"/>
      <c r="G10" s="88"/>
      <c r="H10" s="88"/>
      <c r="I10" s="88"/>
      <c r="J10" s="88"/>
      <c r="K10" s="88"/>
      <c r="L10" s="88"/>
      <c r="M10" s="88"/>
      <c r="N10" s="88"/>
      <c r="O10" s="88"/>
      <c r="P10" s="88"/>
      <c r="Q10" s="88"/>
      <c r="R10" s="88"/>
      <c r="S10" s="88"/>
      <c r="T10" s="88"/>
      <c r="U10" s="88"/>
    </row>
    <row r="11" spans="1:21" s="3" customFormat="1" ht="12">
      <c r="A11" s="66"/>
      <c r="B11" s="68">
        <v>9</v>
      </c>
      <c r="C11" s="68"/>
      <c r="D11" s="87" t="s">
        <v>343</v>
      </c>
      <c r="E11" s="88"/>
      <c r="F11" s="88"/>
      <c r="G11" s="88"/>
      <c r="H11" s="88"/>
      <c r="I11" s="88"/>
      <c r="J11" s="88"/>
      <c r="K11" s="88"/>
      <c r="L11" s="88"/>
      <c r="M11" s="88"/>
      <c r="N11" s="88"/>
      <c r="O11" s="88"/>
      <c r="P11" s="88"/>
      <c r="Q11" s="88"/>
      <c r="R11" s="88"/>
      <c r="S11" s="88"/>
      <c r="T11" s="88"/>
      <c r="U11" s="88"/>
    </row>
    <row r="12" spans="1:21" s="3" customFormat="1" ht="12">
      <c r="A12" s="66"/>
      <c r="B12" s="68">
        <v>10</v>
      </c>
      <c r="C12" s="68"/>
      <c r="D12" s="87" t="s">
        <v>344</v>
      </c>
      <c r="E12" s="88"/>
      <c r="F12" s="88"/>
      <c r="G12" s="88"/>
      <c r="H12" s="88"/>
      <c r="I12" s="88"/>
      <c r="J12" s="88"/>
      <c r="K12" s="88"/>
      <c r="L12" s="88"/>
      <c r="M12" s="88"/>
      <c r="N12" s="88"/>
      <c r="O12" s="88"/>
      <c r="P12" s="88"/>
      <c r="Q12" s="88"/>
      <c r="R12" s="88"/>
      <c r="S12" s="88"/>
      <c r="T12" s="88"/>
      <c r="U12" s="88"/>
    </row>
    <row r="13" spans="1:21" s="3" customFormat="1" ht="12">
      <c r="A13" s="66"/>
      <c r="B13" s="68">
        <v>11</v>
      </c>
      <c r="C13" s="68"/>
      <c r="D13" s="87" t="s">
        <v>345</v>
      </c>
      <c r="E13" s="88"/>
      <c r="F13" s="88"/>
      <c r="G13" s="88"/>
      <c r="H13" s="88"/>
      <c r="I13" s="88"/>
      <c r="J13" s="88"/>
      <c r="K13" s="88"/>
      <c r="L13" s="88"/>
      <c r="M13" s="88"/>
      <c r="N13" s="88"/>
      <c r="O13" s="88"/>
      <c r="P13" s="88"/>
      <c r="Q13" s="88"/>
      <c r="R13" s="88"/>
      <c r="S13" s="88"/>
      <c r="T13" s="88"/>
      <c r="U13" s="88"/>
    </row>
    <row r="14" spans="1:21" s="3" customFormat="1" ht="12">
      <c r="A14" s="66"/>
      <c r="B14" s="68">
        <v>12</v>
      </c>
      <c r="C14" s="68"/>
      <c r="D14" s="87" t="s">
        <v>346</v>
      </c>
      <c r="E14" s="88"/>
      <c r="F14" s="88"/>
      <c r="G14" s="88"/>
      <c r="H14" s="88"/>
      <c r="I14" s="88"/>
      <c r="J14" s="88"/>
      <c r="K14" s="88"/>
      <c r="L14" s="88"/>
      <c r="M14" s="88"/>
      <c r="N14" s="88"/>
      <c r="O14" s="88"/>
      <c r="P14" s="88"/>
      <c r="Q14" s="88"/>
      <c r="R14" s="88"/>
      <c r="S14" s="88"/>
      <c r="T14" s="88"/>
      <c r="U14" s="88"/>
    </row>
    <row r="15" spans="1:21" s="3" customFormat="1" ht="12">
      <c r="A15" s="66"/>
      <c r="B15" s="68">
        <v>13</v>
      </c>
      <c r="C15" s="68"/>
      <c r="D15" s="87" t="s">
        <v>419</v>
      </c>
      <c r="E15" s="88"/>
      <c r="F15" s="88"/>
      <c r="G15" s="88"/>
      <c r="H15" s="88"/>
      <c r="I15" s="88"/>
      <c r="J15" s="88"/>
      <c r="K15" s="88"/>
      <c r="L15" s="88"/>
      <c r="M15" s="88"/>
      <c r="N15" s="88"/>
      <c r="O15" s="88"/>
      <c r="P15" s="88"/>
      <c r="Q15" s="88"/>
      <c r="R15" s="88"/>
      <c r="S15" s="88"/>
      <c r="T15" s="88"/>
      <c r="U15" s="88"/>
    </row>
    <row r="16" spans="1:21" s="3" customFormat="1" ht="12">
      <c r="A16" s="66"/>
      <c r="B16" s="68">
        <v>14</v>
      </c>
      <c r="C16" s="68"/>
      <c r="D16" s="87" t="s">
        <v>348</v>
      </c>
      <c r="E16" s="88"/>
      <c r="F16" s="88"/>
      <c r="G16" s="88"/>
      <c r="H16" s="88"/>
      <c r="I16" s="88"/>
      <c r="J16" s="88"/>
      <c r="K16" s="88"/>
      <c r="L16" s="88"/>
      <c r="M16" s="88"/>
      <c r="N16" s="88"/>
      <c r="O16" s="88"/>
      <c r="P16" s="88"/>
      <c r="Q16" s="88"/>
      <c r="R16" s="88"/>
      <c r="S16" s="88"/>
      <c r="T16" s="88"/>
      <c r="U16" s="88"/>
    </row>
    <row r="17" spans="1:21" s="3" customFormat="1" ht="12">
      <c r="A17" s="66"/>
      <c r="B17" s="68">
        <v>15</v>
      </c>
      <c r="C17" s="68"/>
      <c r="D17" s="87" t="s">
        <v>349</v>
      </c>
      <c r="E17" s="88"/>
      <c r="F17" s="88"/>
      <c r="G17" s="88"/>
      <c r="H17" s="88"/>
      <c r="I17" s="88"/>
      <c r="J17" s="88"/>
      <c r="K17" s="88"/>
      <c r="L17" s="88"/>
      <c r="M17" s="88"/>
      <c r="N17" s="88"/>
      <c r="O17" s="88"/>
      <c r="P17" s="88"/>
      <c r="Q17" s="88"/>
      <c r="R17" s="88"/>
      <c r="S17" s="88"/>
      <c r="T17" s="88"/>
      <c r="U17" s="88"/>
    </row>
    <row r="18" spans="1:21" s="3" customFormat="1" ht="12">
      <c r="A18" s="66"/>
      <c r="B18" s="68">
        <v>16</v>
      </c>
      <c r="C18" s="68"/>
      <c r="D18" s="87" t="s">
        <v>350</v>
      </c>
      <c r="E18" s="88"/>
      <c r="F18" s="88"/>
      <c r="G18" s="88"/>
      <c r="H18" s="88"/>
      <c r="I18" s="88"/>
      <c r="J18" s="88"/>
      <c r="K18" s="88"/>
      <c r="L18" s="88"/>
      <c r="M18" s="88"/>
      <c r="N18" s="88"/>
      <c r="O18" s="88"/>
      <c r="P18" s="88"/>
      <c r="Q18" s="88"/>
      <c r="R18" s="88"/>
      <c r="S18" s="88"/>
      <c r="T18" s="88"/>
      <c r="U18" s="88"/>
    </row>
    <row r="19" spans="1:21" s="3" customFormat="1" ht="12">
      <c r="A19" s="66"/>
      <c r="B19" s="68">
        <v>17</v>
      </c>
      <c r="C19" s="68"/>
      <c r="D19" s="87" t="s">
        <v>351</v>
      </c>
      <c r="E19" s="88"/>
      <c r="F19" s="88"/>
      <c r="G19" s="88"/>
      <c r="H19" s="88"/>
      <c r="I19" s="88"/>
      <c r="J19" s="88"/>
      <c r="K19" s="88"/>
      <c r="L19" s="88"/>
      <c r="M19" s="88"/>
      <c r="N19" s="88"/>
      <c r="O19" s="88"/>
      <c r="P19" s="88"/>
      <c r="Q19" s="88"/>
      <c r="R19" s="88"/>
      <c r="S19" s="88"/>
      <c r="T19" s="88"/>
      <c r="U19" s="88"/>
    </row>
    <row r="20" spans="1:21" s="3" customFormat="1" ht="12">
      <c r="A20" s="66"/>
      <c r="B20" s="68">
        <v>18</v>
      </c>
      <c r="C20" s="68"/>
      <c r="D20" s="87" t="s">
        <v>352</v>
      </c>
      <c r="E20" s="88"/>
      <c r="F20" s="88"/>
      <c r="G20" s="88"/>
      <c r="H20" s="88"/>
      <c r="I20" s="88"/>
      <c r="J20" s="88"/>
      <c r="K20" s="88"/>
      <c r="L20" s="88"/>
      <c r="M20" s="88"/>
      <c r="N20" s="88"/>
      <c r="O20" s="88"/>
      <c r="P20" s="88"/>
      <c r="Q20" s="88"/>
      <c r="R20" s="88"/>
      <c r="S20" s="88"/>
      <c r="T20" s="88"/>
      <c r="U20" s="88"/>
    </row>
    <row r="21" spans="1:21" s="3" customFormat="1" ht="12">
      <c r="A21" s="66"/>
      <c r="B21" s="68"/>
      <c r="C21" s="68"/>
      <c r="D21" s="87" t="s">
        <v>384</v>
      </c>
      <c r="E21" s="88"/>
      <c r="F21" s="88"/>
      <c r="G21" s="88"/>
      <c r="H21" s="88"/>
      <c r="I21" s="88"/>
      <c r="J21" s="88"/>
      <c r="K21" s="88"/>
      <c r="L21" s="88"/>
      <c r="M21" s="88"/>
      <c r="N21" s="88"/>
      <c r="O21" s="88"/>
      <c r="P21" s="88"/>
      <c r="Q21" s="88"/>
      <c r="R21" s="88"/>
      <c r="S21" s="88"/>
      <c r="T21" s="88"/>
      <c r="U21" s="88"/>
    </row>
    <row r="22" spans="1:21" s="3" customFormat="1" ht="12">
      <c r="A22" s="66"/>
      <c r="B22" s="68">
        <v>19</v>
      </c>
      <c r="C22" s="68"/>
      <c r="D22" s="87" t="s">
        <v>353</v>
      </c>
      <c r="E22" s="88"/>
      <c r="F22" s="88"/>
      <c r="G22" s="88"/>
      <c r="H22" s="88"/>
      <c r="I22" s="88"/>
      <c r="J22" s="88"/>
      <c r="K22" s="88"/>
      <c r="L22" s="88"/>
      <c r="M22" s="88"/>
      <c r="N22" s="88"/>
      <c r="O22" s="88"/>
      <c r="P22" s="88"/>
      <c r="Q22" s="88"/>
      <c r="R22" s="88"/>
      <c r="S22" s="88"/>
      <c r="T22" s="88"/>
      <c r="U22" s="88"/>
    </row>
    <row r="23" spans="1:21" s="3" customFormat="1" ht="12">
      <c r="A23" s="66"/>
      <c r="B23" s="68">
        <v>20</v>
      </c>
      <c r="C23" s="68"/>
      <c r="D23" s="87" t="s">
        <v>354</v>
      </c>
      <c r="E23" s="88"/>
      <c r="F23" s="88"/>
      <c r="G23" s="88"/>
      <c r="H23" s="88"/>
      <c r="I23" s="88"/>
      <c r="J23" s="88"/>
      <c r="K23" s="88"/>
      <c r="L23" s="88"/>
      <c r="M23" s="88"/>
      <c r="N23" s="88"/>
      <c r="O23" s="88"/>
      <c r="P23" s="88"/>
      <c r="Q23" s="88"/>
      <c r="R23" s="88"/>
      <c r="S23" s="88"/>
      <c r="T23" s="88"/>
      <c r="U23" s="88"/>
    </row>
    <row r="24" spans="1:21" s="3" customFormat="1" ht="12" customHeight="1">
      <c r="A24" s="66"/>
      <c r="B24" s="68"/>
      <c r="C24" s="68"/>
      <c r="D24" s="87" t="s">
        <v>386</v>
      </c>
      <c r="E24" s="87"/>
      <c r="F24" s="87"/>
      <c r="G24" s="87"/>
      <c r="H24" s="87"/>
      <c r="I24" s="87"/>
      <c r="J24" s="87"/>
      <c r="K24" s="87"/>
      <c r="L24" s="87"/>
      <c r="M24" s="87"/>
      <c r="N24" s="87"/>
      <c r="O24" s="87"/>
      <c r="P24" s="87"/>
      <c r="Q24" s="87"/>
      <c r="R24" s="87"/>
      <c r="S24" s="87"/>
      <c r="T24" s="87"/>
      <c r="U24" s="87"/>
    </row>
    <row r="25" spans="1:21" s="3" customFormat="1" ht="12" customHeight="1">
      <c r="A25" s="66"/>
      <c r="B25" s="68"/>
      <c r="C25" s="68"/>
      <c r="D25" s="87" t="s">
        <v>385</v>
      </c>
      <c r="E25" s="87"/>
      <c r="F25" s="87"/>
      <c r="G25" s="87"/>
      <c r="H25" s="87"/>
      <c r="I25" s="87"/>
      <c r="J25" s="87"/>
      <c r="K25" s="87"/>
      <c r="L25" s="87"/>
      <c r="M25" s="87"/>
      <c r="N25" s="87"/>
      <c r="O25" s="87"/>
      <c r="P25" s="87"/>
      <c r="Q25" s="87"/>
      <c r="R25" s="87"/>
      <c r="S25" s="87"/>
      <c r="T25" s="87"/>
      <c r="U25" s="87"/>
    </row>
    <row r="26" spans="1:21" s="3" customFormat="1" ht="12">
      <c r="A26" s="66"/>
      <c r="B26" s="68">
        <v>21</v>
      </c>
      <c r="C26" s="68"/>
      <c r="D26" s="87" t="s">
        <v>355</v>
      </c>
      <c r="E26" s="88"/>
      <c r="F26" s="88"/>
      <c r="G26" s="88"/>
      <c r="H26" s="88"/>
      <c r="I26" s="88"/>
      <c r="J26" s="88"/>
      <c r="K26" s="88"/>
      <c r="L26" s="88"/>
      <c r="M26" s="88"/>
      <c r="N26" s="88"/>
      <c r="O26" s="88"/>
      <c r="P26" s="88"/>
      <c r="Q26" s="88"/>
      <c r="R26" s="88"/>
      <c r="S26" s="88"/>
      <c r="T26" s="88"/>
      <c r="U26" s="88"/>
    </row>
    <row r="27" spans="1:21" s="3" customFormat="1" ht="12">
      <c r="A27" s="66"/>
      <c r="B27" s="68">
        <v>22</v>
      </c>
      <c r="C27" s="68"/>
      <c r="D27" s="87" t="s">
        <v>356</v>
      </c>
      <c r="E27" s="88"/>
      <c r="F27" s="88"/>
      <c r="G27" s="88"/>
      <c r="H27" s="88"/>
      <c r="I27" s="88"/>
      <c r="J27" s="88"/>
      <c r="K27" s="88"/>
      <c r="L27" s="88"/>
      <c r="M27" s="88"/>
      <c r="N27" s="88"/>
      <c r="O27" s="88"/>
      <c r="P27" s="88"/>
      <c r="Q27" s="88"/>
      <c r="R27" s="88"/>
      <c r="S27" s="88"/>
      <c r="T27" s="88"/>
      <c r="U27" s="88"/>
    </row>
    <row r="28" spans="1:21" s="3" customFormat="1" ht="12">
      <c r="A28" s="66"/>
      <c r="B28" s="68">
        <v>23</v>
      </c>
      <c r="C28" s="68"/>
      <c r="D28" s="87" t="s">
        <v>357</v>
      </c>
      <c r="E28" s="88"/>
      <c r="F28" s="88"/>
      <c r="G28" s="88"/>
      <c r="H28" s="88"/>
      <c r="I28" s="88"/>
      <c r="J28" s="88"/>
      <c r="K28" s="88"/>
      <c r="L28" s="88"/>
      <c r="M28" s="88"/>
      <c r="N28" s="88"/>
      <c r="O28" s="88"/>
      <c r="P28" s="88"/>
      <c r="Q28" s="88"/>
      <c r="R28" s="88"/>
      <c r="S28" s="88"/>
      <c r="T28" s="88"/>
      <c r="U28" s="88"/>
    </row>
    <row r="29" spans="1:21" s="3" customFormat="1" ht="12">
      <c r="A29" s="66"/>
      <c r="B29" s="68">
        <v>24</v>
      </c>
      <c r="C29" s="68"/>
      <c r="D29" s="87" t="s">
        <v>358</v>
      </c>
      <c r="E29" s="88"/>
      <c r="F29" s="88"/>
      <c r="G29" s="88"/>
      <c r="H29" s="88"/>
      <c r="I29" s="88"/>
      <c r="J29" s="88"/>
      <c r="K29" s="88"/>
      <c r="L29" s="88"/>
      <c r="M29" s="88"/>
      <c r="N29" s="88"/>
      <c r="O29" s="88"/>
      <c r="P29" s="88"/>
      <c r="Q29" s="88"/>
      <c r="R29" s="88"/>
      <c r="S29" s="88"/>
      <c r="T29" s="88"/>
      <c r="U29" s="88"/>
    </row>
    <row r="30" spans="1:21" s="3" customFormat="1" ht="12">
      <c r="A30" s="66"/>
      <c r="B30" s="68">
        <v>25</v>
      </c>
      <c r="C30" s="68"/>
      <c r="D30" s="87" t="s">
        <v>359</v>
      </c>
      <c r="E30" s="88"/>
      <c r="F30" s="88"/>
      <c r="G30" s="88"/>
      <c r="H30" s="88"/>
      <c r="I30" s="88"/>
      <c r="J30" s="88"/>
      <c r="K30" s="88"/>
      <c r="L30" s="88"/>
      <c r="M30" s="88"/>
      <c r="N30" s="88"/>
      <c r="O30" s="88"/>
      <c r="P30" s="88"/>
      <c r="Q30" s="88"/>
      <c r="R30" s="88"/>
      <c r="S30" s="88"/>
      <c r="T30" s="88"/>
      <c r="U30" s="88"/>
    </row>
    <row r="31" spans="1:21" s="3" customFormat="1" ht="12">
      <c r="A31" s="66"/>
      <c r="B31" s="68">
        <v>26</v>
      </c>
      <c r="C31" s="68"/>
      <c r="D31" s="87" t="s">
        <v>360</v>
      </c>
      <c r="E31" s="88"/>
      <c r="F31" s="88"/>
      <c r="G31" s="88"/>
      <c r="H31" s="88"/>
      <c r="I31" s="88"/>
      <c r="J31" s="88"/>
      <c r="K31" s="88"/>
      <c r="L31" s="88"/>
      <c r="M31" s="88"/>
      <c r="N31" s="88"/>
      <c r="O31" s="88"/>
      <c r="P31" s="88"/>
      <c r="Q31" s="88"/>
      <c r="R31" s="88"/>
      <c r="S31" s="88"/>
      <c r="T31" s="88"/>
      <c r="U31" s="88"/>
    </row>
    <row r="32" spans="1:21" s="3" customFormat="1" ht="12">
      <c r="A32" s="66"/>
      <c r="B32" s="68">
        <v>27</v>
      </c>
      <c r="C32" s="68"/>
      <c r="D32" s="87" t="s">
        <v>361</v>
      </c>
      <c r="E32" s="88"/>
      <c r="F32" s="88"/>
      <c r="G32" s="88"/>
      <c r="H32" s="88"/>
      <c r="I32" s="88"/>
      <c r="J32" s="88"/>
      <c r="K32" s="88"/>
      <c r="L32" s="88"/>
      <c r="M32" s="88"/>
      <c r="N32" s="88"/>
      <c r="O32" s="88"/>
      <c r="P32" s="88"/>
      <c r="Q32" s="88"/>
      <c r="R32" s="88"/>
      <c r="S32" s="88"/>
      <c r="T32" s="88"/>
      <c r="U32" s="88"/>
    </row>
    <row r="33" spans="1:21" s="3" customFormat="1" ht="12">
      <c r="A33" s="66"/>
      <c r="B33" s="68">
        <v>28</v>
      </c>
      <c r="C33" s="68"/>
      <c r="D33" s="87" t="s">
        <v>362</v>
      </c>
      <c r="E33" s="88"/>
      <c r="F33" s="88"/>
      <c r="G33" s="88"/>
      <c r="H33" s="88"/>
      <c r="I33" s="88"/>
      <c r="J33" s="88"/>
      <c r="K33" s="88"/>
      <c r="L33" s="88"/>
      <c r="M33" s="88"/>
      <c r="N33" s="88"/>
      <c r="O33" s="88"/>
      <c r="P33" s="88"/>
      <c r="Q33" s="88"/>
      <c r="R33" s="88"/>
      <c r="S33" s="88"/>
      <c r="T33" s="88"/>
      <c r="U33" s="88"/>
    </row>
    <row r="34" spans="1:21" s="3" customFormat="1" ht="12">
      <c r="A34" s="66"/>
      <c r="B34" s="68">
        <v>29</v>
      </c>
      <c r="C34" s="68"/>
      <c r="D34" s="87" t="s">
        <v>363</v>
      </c>
      <c r="E34" s="88"/>
      <c r="F34" s="88"/>
      <c r="G34" s="88"/>
      <c r="H34" s="88"/>
      <c r="I34" s="88"/>
      <c r="J34" s="88"/>
      <c r="K34" s="88"/>
      <c r="L34" s="88"/>
      <c r="M34" s="88"/>
      <c r="N34" s="88"/>
      <c r="O34" s="88"/>
      <c r="P34" s="88"/>
      <c r="Q34" s="88"/>
      <c r="R34" s="88"/>
      <c r="S34" s="88"/>
      <c r="T34" s="88"/>
      <c r="U34" s="88"/>
    </row>
    <row r="35" spans="1:21" s="3" customFormat="1" ht="12">
      <c r="A35" s="66"/>
      <c r="B35" s="68">
        <v>30</v>
      </c>
      <c r="C35" s="68"/>
      <c r="D35" s="87" t="s">
        <v>364</v>
      </c>
      <c r="E35" s="88"/>
      <c r="F35" s="88"/>
      <c r="G35" s="88"/>
      <c r="H35" s="88"/>
      <c r="I35" s="88"/>
      <c r="J35" s="88"/>
      <c r="K35" s="88"/>
      <c r="L35" s="88"/>
      <c r="M35" s="88"/>
      <c r="N35" s="88"/>
      <c r="O35" s="88"/>
      <c r="P35" s="88"/>
      <c r="Q35" s="88"/>
      <c r="R35" s="88"/>
      <c r="S35" s="88"/>
      <c r="T35" s="88"/>
      <c r="U35" s="88"/>
    </row>
    <row r="36" spans="1:21" s="3" customFormat="1" ht="12">
      <c r="A36" s="66"/>
      <c r="B36" s="68">
        <v>31</v>
      </c>
      <c r="C36" s="68"/>
      <c r="D36" s="87" t="s">
        <v>365</v>
      </c>
      <c r="E36" s="88"/>
      <c r="F36" s="88"/>
      <c r="G36" s="88"/>
      <c r="H36" s="88"/>
      <c r="I36" s="88"/>
      <c r="J36" s="88"/>
      <c r="K36" s="88"/>
      <c r="L36" s="88"/>
      <c r="M36" s="88"/>
      <c r="N36" s="88"/>
      <c r="O36" s="88"/>
      <c r="P36" s="88"/>
      <c r="Q36" s="88"/>
      <c r="R36" s="88"/>
      <c r="S36" s="88"/>
      <c r="T36" s="88"/>
      <c r="U36" s="88"/>
    </row>
    <row r="37" spans="1:21" s="3" customFormat="1" ht="12">
      <c r="A37" s="66"/>
      <c r="B37" s="68">
        <v>32</v>
      </c>
      <c r="C37" s="68"/>
      <c r="D37" s="87" t="s">
        <v>366</v>
      </c>
      <c r="E37" s="88"/>
      <c r="F37" s="88"/>
      <c r="G37" s="88"/>
      <c r="H37" s="88"/>
      <c r="I37" s="88"/>
      <c r="J37" s="88"/>
      <c r="K37" s="88"/>
      <c r="L37" s="88"/>
      <c r="M37" s="88"/>
      <c r="N37" s="88"/>
      <c r="O37" s="88"/>
      <c r="P37" s="88"/>
      <c r="Q37" s="88"/>
      <c r="R37" s="88"/>
      <c r="S37" s="88"/>
      <c r="T37" s="88"/>
      <c r="U37" s="88"/>
    </row>
    <row r="38" spans="1:21" s="1" customFormat="1" ht="12">
      <c r="A38" s="8"/>
      <c r="B38" s="27"/>
      <c r="C38" s="27"/>
      <c r="D38" s="27"/>
      <c r="E38" s="27"/>
      <c r="F38" s="27"/>
      <c r="G38" s="27"/>
      <c r="H38" s="27"/>
      <c r="I38" s="27"/>
      <c r="J38" s="27"/>
      <c r="K38" s="27"/>
      <c r="L38" s="27"/>
      <c r="M38" s="27"/>
      <c r="N38" s="27"/>
      <c r="O38" s="27"/>
      <c r="P38" s="27"/>
      <c r="Q38" s="27"/>
      <c r="R38" s="27"/>
      <c r="S38" s="27"/>
      <c r="T38" s="27"/>
      <c r="U38" s="27"/>
    </row>
    <row r="39" spans="1:21" s="4" customFormat="1" ht="12">
      <c r="A39" s="8"/>
      <c r="B39" s="34"/>
      <c r="C39" s="34"/>
      <c r="D39" s="34"/>
      <c r="E39" s="34"/>
      <c r="F39" s="34"/>
      <c r="G39" s="34"/>
      <c r="H39" s="34"/>
      <c r="I39" s="34"/>
      <c r="J39" s="34"/>
      <c r="K39" s="34"/>
      <c r="L39" s="34"/>
      <c r="M39" s="27"/>
      <c r="N39" s="27"/>
      <c r="O39" s="27"/>
      <c r="P39" s="27"/>
      <c r="Q39" s="27"/>
      <c r="R39" s="27"/>
      <c r="S39" s="27"/>
      <c r="T39" s="27"/>
      <c r="U39" s="27"/>
    </row>
    <row r="40" spans="1:21" s="1" customFormat="1" ht="12">
      <c r="A40" s="8"/>
      <c r="B40" s="27"/>
      <c r="C40" s="27"/>
      <c r="D40" s="27"/>
      <c r="E40" s="27"/>
      <c r="F40" s="27"/>
      <c r="G40" s="27"/>
      <c r="H40" s="27"/>
      <c r="I40" s="27"/>
      <c r="J40" s="27"/>
      <c r="K40" s="27"/>
      <c r="L40" s="27"/>
      <c r="M40" s="34"/>
      <c r="N40" s="34"/>
      <c r="O40" s="34"/>
      <c r="P40" s="34"/>
      <c r="Q40" s="34"/>
      <c r="R40" s="34"/>
      <c r="S40" s="34"/>
      <c r="T40" s="34"/>
      <c r="U40" s="34"/>
    </row>
    <row r="41" spans="1:21" s="1" customFormat="1" ht="12">
      <c r="A41" s="8"/>
      <c r="B41" s="27"/>
      <c r="C41" s="27"/>
      <c r="D41" s="27"/>
      <c r="E41" s="27"/>
      <c r="F41" s="27"/>
      <c r="G41" s="27"/>
      <c r="H41" s="27"/>
      <c r="I41" s="27"/>
      <c r="J41" s="27"/>
      <c r="K41" s="27"/>
      <c r="L41" s="27"/>
      <c r="M41" s="27"/>
      <c r="N41" s="27"/>
      <c r="O41" s="27"/>
      <c r="P41" s="27"/>
      <c r="Q41" s="27"/>
      <c r="R41" s="27"/>
      <c r="S41" s="27"/>
      <c r="T41" s="27"/>
      <c r="U41" s="27"/>
    </row>
    <row r="42" spans="1:21" s="1" customFormat="1" ht="12">
      <c r="A42" s="8"/>
      <c r="B42" s="27"/>
      <c r="C42" s="27"/>
      <c r="D42" s="27"/>
      <c r="E42" s="27"/>
      <c r="F42" s="27"/>
      <c r="G42" s="27"/>
      <c r="H42" s="27"/>
      <c r="I42" s="27"/>
      <c r="J42" s="27"/>
      <c r="K42" s="27"/>
      <c r="L42" s="27"/>
      <c r="M42" s="27"/>
      <c r="N42" s="27"/>
      <c r="O42" s="27"/>
      <c r="P42" s="27"/>
      <c r="Q42" s="27"/>
      <c r="R42" s="27"/>
      <c r="S42" s="27"/>
      <c r="T42" s="27"/>
      <c r="U42" s="27"/>
    </row>
    <row r="43" spans="1:21" s="1" customFormat="1" ht="12">
      <c r="A43" s="8"/>
      <c r="B43" s="27"/>
      <c r="C43" s="27"/>
      <c r="D43" s="27"/>
      <c r="E43" s="27"/>
      <c r="F43" s="27"/>
      <c r="G43" s="27"/>
      <c r="H43" s="27"/>
      <c r="I43" s="27"/>
      <c r="J43" s="27"/>
      <c r="K43" s="27"/>
      <c r="L43" s="27"/>
      <c r="M43" s="27"/>
      <c r="N43" s="27"/>
      <c r="O43" s="27"/>
      <c r="P43" s="27"/>
      <c r="Q43" s="27"/>
      <c r="R43" s="27"/>
      <c r="S43" s="27"/>
      <c r="T43" s="27"/>
      <c r="U43" s="27"/>
    </row>
    <row r="44" spans="1:21" s="1" customFormat="1" ht="12">
      <c r="A44" s="8"/>
      <c r="B44" s="27"/>
      <c r="C44" s="27"/>
      <c r="D44" s="27"/>
      <c r="E44" s="27"/>
      <c r="F44" s="27"/>
      <c r="G44" s="27"/>
      <c r="H44" s="27"/>
      <c r="I44" s="27"/>
      <c r="J44" s="27"/>
      <c r="K44" s="27"/>
      <c r="L44" s="27"/>
      <c r="M44" s="27"/>
      <c r="N44" s="27"/>
      <c r="O44" s="27"/>
      <c r="P44" s="27"/>
      <c r="Q44" s="27"/>
      <c r="R44" s="27"/>
      <c r="S44" s="27"/>
      <c r="T44" s="27"/>
      <c r="U44" s="27"/>
    </row>
    <row r="45" spans="1:21" s="1" customFormat="1" ht="12">
      <c r="A45" s="8"/>
      <c r="B45" s="27"/>
      <c r="C45" s="27"/>
      <c r="D45" s="27"/>
      <c r="E45" s="27"/>
      <c r="F45" s="27"/>
      <c r="G45" s="27"/>
      <c r="H45" s="27"/>
      <c r="I45" s="27"/>
      <c r="J45" s="27"/>
      <c r="K45" s="27"/>
      <c r="L45" s="27"/>
      <c r="M45" s="27"/>
      <c r="N45" s="27"/>
      <c r="O45" s="27"/>
      <c r="P45" s="27"/>
      <c r="Q45" s="27"/>
      <c r="R45" s="27"/>
      <c r="S45" s="27"/>
      <c r="T45" s="27"/>
      <c r="U45" s="27"/>
    </row>
    <row r="46" spans="1:21" s="1" customFormat="1" ht="12">
      <c r="A46" s="8"/>
      <c r="B46" s="27"/>
      <c r="C46" s="27"/>
      <c r="D46" s="27"/>
      <c r="E46" s="27"/>
      <c r="F46" s="27"/>
      <c r="G46" s="27"/>
      <c r="H46" s="27"/>
      <c r="I46" s="27"/>
      <c r="J46" s="27"/>
      <c r="K46" s="27"/>
      <c r="L46" s="27"/>
      <c r="M46" s="27"/>
      <c r="N46" s="27"/>
      <c r="O46" s="27"/>
      <c r="P46" s="27"/>
      <c r="Q46" s="27"/>
      <c r="R46" s="27"/>
      <c r="S46" s="27"/>
      <c r="T46" s="27"/>
      <c r="U46" s="27"/>
    </row>
    <row r="47" spans="1:21" s="1" customFormat="1" ht="12">
      <c r="A47" s="8"/>
      <c r="B47" s="27"/>
      <c r="C47" s="27"/>
      <c r="D47" s="27"/>
      <c r="E47" s="27"/>
      <c r="F47" s="27"/>
      <c r="G47" s="27"/>
      <c r="H47" s="27"/>
      <c r="I47" s="27"/>
      <c r="J47" s="27"/>
      <c r="K47" s="27"/>
      <c r="L47" s="27"/>
      <c r="M47" s="27"/>
      <c r="N47" s="27"/>
      <c r="O47" s="27"/>
      <c r="P47" s="27"/>
      <c r="Q47" s="27"/>
      <c r="R47" s="27"/>
      <c r="S47" s="27"/>
      <c r="T47" s="27"/>
      <c r="U47" s="27"/>
    </row>
    <row r="48" spans="1:21" s="1" customFormat="1" ht="12">
      <c r="A48" s="8"/>
      <c r="B48" s="27"/>
      <c r="C48" s="27"/>
      <c r="D48" s="27"/>
      <c r="E48" s="27"/>
      <c r="F48" s="27"/>
      <c r="G48" s="27"/>
      <c r="H48" s="27"/>
      <c r="I48" s="27"/>
      <c r="J48" s="27"/>
      <c r="K48" s="27"/>
      <c r="L48" s="27"/>
      <c r="M48" s="27"/>
      <c r="N48" s="27"/>
      <c r="O48" s="27"/>
      <c r="P48" s="27"/>
      <c r="Q48" s="27"/>
      <c r="R48" s="27"/>
      <c r="S48" s="27"/>
      <c r="T48" s="27"/>
      <c r="U48" s="27"/>
    </row>
    <row r="49" spans="1:21" s="1" customFormat="1" ht="12">
      <c r="A49" s="8"/>
      <c r="B49" s="27"/>
      <c r="C49" s="27"/>
      <c r="D49" s="27"/>
      <c r="E49" s="27"/>
      <c r="F49" s="27"/>
      <c r="G49" s="27"/>
      <c r="H49" s="27"/>
      <c r="I49" s="27"/>
      <c r="J49" s="27"/>
      <c r="K49" s="27"/>
      <c r="L49" s="27"/>
      <c r="M49" s="27"/>
      <c r="N49" s="27"/>
      <c r="O49" s="27"/>
      <c r="P49" s="27"/>
      <c r="Q49" s="27"/>
      <c r="R49" s="27"/>
      <c r="S49" s="27"/>
      <c r="T49" s="27"/>
      <c r="U49" s="27"/>
    </row>
    <row r="50" spans="1:21" s="1" customFormat="1" ht="12">
      <c r="A50" s="8"/>
      <c r="B50" s="27"/>
      <c r="C50" s="27"/>
      <c r="D50" s="27"/>
      <c r="E50" s="27"/>
      <c r="F50" s="27"/>
      <c r="G50" s="27"/>
      <c r="H50" s="27"/>
      <c r="I50" s="27"/>
      <c r="J50" s="27"/>
      <c r="K50" s="27"/>
      <c r="L50" s="27"/>
      <c r="M50" s="27"/>
      <c r="N50" s="27"/>
      <c r="O50" s="27"/>
      <c r="P50" s="27"/>
      <c r="Q50" s="27"/>
      <c r="R50" s="27"/>
      <c r="S50" s="27"/>
      <c r="T50" s="27"/>
      <c r="U50" s="27"/>
    </row>
    <row r="51" spans="1:21" s="1" customFormat="1" ht="11.25">
      <c r="A51" s="8"/>
    </row>
    <row r="52" spans="1:21" s="1" customFormat="1" ht="11.25">
      <c r="A52" s="8"/>
    </row>
    <row r="53" spans="1:21" s="1" customFormat="1" ht="11.25">
      <c r="A53" s="8"/>
    </row>
    <row r="54" spans="1:21" s="1" customFormat="1" ht="11.25">
      <c r="A54" s="8"/>
    </row>
    <row r="55" spans="1:21" s="1" customFormat="1" ht="11.25">
      <c r="A55" s="8"/>
    </row>
    <row r="56" spans="1:21" s="1" customFormat="1" ht="11.25">
      <c r="A56" s="8"/>
    </row>
    <row r="57" spans="1:21" s="1" customFormat="1" ht="11.25">
      <c r="A57" s="8"/>
    </row>
    <row r="58" spans="1:21" s="1" customFormat="1" ht="11.25">
      <c r="A58" s="8"/>
    </row>
    <row r="59" spans="1:21" s="1" customFormat="1" ht="11.25">
      <c r="A59" s="8"/>
    </row>
    <row r="60" spans="1:21" s="1" customFormat="1" ht="11.25">
      <c r="A60" s="8"/>
    </row>
  </sheetData>
  <mergeCells count="35">
    <mergeCell ref="D3:U3"/>
    <mergeCell ref="D6:U6"/>
    <mergeCell ref="D7:U7"/>
    <mergeCell ref="D8:U8"/>
    <mergeCell ref="D4:U4"/>
    <mergeCell ref="D5:U5"/>
    <mergeCell ref="D9:U9"/>
    <mergeCell ref="D10:U10"/>
    <mergeCell ref="D11:U11"/>
    <mergeCell ref="D12:U12"/>
    <mergeCell ref="D13:U13"/>
    <mergeCell ref="D14:U14"/>
    <mergeCell ref="D15:U15"/>
    <mergeCell ref="D16:U16"/>
    <mergeCell ref="D17:U17"/>
    <mergeCell ref="D18:U18"/>
    <mergeCell ref="D19:U19"/>
    <mergeCell ref="D20:U20"/>
    <mergeCell ref="D21:U21"/>
    <mergeCell ref="D22:U22"/>
    <mergeCell ref="D23:U23"/>
    <mergeCell ref="D37:U37"/>
    <mergeCell ref="D24:U24"/>
    <mergeCell ref="D31:U31"/>
    <mergeCell ref="D32:U32"/>
    <mergeCell ref="D33:U33"/>
    <mergeCell ref="D34:U34"/>
    <mergeCell ref="D35:U35"/>
    <mergeCell ref="D36:U36"/>
    <mergeCell ref="D25:U25"/>
    <mergeCell ref="D26:U26"/>
    <mergeCell ref="D27:U27"/>
    <mergeCell ref="D28:U28"/>
    <mergeCell ref="D29:U29"/>
    <mergeCell ref="D30:U30"/>
  </mergeCells>
  <pageMargins left="0.34" right="0.34" top="0.48" bottom="0.75" header="0.3" footer="0.3"/>
  <pageSetup scale="7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08 &amp; 09 combined</vt:lpstr>
      <vt:lpstr>08 &amp; 09 Summary</vt:lpstr>
      <vt:lpstr>2009 Revenue and Expend. Charts</vt:lpstr>
      <vt:lpstr>08 &amp; 09Footnotes</vt:lpstr>
      <vt:lpstr>'08 &amp; 09 Summary'!Print_Area</vt:lpstr>
      <vt:lpstr>'08 &amp; 09Footnotes'!Print_Area</vt:lpstr>
      <vt:lpstr>'08 &amp; 09 combined'!Print_Titles</vt:lpstr>
    </vt:vector>
  </TitlesOfParts>
  <Company>The World Bank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wb391514</dc:creator>
  <cp:lastModifiedBy>Martin Luis Alton</cp:lastModifiedBy>
  <cp:lastPrinted>2011-09-12T16:07:23Z</cp:lastPrinted>
  <dcterms:created xsi:type="dcterms:W3CDTF">2011-08-04T15:35:15Z</dcterms:created>
  <dcterms:modified xsi:type="dcterms:W3CDTF">2011-09-14T18:47:58Z</dcterms:modified>
</cp:coreProperties>
</file>