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jocke\Documents\Master-Thesis-Python-Coding\Optimization\"/>
    </mc:Choice>
  </mc:AlternateContent>
  <xr:revisionPtr revIDLastSave="0" documentId="13_ncr:1_{4A3641A8-FA81-4FC2-A7CA-A5D7DBD66F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2" i="1" l="1" a="1"/>
  <c r="I42" i="1" s="1"/>
  <c r="I44" i="1" s="1"/>
  <c r="I30" i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29" i="1"/>
  <c r="D29" i="1"/>
  <c r="D30" i="1"/>
  <c r="D28" i="1"/>
  <c r="B32" i="1"/>
  <c r="B33" i="1" s="1"/>
  <c r="B31" i="1"/>
  <c r="D31" i="1" s="1"/>
  <c r="C25" i="1"/>
  <c r="D25" i="1"/>
  <c r="C20" i="1" a="1"/>
  <c r="C20" i="1" s="1"/>
  <c r="C21" i="1" a="1"/>
  <c r="C21" i="1" s="1"/>
  <c r="F8" i="1"/>
  <c r="F9" i="1"/>
  <c r="F10" i="1"/>
  <c r="F11" i="1"/>
  <c r="F12" i="1"/>
  <c r="F13" i="1"/>
  <c r="F14" i="1"/>
  <c r="F15" i="1"/>
  <c r="F16" i="1"/>
  <c r="F17" i="1"/>
  <c r="F7" i="1"/>
  <c r="E8" i="1"/>
  <c r="E9" i="1"/>
  <c r="E10" i="1"/>
  <c r="E11" i="1"/>
  <c r="E12" i="1"/>
  <c r="E13" i="1"/>
  <c r="E14" i="1"/>
  <c r="E15" i="1"/>
  <c r="E16" i="1"/>
  <c r="E17" i="1"/>
  <c r="E7" i="1"/>
  <c r="B8" i="1"/>
  <c r="B9" i="1" s="1"/>
  <c r="B10" i="1" s="1"/>
  <c r="B11" i="1" s="1"/>
  <c r="B12" i="1" s="1"/>
  <c r="B13" i="1" s="1"/>
  <c r="B14" i="1" s="1"/>
  <c r="B15" i="1" s="1"/>
  <c r="B16" i="1" s="1"/>
  <c r="B17" i="1" s="1"/>
  <c r="B34" i="1" l="1"/>
  <c r="D33" i="1"/>
  <c r="D32" i="1"/>
  <c r="D22" i="1"/>
  <c r="B35" i="1" l="1"/>
  <c r="D34" i="1"/>
  <c r="F22" i="1"/>
  <c r="B36" i="1" l="1"/>
  <c r="D35" i="1"/>
  <c r="B37" i="1" l="1"/>
  <c r="D36" i="1"/>
  <c r="B38" i="1" l="1"/>
  <c r="D37" i="1"/>
  <c r="B39" i="1" l="1"/>
  <c r="D38" i="1"/>
  <c r="B40" i="1" l="1"/>
  <c r="D39" i="1"/>
  <c r="B41" i="1" l="1"/>
  <c r="D40" i="1"/>
  <c r="B42" i="1" l="1"/>
  <c r="D4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<sst xmlns="http://schemas.openxmlformats.org/spreadsheetml/2006/main" count="25" uniqueCount="21">
  <si>
    <t>Year</t>
  </si>
  <si>
    <t>Thermal</t>
  </si>
  <si>
    <t>Energy demand, IEA data on UK</t>
  </si>
  <si>
    <t>Reduction can be seen, goal is to calculate the yearly change and imply that, the change is going to be same for the next 10 years</t>
  </si>
  <si>
    <t>Electricity [PJ]</t>
  </si>
  <si>
    <t>Thermal [PJ]</t>
  </si>
  <si>
    <t>x</t>
  </si>
  <si>
    <t>y</t>
  </si>
  <si>
    <t>x*x</t>
  </si>
  <si>
    <t>xy</t>
  </si>
  <si>
    <t>Linest:</t>
  </si>
  <si>
    <t>equation:</t>
  </si>
  <si>
    <t xml:space="preserve">Y = </t>
  </si>
  <si>
    <t>+</t>
  </si>
  <si>
    <t>Change per year</t>
  </si>
  <si>
    <t>Electricity</t>
  </si>
  <si>
    <t>%</t>
  </si>
  <si>
    <t>Energy prices norway change calculation</t>
  </si>
  <si>
    <t>year</t>
  </si>
  <si>
    <t>change%</t>
  </si>
  <si>
    <t>price [euro cents/kWh]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</si>
</sst>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44"/>
  <sheetViews>
    <sheetView tabSelected="1" topLeftCell="A19" workbookViewId="0">
      <selection activeCell="D45" sqref="D45"/>
    </sheetView>
  </sheetViews>
  <sheetFormatPr defaultRowHeight="15" x14ac:dyDescent="0.25"/>
  <cols>
    <col min="2" max="2" width="17.140625" customWidth="1"/>
    <col min="3" max="3" width="12" bestFit="1" customWidth="1"/>
    <col min="4" max="4" width="13.5703125" bestFit="1" customWidth="1"/>
  </cols>
  <sheetData>
    <row r="2" spans="2:6" x14ac:dyDescent="0.25">
      <c r="B2" t="s">
        <v>2</v>
      </c>
    </row>
    <row r="3" spans="2:6" x14ac:dyDescent="0.25">
      <c r="B3" t="s">
        <v>3</v>
      </c>
    </row>
    <row r="5" spans="2:6" x14ac:dyDescent="0.25">
      <c r="C5" t="s">
        <v>6</v>
      </c>
      <c r="D5" t="s">
        <v>7</v>
      </c>
      <c r="E5" t="s">
        <v>8</v>
      </c>
      <c r="F5" t="s">
        <v>9</v>
      </c>
    </row>
    <row r="6" spans="2:6" x14ac:dyDescent="0.25">
      <c r="B6" t="s">
        <v>0</v>
      </c>
      <c r="C6" t="s">
        <v>5</v>
      </c>
      <c r="D6" t="s">
        <v>4</v>
      </c>
    </row>
    <row r="7" spans="2:6" x14ac:dyDescent="0.25">
      <c r="B7">
        <v>1</v>
      </c>
      <c r="C7">
        <v>1121.5999999999999</v>
      </c>
      <c r="D7">
        <v>204.2</v>
      </c>
      <c r="E7">
        <f>C7*C7</f>
        <v>1257986.5599999998</v>
      </c>
      <c r="F7">
        <f>C7*D7</f>
        <v>229030.71999999997</v>
      </c>
    </row>
    <row r="8" spans="2:6" x14ac:dyDescent="0.25">
      <c r="B8">
        <f xml:space="preserve"> B7 +1</f>
        <v>2</v>
      </c>
      <c r="C8">
        <v>1313.2</v>
      </c>
      <c r="D8">
        <v>206.6</v>
      </c>
      <c r="E8">
        <f t="shared" ref="E8:E17" si="0">C8*C8</f>
        <v>1724494.2400000002</v>
      </c>
      <c r="F8">
        <f t="shared" ref="F8:F17" si="1">C8*D8</f>
        <v>271307.12</v>
      </c>
    </row>
    <row r="9" spans="2:6" x14ac:dyDescent="0.25">
      <c r="B9">
        <f t="shared" ref="B9:B16" si="2" xml:space="preserve"> B8 +1</f>
        <v>3</v>
      </c>
      <c r="C9">
        <v>972.2</v>
      </c>
      <c r="D9">
        <v>202.9</v>
      </c>
      <c r="E9">
        <f t="shared" si="0"/>
        <v>945172.84000000008</v>
      </c>
      <c r="F9">
        <f t="shared" si="1"/>
        <v>197259.38</v>
      </c>
    </row>
    <row r="10" spans="2:6" x14ac:dyDescent="0.25">
      <c r="B10">
        <f t="shared" si="2"/>
        <v>4</v>
      </c>
      <c r="C10">
        <v>1067.4000000000001</v>
      </c>
      <c r="D10">
        <v>198.9</v>
      </c>
      <c r="E10">
        <f t="shared" si="0"/>
        <v>1139342.7600000002</v>
      </c>
      <c r="F10">
        <f t="shared" si="1"/>
        <v>212305.86000000002</v>
      </c>
    </row>
    <row r="11" spans="2:6" x14ac:dyDescent="0.25">
      <c r="B11">
        <f t="shared" si="2"/>
        <v>5</v>
      </c>
      <c r="C11">
        <v>1070.2</v>
      </c>
      <c r="D11">
        <v>193</v>
      </c>
      <c r="E11">
        <f t="shared" si="0"/>
        <v>1145328.04</v>
      </c>
      <c r="F11">
        <f t="shared" si="1"/>
        <v>206548.6</v>
      </c>
    </row>
    <row r="12" spans="2:6" x14ac:dyDescent="0.25">
      <c r="B12">
        <f t="shared" si="2"/>
        <v>6</v>
      </c>
      <c r="C12">
        <v>894.9</v>
      </c>
      <c r="D12">
        <v>189.5</v>
      </c>
      <c r="E12">
        <f t="shared" si="0"/>
        <v>800846.01</v>
      </c>
      <c r="F12">
        <f t="shared" si="1"/>
        <v>169583.55</v>
      </c>
    </row>
    <row r="13" spans="2:6" x14ac:dyDescent="0.25">
      <c r="B13">
        <f t="shared" si="2"/>
        <v>7</v>
      </c>
      <c r="C13">
        <v>948.1</v>
      </c>
      <c r="D13">
        <v>186.9</v>
      </c>
      <c r="E13">
        <f t="shared" si="0"/>
        <v>898893.61</v>
      </c>
      <c r="F13">
        <f t="shared" si="1"/>
        <v>177199.89</v>
      </c>
    </row>
    <row r="14" spans="2:6" x14ac:dyDescent="0.25">
      <c r="B14">
        <f t="shared" si="2"/>
        <v>8</v>
      </c>
      <c r="C14">
        <v>976.1</v>
      </c>
      <c r="D14">
        <v>182</v>
      </c>
      <c r="E14">
        <f t="shared" si="0"/>
        <v>952771.21000000008</v>
      </c>
      <c r="F14">
        <f t="shared" si="1"/>
        <v>177650.2</v>
      </c>
    </row>
    <row r="15" spans="2:6" x14ac:dyDescent="0.25">
      <c r="B15">
        <f xml:space="preserve"> B14 +1</f>
        <v>9</v>
      </c>
      <c r="C15">
        <v>953.9</v>
      </c>
      <c r="D15">
        <v>172.9</v>
      </c>
      <c r="E15">
        <f t="shared" si="0"/>
        <v>909925.21</v>
      </c>
      <c r="F15">
        <f t="shared" si="1"/>
        <v>164929.31</v>
      </c>
    </row>
    <row r="16" spans="2:6" x14ac:dyDescent="0.25">
      <c r="B16">
        <f t="shared" si="2"/>
        <v>10</v>
      </c>
      <c r="C16">
        <v>995.5</v>
      </c>
      <c r="D16">
        <v>160.1</v>
      </c>
      <c r="E16">
        <f t="shared" si="0"/>
        <v>991020.25</v>
      </c>
      <c r="F16">
        <f t="shared" si="1"/>
        <v>159379.54999999999</v>
      </c>
    </row>
    <row r="17" spans="2:10" x14ac:dyDescent="0.25">
      <c r="B17">
        <f xml:space="preserve"> B16 +1</f>
        <v>11</v>
      </c>
      <c r="C17">
        <v>989</v>
      </c>
      <c r="D17">
        <v>159</v>
      </c>
      <c r="E17">
        <f t="shared" si="0"/>
        <v>978121</v>
      </c>
      <c r="F17">
        <f t="shared" si="1"/>
        <v>157251</v>
      </c>
    </row>
    <row r="20" spans="2:10" x14ac:dyDescent="0.25">
      <c r="B20" t="s">
        <v>10</v>
      </c>
      <c r="C20" cm="1">
        <f t="array" ref="C20:D20">LINEST(C7:C17,B7:B17)</f>
        <v>-20.849090909090908</v>
      </c>
      <c r="D20">
        <v>1152.5581818181815</v>
      </c>
    </row>
    <row r="21" spans="2:10" x14ac:dyDescent="0.25">
      <c r="B21" t="s">
        <v>10</v>
      </c>
      <c r="C21" cm="1">
        <f t="array" ref="C21:D21">LINEST(D7:D17,B7:B17)</f>
        <v>-4.9263636363636349</v>
      </c>
      <c r="D21">
        <v>216.4672727272727</v>
      </c>
    </row>
    <row r="22" spans="2:10" x14ac:dyDescent="0.25">
      <c r="B22" t="s">
        <v>11</v>
      </c>
      <c r="C22" t="s">
        <v>12</v>
      </c>
      <c r="D22">
        <f xml:space="preserve"> D20</f>
        <v>1152.5581818181815</v>
      </c>
      <c r="E22" t="s">
        <v>13</v>
      </c>
      <c r="F22">
        <f>C20</f>
        <v>-20.849090909090908</v>
      </c>
      <c r="G22" t="s">
        <v>6</v>
      </c>
    </row>
    <row r="23" spans="2:10" x14ac:dyDescent="0.25">
      <c r="I23" t="s">
        <v>17</v>
      </c>
    </row>
    <row r="24" spans="2:10" x14ac:dyDescent="0.25">
      <c r="B24" t="s">
        <v>14</v>
      </c>
      <c r="C24" t="s">
        <v>1</v>
      </c>
      <c r="D24" t="s">
        <v>15</v>
      </c>
    </row>
    <row r="25" spans="2:10" x14ac:dyDescent="0.25">
      <c r="B25" t="s">
        <v>16</v>
      </c>
      <c r="C25">
        <f>C20*100/D20</f>
        <v>-1.8089404281700634</v>
      </c>
      <c r="D25">
        <f>C21*100/D21</f>
        <v>-2.2758006669074473</v>
      </c>
    </row>
    <row r="27" spans="2:10" x14ac:dyDescent="0.25">
      <c r="I27" t="s">
        <v>18</v>
      </c>
      <c r="J27" t="s">
        <v>20</v>
      </c>
    </row>
    <row r="28" spans="2:10" x14ac:dyDescent="0.25">
      <c r="D28">
        <f>D7</f>
        <v>204.2</v>
      </c>
      <c r="I28">
        <v>2008</v>
      </c>
      <c r="J28">
        <v>24.7</v>
      </c>
    </row>
    <row r="29" spans="2:10" x14ac:dyDescent="0.25">
      <c r="B29">
        <v>1</v>
      </c>
      <c r="D29">
        <f>$D$28*(1+(($D$25*B29)/100))</f>
        <v>199.552815038175</v>
      </c>
      <c r="I29">
        <f>I28+1</f>
        <v>2009</v>
      </c>
      <c r="J29">
        <v>23.54</v>
      </c>
    </row>
    <row r="30" spans="2:10" x14ac:dyDescent="0.25">
      <c r="B30">
        <v>2</v>
      </c>
      <c r="D30">
        <f>$D$28*(1+(($D$25*B30)/100))</f>
        <v>194.90563007634998</v>
      </c>
      <c r="I30">
        <f t="shared" ref="I30:I40" si="3">I29+1</f>
        <v>2010</v>
      </c>
      <c r="J30">
        <v>28.88</v>
      </c>
    </row>
    <row r="31" spans="2:10" x14ac:dyDescent="0.25">
      <c r="B31">
        <f>B30+1</f>
        <v>3</v>
      </c>
      <c r="D31">
        <f>$D$28*(1+(($D$25*B31)/100))</f>
        <v>190.25844511452499</v>
      </c>
      <c r="I31">
        <f t="shared" si="3"/>
        <v>2011</v>
      </c>
      <c r="J31">
        <v>29.52</v>
      </c>
    </row>
    <row r="32" spans="2:10" x14ac:dyDescent="0.25">
      <c r="B32">
        <f t="shared" ref="B32:B42" si="4">B31+1</f>
        <v>4</v>
      </c>
      <c r="D32">
        <f>$D$28*(1+(($D$25*B32)/100))</f>
        <v>185.61126015269997</v>
      </c>
      <c r="I32">
        <f t="shared" si="3"/>
        <v>2012</v>
      </c>
      <c r="J32">
        <v>28.11</v>
      </c>
    </row>
    <row r="33" spans="2:10" x14ac:dyDescent="0.25">
      <c r="B33">
        <f t="shared" si="4"/>
        <v>5</v>
      </c>
      <c r="D33">
        <f>$D$28*(1+(($D$25*B33)/100))</f>
        <v>180.96407519087498</v>
      </c>
      <c r="I33">
        <f t="shared" si="3"/>
        <v>2013</v>
      </c>
      <c r="J33">
        <v>27.97</v>
      </c>
    </row>
    <row r="34" spans="2:10" x14ac:dyDescent="0.25">
      <c r="B34">
        <f t="shared" si="4"/>
        <v>6</v>
      </c>
      <c r="D34">
        <f>$D$28*(1+(($D$25*B34)/100))</f>
        <v>176.31689022904993</v>
      </c>
      <c r="I34">
        <f t="shared" si="3"/>
        <v>2014</v>
      </c>
      <c r="J34">
        <v>25.41</v>
      </c>
    </row>
    <row r="35" spans="2:10" x14ac:dyDescent="0.25">
      <c r="B35">
        <f t="shared" si="4"/>
        <v>7</v>
      </c>
      <c r="D35">
        <f>$D$28*(1+(($D$25*B35)/100))</f>
        <v>171.66970526722494</v>
      </c>
      <c r="I35">
        <f t="shared" si="3"/>
        <v>2015</v>
      </c>
      <c r="J35">
        <v>23.7</v>
      </c>
    </row>
    <row r="36" spans="2:10" x14ac:dyDescent="0.25">
      <c r="B36">
        <f t="shared" si="4"/>
        <v>8</v>
      </c>
      <c r="D36">
        <f>$D$28*(1+(($D$25*B36)/100))</f>
        <v>167.02252030539992</v>
      </c>
      <c r="I36">
        <f t="shared" si="3"/>
        <v>2016</v>
      </c>
      <c r="J36">
        <v>23.85</v>
      </c>
    </row>
    <row r="37" spans="2:10" x14ac:dyDescent="0.25">
      <c r="B37">
        <f t="shared" si="4"/>
        <v>9</v>
      </c>
      <c r="D37">
        <f>$D$28*(1+(($D$25*B37)/100))</f>
        <v>162.37533534357493</v>
      </c>
      <c r="I37">
        <f t="shared" si="3"/>
        <v>2017</v>
      </c>
      <c r="J37">
        <v>24.47</v>
      </c>
    </row>
    <row r="38" spans="2:10" x14ac:dyDescent="0.25">
      <c r="B38">
        <f t="shared" si="4"/>
        <v>10</v>
      </c>
      <c r="D38">
        <f>$D$28*(1+(($D$25*B38)/100))</f>
        <v>157.72815038174991</v>
      </c>
      <c r="I38">
        <f t="shared" si="3"/>
        <v>2018</v>
      </c>
      <c r="J38">
        <v>26.94</v>
      </c>
    </row>
    <row r="39" spans="2:10" x14ac:dyDescent="0.25">
      <c r="B39">
        <f t="shared" si="4"/>
        <v>11</v>
      </c>
      <c r="D39">
        <f>$D$28*(1+(($D$25*B39)/100))</f>
        <v>153.08096541992492</v>
      </c>
      <c r="I39">
        <f t="shared" si="3"/>
        <v>2019</v>
      </c>
      <c r="J39">
        <v>26.88</v>
      </c>
    </row>
    <row r="40" spans="2:10" x14ac:dyDescent="0.25">
      <c r="B40">
        <f t="shared" si="4"/>
        <v>12</v>
      </c>
      <c r="D40">
        <f>$D$28*(1+(($D$25*B40)/100))</f>
        <v>148.4337804580999</v>
      </c>
      <c r="I40">
        <f t="shared" si="3"/>
        <v>2020</v>
      </c>
      <c r="J40">
        <v>21.58</v>
      </c>
    </row>
    <row r="41" spans="2:10" x14ac:dyDescent="0.25">
      <c r="B41">
        <f t="shared" si="4"/>
        <v>13</v>
      </c>
      <c r="D41">
        <f>$D$28*(1+(($D$25*B41)/100))</f>
        <v>143.78659549627488</v>
      </c>
      <c r="I41">
        <v>2021</v>
      </c>
      <c r="J41">
        <v>71.7</v>
      </c>
    </row>
    <row r="42" spans="2:10" x14ac:dyDescent="0.25">
      <c r="B42">
        <f t="shared" si="4"/>
        <v>14</v>
      </c>
      <c r="H42" t="s">
        <v>10</v>
      </c>
      <c r="I42" cm="1">
        <f t="array" ref="I42:J42">LINEST(I28:I41,J28:J41)</f>
        <v>0.12864158472275267</v>
      </c>
      <c r="J42">
        <v>2010.7579081872614</v>
      </c>
    </row>
    <row r="44" spans="2:10" x14ac:dyDescent="0.25">
      <c r="H44" t="s">
        <v>19</v>
      </c>
      <c r="I44">
        <f>I42*100/J42</f>
        <v>6.3976664818255341E-3</v>
      </c>
      <c r="J4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joakim ginste</dc:creator>
  <cp:lastModifiedBy>joakim ginste</cp:lastModifiedBy>
  <dcterms:created xsi:type="dcterms:W3CDTF">2015-06-05T18:17:20Z</dcterms:created>
  <dcterms:modified xsi:type="dcterms:W3CDTF">2022-04-17T10:53:59Z</dcterms:modified>
</cp:coreProperties>
</file>