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ngrudu/Documents/Projects/FIEM/results/sensitivity_analysis/contact_matrix/"/>
    </mc:Choice>
  </mc:AlternateContent>
  <xr:revisionPtr revIDLastSave="0" documentId="13_ncr:1_{C1307AB2-B1F9-B545-8142-7BFBE268CDF2}" xr6:coauthVersionLast="47" xr6:coauthVersionMax="47" xr10:uidLastSave="{00000000-0000-0000-0000-000000000000}"/>
  <bookViews>
    <workbookView xWindow="30240" yWindow="500" windowWidth="38400" windowHeight="19400" xr2:uid="{00BD2032-2A39-3E4A-9F3F-4631A97DA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N14" i="1"/>
  <c r="I9" i="1"/>
  <c r="G9" i="1"/>
  <c r="E9" i="1"/>
  <c r="C9" i="1"/>
  <c r="I7" i="1"/>
  <c r="G7" i="1"/>
  <c r="E7" i="1"/>
  <c r="C7" i="1"/>
  <c r="I5" i="1"/>
  <c r="G5" i="1"/>
  <c r="E5" i="1"/>
  <c r="G3" i="1"/>
  <c r="E3" i="1"/>
  <c r="C5" i="1"/>
  <c r="I3" i="1"/>
  <c r="C3" i="1"/>
  <c r="H9" i="1"/>
  <c r="F9" i="1"/>
  <c r="I8" i="1"/>
  <c r="H8" i="1"/>
  <c r="G8" i="1"/>
  <c r="F8" i="1"/>
  <c r="H7" i="1"/>
  <c r="F7" i="1"/>
  <c r="I6" i="1"/>
  <c r="H6" i="1"/>
  <c r="F6" i="1"/>
  <c r="D8" i="1"/>
  <c r="B6" i="1"/>
  <c r="H4" i="1"/>
  <c r="D4" i="1"/>
  <c r="F2" i="1"/>
  <c r="B2" i="1"/>
  <c r="C2" i="1"/>
  <c r="D2" i="1"/>
  <c r="E2" i="1"/>
  <c r="G2" i="1"/>
  <c r="H2" i="1"/>
  <c r="I2" i="1"/>
  <c r="D3" i="1"/>
  <c r="F3" i="1"/>
  <c r="H3" i="1"/>
  <c r="C4" i="1"/>
  <c r="E4" i="1"/>
  <c r="F4" i="1"/>
  <c r="G4" i="1"/>
  <c r="I4" i="1"/>
  <c r="D5" i="1"/>
  <c r="F5" i="1"/>
  <c r="H5" i="1"/>
  <c r="C6" i="1"/>
  <c r="D6" i="1"/>
  <c r="E6" i="1"/>
  <c r="D7" i="1"/>
  <c r="C8" i="1"/>
  <c r="E8" i="1"/>
  <c r="D9" i="1"/>
  <c r="B3" i="1"/>
  <c r="B4" i="1"/>
  <c r="B5" i="1"/>
  <c r="B7" i="1"/>
  <c r="B8" i="1"/>
  <c r="B9" i="1"/>
  <c r="M9" i="1" l="1"/>
  <c r="J5" i="1"/>
  <c r="J4" i="1"/>
  <c r="J3" i="1"/>
  <c r="J2" i="1"/>
  <c r="J8" i="1"/>
  <c r="J6" i="1"/>
  <c r="M6" i="1"/>
  <c r="J9" i="1"/>
  <c r="M7" i="1"/>
  <c r="M8" i="1"/>
  <c r="J7" i="1"/>
  <c r="N9" i="1" l="1"/>
  <c r="O9" i="1" s="1"/>
  <c r="N6" i="1"/>
  <c r="O6" i="1" s="1"/>
  <c r="N7" i="1"/>
  <c r="O7" i="1" s="1"/>
  <c r="N8" i="1"/>
  <c r="O8" i="1" s="1"/>
</calcChain>
</file>

<file path=xl/sharedStrings.xml><?xml version="1.0" encoding="utf-8"?>
<sst xmlns="http://schemas.openxmlformats.org/spreadsheetml/2006/main" count="24" uniqueCount="16">
  <si>
    <t>r1</t>
  </si>
  <si>
    <t>r2</t>
  </si>
  <si>
    <t>r3</t>
  </si>
  <si>
    <t>g0-00</t>
  </si>
  <si>
    <t>g0-01</t>
  </si>
  <si>
    <t>g0-10</t>
  </si>
  <si>
    <t>g0-11</t>
  </si>
  <si>
    <t>g1-00</t>
  </si>
  <si>
    <t>g1-01</t>
  </si>
  <si>
    <t>g1-10</t>
  </si>
  <si>
    <t>g1-11</t>
  </si>
  <si>
    <t>r_base</t>
  </si>
  <si>
    <t>total_contact</t>
  </si>
  <si>
    <t>work contact</t>
  </si>
  <si>
    <t>non work contact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</si>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</sst>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F3E1-A2F7-2B46-B7FF-E5B9DD0886F0}">
  <dimension ref="A1:O16"/>
  <sheetViews>
    <sheetView tabSelected="1" zoomScale="271" zoomScaleNormal="115" workbookViewId="0">
      <selection activeCell="E9" sqref="E9"/>
    </sheetView>
  </sheetViews>
  <sheetFormatPr baseColWidth="10" defaultRowHeight="16" x14ac:dyDescent="0.2"/>
  <sheetData>
    <row r="1" spans="1:15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11</v>
      </c>
      <c r="L1">
        <v>0.5</v>
      </c>
      <c r="M1" t="s">
        <v>13</v>
      </c>
      <c r="N1" t="s">
        <v>14</v>
      </c>
    </row>
    <row r="2" spans="1:15" x14ac:dyDescent="0.2">
      <c r="A2" t="s">
        <v>3</v>
      </c>
      <c r="B2">
        <f>$L$1*$L$2</f>
        <v>0.75</v>
      </c>
      <c r="C2">
        <f t="shared" ref="C2:I2" si="0">$L$1</f>
        <v>0.5</v>
      </c>
      <c r="D2">
        <f t="shared" si="0"/>
        <v>0.5</v>
      </c>
      <c r="E2">
        <f t="shared" si="0"/>
        <v>0.5</v>
      </c>
      <c r="F2">
        <f>$L$1*$L$2</f>
        <v>0.75</v>
      </c>
      <c r="G2">
        <f t="shared" si="0"/>
        <v>0.5</v>
      </c>
      <c r="H2">
        <f t="shared" si="0"/>
        <v>0.5</v>
      </c>
      <c r="I2">
        <f t="shared" si="0"/>
        <v>0.5</v>
      </c>
      <c r="J2">
        <f>SUM(B2:I2)</f>
        <v>4.5</v>
      </c>
      <c r="K2" t="s">
        <v>0</v>
      </c>
      <c r="L2">
        <v>1.5</v>
      </c>
    </row>
    <row r="3" spans="1:15" x14ac:dyDescent="0.2">
      <c r="A3" t="s">
        <v>4</v>
      </c>
      <c r="B3">
        <f t="shared" ref="B3:I9" si="1">$L$1</f>
        <v>0.5</v>
      </c>
      <c r="C3">
        <f>$L$1*$L$2*L4</f>
        <v>1.125</v>
      </c>
      <c r="D3">
        <f t="shared" si="1"/>
        <v>0.5</v>
      </c>
      <c r="E3">
        <f>$L$1*L4</f>
        <v>0.75</v>
      </c>
      <c r="F3">
        <f t="shared" si="1"/>
        <v>0.5</v>
      </c>
      <c r="G3">
        <f>$L$1*$L$2*L4</f>
        <v>1.125</v>
      </c>
      <c r="H3">
        <f t="shared" si="1"/>
        <v>0.5</v>
      </c>
      <c r="I3">
        <f>$L$1*L4</f>
        <v>0.75</v>
      </c>
      <c r="J3">
        <f t="shared" ref="J3:J9" si="2">SUM(B3:I3)</f>
        <v>5.75</v>
      </c>
      <c r="K3" t="s">
        <v>1</v>
      </c>
      <c r="L3">
        <v>4</v>
      </c>
    </row>
    <row r="4" spans="1:15" x14ac:dyDescent="0.2">
      <c r="A4" t="s">
        <v>5</v>
      </c>
      <c r="B4">
        <f t="shared" si="1"/>
        <v>0.5</v>
      </c>
      <c r="C4">
        <f t="shared" si="1"/>
        <v>0.5</v>
      </c>
      <c r="D4">
        <f>$L$1*$L$2</f>
        <v>0.75</v>
      </c>
      <c r="E4">
        <f t="shared" si="1"/>
        <v>0.5</v>
      </c>
      <c r="F4">
        <f t="shared" si="1"/>
        <v>0.5</v>
      </c>
      <c r="G4">
        <f t="shared" si="1"/>
        <v>0.5</v>
      </c>
      <c r="H4">
        <f>$L$1*$L$2</f>
        <v>0.75</v>
      </c>
      <c r="I4">
        <f t="shared" si="1"/>
        <v>0.5</v>
      </c>
      <c r="J4">
        <f t="shared" si="2"/>
        <v>4.5</v>
      </c>
      <c r="K4" t="s">
        <v>2</v>
      </c>
      <c r="L4">
        <v>1.5</v>
      </c>
    </row>
    <row r="5" spans="1:15" x14ac:dyDescent="0.2">
      <c r="A5" t="s">
        <v>6</v>
      </c>
      <c r="B5">
        <f t="shared" si="1"/>
        <v>0.5</v>
      </c>
      <c r="C5">
        <f>$L$1*L4</f>
        <v>0.75</v>
      </c>
      <c r="D5">
        <f t="shared" si="1"/>
        <v>0.5</v>
      </c>
      <c r="E5">
        <f>$L$1*$L$2*L4</f>
        <v>1.125</v>
      </c>
      <c r="F5">
        <f t="shared" si="1"/>
        <v>0.5</v>
      </c>
      <c r="G5">
        <f>$L$1*L4</f>
        <v>0.75</v>
      </c>
      <c r="H5">
        <f t="shared" si="1"/>
        <v>0.5</v>
      </c>
      <c r="I5">
        <f>$L$1*$L$2*L4</f>
        <v>1.125</v>
      </c>
      <c r="J5">
        <f t="shared" si="2"/>
        <v>5.75</v>
      </c>
    </row>
    <row r="6" spans="1:15" x14ac:dyDescent="0.2">
      <c r="A6" t="s">
        <v>7</v>
      </c>
      <c r="B6">
        <f>$L$1*$L$2</f>
        <v>0.75</v>
      </c>
      <c r="C6">
        <f t="shared" si="1"/>
        <v>0.5</v>
      </c>
      <c r="D6">
        <f t="shared" si="1"/>
        <v>0.5</v>
      </c>
      <c r="E6">
        <f t="shared" si="1"/>
        <v>0.5</v>
      </c>
      <c r="F6">
        <f>$L$1*$L$2*$L$3</f>
        <v>3</v>
      </c>
      <c r="G6">
        <f>$L$1*$L$3</f>
        <v>2</v>
      </c>
      <c r="H6">
        <f>$L$1*$L$3</f>
        <v>2</v>
      </c>
      <c r="I6">
        <f>$L$1*$L$3</f>
        <v>2</v>
      </c>
      <c r="J6">
        <f>SUM(B6:I6)</f>
        <v>11.25</v>
      </c>
      <c r="M6">
        <f>SUM(F6:I6)</f>
        <v>9</v>
      </c>
      <c r="N6">
        <f>J6-M6</f>
        <v>2.25</v>
      </c>
      <c r="O6">
        <f>M6/N6</f>
        <v>4</v>
      </c>
    </row>
    <row r="7" spans="1:15" x14ac:dyDescent="0.2">
      <c r="A7" t="s">
        <v>8</v>
      </c>
      <c r="B7">
        <f t="shared" si="1"/>
        <v>0.5</v>
      </c>
      <c r="C7">
        <f>$L$1*$L$2*L4</f>
        <v>1.125</v>
      </c>
      <c r="D7">
        <f t="shared" si="1"/>
        <v>0.5</v>
      </c>
      <c r="E7">
        <f>$L$1*L4</f>
        <v>0.75</v>
      </c>
      <c r="F7">
        <f>$L$1*$L$3</f>
        <v>2</v>
      </c>
      <c r="G7">
        <f>$L$1*$L$2*$L$3*L4</f>
        <v>4.5</v>
      </c>
      <c r="H7">
        <f>$L$1*$L$3</f>
        <v>2</v>
      </c>
      <c r="I7">
        <f>$L$1*$L$3*L4</f>
        <v>3</v>
      </c>
      <c r="J7">
        <f t="shared" si="2"/>
        <v>14.375</v>
      </c>
      <c r="M7">
        <f t="shared" ref="M7:M9" si="3">SUM(F7:I7)</f>
        <v>11.5</v>
      </c>
      <c r="N7">
        <f t="shared" ref="N7:N9" si="4">J7-M7</f>
        <v>2.875</v>
      </c>
      <c r="O7">
        <f t="shared" ref="O7:O9" si="5">M7/N7</f>
        <v>4</v>
      </c>
    </row>
    <row r="8" spans="1:15" x14ac:dyDescent="0.2">
      <c r="A8" t="s">
        <v>9</v>
      </c>
      <c r="B8">
        <f t="shared" si="1"/>
        <v>0.5</v>
      </c>
      <c r="C8">
        <f t="shared" si="1"/>
        <v>0.5</v>
      </c>
      <c r="D8">
        <f>$L$1*$L$2</f>
        <v>0.75</v>
      </c>
      <c r="E8">
        <f t="shared" si="1"/>
        <v>0.5</v>
      </c>
      <c r="F8">
        <f>$L$1*$L$3</f>
        <v>2</v>
      </c>
      <c r="G8">
        <f>$L$1*$L$3</f>
        <v>2</v>
      </c>
      <c r="H8">
        <f>$L$1*$L$2*$L$3</f>
        <v>3</v>
      </c>
      <c r="I8">
        <f>$L$1*$L$3</f>
        <v>2</v>
      </c>
      <c r="J8">
        <f t="shared" si="2"/>
        <v>11.25</v>
      </c>
      <c r="M8">
        <f t="shared" si="3"/>
        <v>9</v>
      </c>
      <c r="N8">
        <f t="shared" si="4"/>
        <v>2.25</v>
      </c>
      <c r="O8">
        <f t="shared" si="5"/>
        <v>4</v>
      </c>
    </row>
    <row r="9" spans="1:15" x14ac:dyDescent="0.2">
      <c r="A9" t="s">
        <v>10</v>
      </c>
      <c r="B9">
        <f t="shared" si="1"/>
        <v>0.5</v>
      </c>
      <c r="C9">
        <f>$L$1*L4</f>
        <v>0.75</v>
      </c>
      <c r="D9">
        <f t="shared" si="1"/>
        <v>0.5</v>
      </c>
      <c r="E9">
        <f>$L$1*$L$2*L4</f>
        <v>1.125</v>
      </c>
      <c r="F9">
        <f>$L$1*$L$3</f>
        <v>2</v>
      </c>
      <c r="G9">
        <f>$L$1*$L$3*L4</f>
        <v>3</v>
      </c>
      <c r="H9">
        <f>$L$1*$L$3</f>
        <v>2</v>
      </c>
      <c r="I9">
        <f>$L$1*$L$2*$L$3*L4</f>
        <v>4.5</v>
      </c>
      <c r="J9">
        <f t="shared" si="2"/>
        <v>14.375</v>
      </c>
      <c r="M9">
        <f t="shared" si="3"/>
        <v>11.5</v>
      </c>
      <c r="N9">
        <f t="shared" si="4"/>
        <v>2.875</v>
      </c>
      <c r="O9">
        <f t="shared" si="5"/>
        <v>4</v>
      </c>
    </row>
    <row r="12" spans="1:15" x14ac:dyDescent="0.2">
      <c r="L12">
        <v>15.75</v>
      </c>
    </row>
    <row r="13" spans="1:15" x14ac:dyDescent="0.2">
      <c r="L13" t="s">
        <v>15</v>
      </c>
    </row>
    <row r="14" spans="1:15" x14ac:dyDescent="0.2">
      <c r="E14" s="1"/>
      <c r="N14">
        <f>11.25/5.8</f>
        <v>1.9396551724137931</v>
      </c>
    </row>
    <row r="15" spans="1:15" x14ac:dyDescent="0.2">
      <c r="D15" s="1"/>
      <c r="E15" s="1"/>
    </row>
    <row r="16" spans="1:15" x14ac:dyDescent="0.2">
      <c r="E1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Hongru Du</dc:creator>
  <cp:lastModifiedBy>Hongru Du</cp:lastModifiedBy>
  <dcterms:created xsi:type="dcterms:W3CDTF">2024-07-27T19:15:10Z</dcterms:created>
  <dcterms:modified xsi:type="dcterms:W3CDTF">2024-08-06T23:55:50Z</dcterms:modified>
</cp:coreProperties>
</file>