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oracio\Downloads\Adjuntos\"/>
    </mc:Choice>
  </mc:AlternateContent>
  <bookViews>
    <workbookView xWindow="0" yWindow="0" windowWidth="1917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1" i="1" l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F58" i="1"/>
  <c r="F57" i="1"/>
  <c r="F56" i="1"/>
  <c r="F55" i="1"/>
  <c r="F54" i="1"/>
  <c r="F53" i="1"/>
  <c r="F52" i="1"/>
  <c r="F51" i="1"/>
  <c r="F50" i="1"/>
  <c r="F49" i="1"/>
  <c r="F48" i="1"/>
  <c r="F46" i="1"/>
  <c r="F45" i="1"/>
  <c r="F44" i="1"/>
  <c r="F43" i="1"/>
  <c r="F42" i="1"/>
  <c r="F41" i="1"/>
  <c r="F40" i="1"/>
  <c r="F39" i="1"/>
  <c r="F38" i="1"/>
  <c r="F37" i="1"/>
  <c r="F36" i="1"/>
  <c r="D58" i="1"/>
  <c r="D57" i="1"/>
  <c r="D56" i="1"/>
  <c r="D55" i="1"/>
  <c r="D54" i="1"/>
  <c r="D53" i="1"/>
  <c r="D52" i="1"/>
  <c r="D51" i="1"/>
  <c r="D50" i="1"/>
  <c r="D49" i="1"/>
  <c r="D48" i="1"/>
  <c r="D46" i="1"/>
  <c r="D45" i="1"/>
  <c r="D44" i="1"/>
  <c r="D43" i="1"/>
  <c r="D42" i="1"/>
  <c r="D41" i="1"/>
  <c r="D40" i="1"/>
  <c r="D39" i="1"/>
  <c r="D38" i="1"/>
  <c r="D37" i="1"/>
  <c r="D36" i="1"/>
  <c r="E59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D3" i="1"/>
  <c r="D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31" i="1" s="1"/>
  <c r="E9" i="1"/>
  <c r="E8" i="1"/>
  <c r="H31" i="1" l="1"/>
  <c r="H32" i="1" s="1"/>
  <c r="E32" i="1"/>
</calcChain>
</file>

<file path=xl/sharedStrings.xml><?xml version="1.0" encoding="utf-8"?>
<sst xmlns="http://schemas.openxmlformats.org/spreadsheetml/2006/main" count="106" uniqueCount="36">
  <si>
    <t>RIESGO</t>
  </si>
  <si>
    <t>SUMA</t>
  </si>
  <si>
    <t>TASA</t>
  </si>
  <si>
    <t>Actividad</t>
  </si>
  <si>
    <t>Salon de Ventas</t>
  </si>
  <si>
    <t>RC IRE</t>
  </si>
  <si>
    <t>RCC</t>
  </si>
  <si>
    <t>RCL</t>
  </si>
  <si>
    <t>DAÑOS AGUA</t>
  </si>
  <si>
    <t>ROBO</t>
  </si>
  <si>
    <t>IC</t>
  </si>
  <si>
    <t>ST</t>
  </si>
  <si>
    <t>st fallas</t>
  </si>
  <si>
    <t>Cristales</t>
  </si>
  <si>
    <t>Remocion</t>
  </si>
  <si>
    <t>IE</t>
  </si>
  <si>
    <t>Deposito</t>
  </si>
  <si>
    <t>ic</t>
  </si>
  <si>
    <t>Daños Agua</t>
  </si>
  <si>
    <t>Robo</t>
  </si>
  <si>
    <t>ST FALLAS</t>
  </si>
  <si>
    <t>Escombros</t>
  </si>
  <si>
    <t>IRE</t>
  </si>
  <si>
    <t>Desde</t>
  </si>
  <si>
    <t>Hasta</t>
  </si>
  <si>
    <t>Original</t>
  </si>
  <si>
    <t>Endoso</t>
  </si>
  <si>
    <t>Total Prima Anual</t>
  </si>
  <si>
    <t>Total Prima Endoso</t>
  </si>
  <si>
    <t>Dias Vigencia</t>
  </si>
  <si>
    <t>Primas/Prorrata</t>
  </si>
  <si>
    <t>Primas/Absoluto</t>
  </si>
  <si>
    <t>01-04-07-30001837-0</t>
  </si>
  <si>
    <t>dif Tasa</t>
  </si>
  <si>
    <t>Como Forrajeria</t>
  </si>
  <si>
    <t>Como Almacen 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</si>
</sst>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72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44" fontId="0" fillId="0" borderId="1" xfId="1" applyFont="1" applyBorder="1"/>
    <xf numFmtId="165" fontId="0" fillId="0" borderId="1" xfId="1" applyNumberFormat="1" applyFont="1" applyBorder="1"/>
    <xf numFmtId="172" fontId="0" fillId="0" borderId="1" xfId="0" applyNumberFormat="1" applyBorder="1"/>
    <xf numFmtId="44" fontId="2" fillId="0" borderId="1" xfId="1" applyFont="1" applyBorder="1"/>
    <xf numFmtId="44" fontId="3" fillId="0" borderId="0" xfId="1" applyFont="1"/>
    <xf numFmtId="0" fontId="0" fillId="2" borderId="2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F5" workbookViewId="0">
      <selection activeCell="P34" sqref="P34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5.5703125" bestFit="1" customWidth="1"/>
    <col min="4" max="4" width="18" bestFit="1" customWidth="1"/>
    <col min="5" max="5" width="15" bestFit="1" customWidth="1"/>
    <col min="7" max="7" width="18" bestFit="1" customWidth="1"/>
    <col min="8" max="8" width="15" bestFit="1" customWidth="1"/>
    <col min="10" max="10" width="15.7109375" bestFit="1" customWidth="1"/>
    <col min="12" max="12" width="13" bestFit="1" customWidth="1"/>
    <col min="14" max="14" width="15" bestFit="1" customWidth="1"/>
  </cols>
  <sheetData>
    <row r="1" spans="1:14" x14ac:dyDescent="0.25">
      <c r="A1" s="5"/>
      <c r="B1" s="5" t="s">
        <v>23</v>
      </c>
      <c r="C1" s="5" t="s">
        <v>24</v>
      </c>
      <c r="D1" s="5" t="s">
        <v>29</v>
      </c>
    </row>
    <row r="2" spans="1:14" x14ac:dyDescent="0.25">
      <c r="A2" s="5" t="s">
        <v>25</v>
      </c>
      <c r="B2" s="4">
        <v>43891</v>
      </c>
      <c r="C2" s="4">
        <v>44256</v>
      </c>
      <c r="D2" s="3">
        <f>+C2-B2</f>
        <v>365</v>
      </c>
    </row>
    <row r="3" spans="1:14" x14ac:dyDescent="0.25">
      <c r="A3" s="5" t="s">
        <v>26</v>
      </c>
      <c r="B3" s="4">
        <v>43935</v>
      </c>
      <c r="C3" s="4">
        <v>44256</v>
      </c>
      <c r="D3" s="3">
        <f>+C3-B3</f>
        <v>321</v>
      </c>
    </row>
    <row r="6" spans="1:14" x14ac:dyDescent="0.25">
      <c r="A6" t="s">
        <v>34</v>
      </c>
      <c r="J6" t="s">
        <v>35</v>
      </c>
    </row>
    <row r="7" spans="1:14" x14ac:dyDescent="0.25">
      <c r="A7" s="5" t="s">
        <v>3</v>
      </c>
      <c r="B7" s="5" t="s">
        <v>0</v>
      </c>
      <c r="C7" s="5" t="s">
        <v>1</v>
      </c>
      <c r="D7" s="5" t="s">
        <v>2</v>
      </c>
      <c r="E7" s="5" t="s">
        <v>30</v>
      </c>
      <c r="G7" s="5" t="s">
        <v>2</v>
      </c>
      <c r="H7" s="5" t="s">
        <v>31</v>
      </c>
      <c r="J7" s="5" t="s">
        <v>3</v>
      </c>
      <c r="K7" s="5" t="s">
        <v>0</v>
      </c>
      <c r="L7" s="5" t="s">
        <v>1</v>
      </c>
      <c r="M7" s="5" t="s">
        <v>2</v>
      </c>
      <c r="N7" s="5" t="s">
        <v>30</v>
      </c>
    </row>
    <row r="8" spans="1:14" x14ac:dyDescent="0.25">
      <c r="A8" s="3" t="s">
        <v>4</v>
      </c>
      <c r="B8" s="3" t="s">
        <v>8</v>
      </c>
      <c r="C8" s="7">
        <v>112500</v>
      </c>
      <c r="D8" s="3">
        <v>9.1389999999999993</v>
      </c>
      <c r="E8" s="6">
        <f>(D8/1000)*C8</f>
        <v>1028.1375</v>
      </c>
      <c r="G8" s="3">
        <v>9.1389999999999993</v>
      </c>
      <c r="H8" s="6">
        <f>(C8/1000)*G8</f>
        <v>1028.1374999999998</v>
      </c>
      <c r="J8" s="3" t="s">
        <v>4</v>
      </c>
      <c r="K8" s="3" t="s">
        <v>8</v>
      </c>
      <c r="L8" s="7">
        <v>112500</v>
      </c>
      <c r="M8" s="3">
        <v>9.1389999999999993</v>
      </c>
      <c r="N8" s="6">
        <f>(M8/1000)*L8</f>
        <v>1028.1375</v>
      </c>
    </row>
    <row r="9" spans="1:14" x14ac:dyDescent="0.25">
      <c r="A9" s="3"/>
      <c r="B9" s="3" t="s">
        <v>9</v>
      </c>
      <c r="C9" s="7">
        <v>281250</v>
      </c>
      <c r="D9" s="3">
        <v>22.997</v>
      </c>
      <c r="E9" s="6">
        <f>(D9/1000)*C9</f>
        <v>6467.90625</v>
      </c>
      <c r="G9" s="3">
        <v>22.997</v>
      </c>
      <c r="H9" s="6">
        <f t="shared" ref="H9:H30" si="0">(C9/1000)*G9</f>
        <v>6467.90625</v>
      </c>
      <c r="J9" s="3"/>
      <c r="K9" s="3" t="s">
        <v>9</v>
      </c>
      <c r="L9" s="7">
        <v>281250</v>
      </c>
      <c r="M9" s="3">
        <v>22.997</v>
      </c>
      <c r="N9" s="6">
        <f>(M9/1000)*L9</f>
        <v>6467.90625</v>
      </c>
    </row>
    <row r="10" spans="1:14" x14ac:dyDescent="0.25">
      <c r="A10" s="3"/>
      <c r="B10" s="3" t="s">
        <v>10</v>
      </c>
      <c r="C10" s="7">
        <v>2812500</v>
      </c>
      <c r="D10" s="3">
        <v>5.2249999999999996</v>
      </c>
      <c r="E10" s="6">
        <f>(D10/1000)*C10</f>
        <v>14695.312499999998</v>
      </c>
      <c r="G10" s="3">
        <v>6.7925000000000004</v>
      </c>
      <c r="H10" s="6">
        <f t="shared" si="0"/>
        <v>19103.90625</v>
      </c>
      <c r="J10" s="3"/>
      <c r="K10" s="3" t="s">
        <v>10</v>
      </c>
      <c r="L10" s="7">
        <v>2812500</v>
      </c>
      <c r="M10" s="3">
        <v>3.3963000000000001</v>
      </c>
      <c r="N10" s="6">
        <f>(M10/1000)*L10</f>
        <v>9552.09375</v>
      </c>
    </row>
    <row r="11" spans="1:14" x14ac:dyDescent="0.25">
      <c r="A11" s="3"/>
      <c r="B11" s="3" t="s">
        <v>11</v>
      </c>
      <c r="C11" s="7">
        <v>222000</v>
      </c>
      <c r="D11" s="3">
        <v>18.693999999999999</v>
      </c>
      <c r="E11" s="6">
        <f>(D11/1000)*C11</f>
        <v>4150.0679999999993</v>
      </c>
      <c r="G11" s="3">
        <v>18.693999999999999</v>
      </c>
      <c r="H11" s="6">
        <f t="shared" si="0"/>
        <v>4150.0680000000002</v>
      </c>
      <c r="J11" s="3"/>
      <c r="K11" s="3" t="s">
        <v>11</v>
      </c>
      <c r="L11" s="7">
        <v>222000</v>
      </c>
      <c r="M11" s="3">
        <v>18.693999999999999</v>
      </c>
      <c r="N11" s="6">
        <f>(M11/1000)*L11</f>
        <v>4150.0679999999993</v>
      </c>
    </row>
    <row r="12" spans="1:14" x14ac:dyDescent="0.25">
      <c r="A12" s="3"/>
      <c r="B12" s="3" t="s">
        <v>12</v>
      </c>
      <c r="C12" s="7">
        <v>222000</v>
      </c>
      <c r="D12" s="3">
        <v>2.5</v>
      </c>
      <c r="E12" s="6">
        <f>(D12/1000)*C12</f>
        <v>555</v>
      </c>
      <c r="G12" s="3">
        <v>2.5</v>
      </c>
      <c r="H12" s="6">
        <f t="shared" si="0"/>
        <v>555</v>
      </c>
      <c r="J12" s="3"/>
      <c r="K12" s="3" t="s">
        <v>12</v>
      </c>
      <c r="L12" s="7">
        <v>222000</v>
      </c>
      <c r="M12" s="3">
        <v>2.5</v>
      </c>
      <c r="N12" s="6">
        <f>(M12/1000)*L12</f>
        <v>555</v>
      </c>
    </row>
    <row r="13" spans="1:14" x14ac:dyDescent="0.25">
      <c r="A13" s="3"/>
      <c r="B13" s="3" t="s">
        <v>13</v>
      </c>
      <c r="C13" s="7">
        <v>126562.5</v>
      </c>
      <c r="D13" s="3">
        <v>76.153999999999996</v>
      </c>
      <c r="E13" s="6">
        <f>(D13/1000)*C13</f>
        <v>9638.2406250000004</v>
      </c>
      <c r="G13" s="3">
        <v>76.153999999999996</v>
      </c>
      <c r="H13" s="6">
        <f t="shared" si="0"/>
        <v>9638.2406250000004</v>
      </c>
      <c r="J13" s="3"/>
      <c r="K13" s="3" t="s">
        <v>13</v>
      </c>
      <c r="L13" s="7">
        <v>126562.5</v>
      </c>
      <c r="M13" s="3">
        <v>76.153999999999996</v>
      </c>
      <c r="N13" s="6">
        <f>(M13/1000)*L13</f>
        <v>9638.2406250000004</v>
      </c>
    </row>
    <row r="14" spans="1:14" x14ac:dyDescent="0.25">
      <c r="A14" s="3"/>
      <c r="B14" s="3" t="s">
        <v>14</v>
      </c>
      <c r="C14" s="7">
        <v>1125000</v>
      </c>
      <c r="D14" s="3">
        <v>4.2300000000000004</v>
      </c>
      <c r="E14" s="6">
        <f>(D14/1000)*C14</f>
        <v>4758.75</v>
      </c>
      <c r="G14" s="3">
        <v>4.2300000000000004</v>
      </c>
      <c r="H14" s="6">
        <f t="shared" si="0"/>
        <v>4758.7500000000009</v>
      </c>
      <c r="J14" s="3"/>
      <c r="K14" s="3" t="s">
        <v>14</v>
      </c>
      <c r="L14" s="7">
        <v>1125000</v>
      </c>
      <c r="M14" s="3">
        <v>2.12</v>
      </c>
      <c r="N14" s="6">
        <f>(M14/1000)*L14</f>
        <v>2385</v>
      </c>
    </row>
    <row r="15" spans="1:14" x14ac:dyDescent="0.25">
      <c r="A15" s="3"/>
      <c r="B15" s="3" t="s">
        <v>15</v>
      </c>
      <c r="C15" s="7">
        <v>11250000</v>
      </c>
      <c r="D15" s="3">
        <v>2.7360000000000002</v>
      </c>
      <c r="E15" s="6">
        <f>(D15/1000)*C15</f>
        <v>30780</v>
      </c>
      <c r="G15" s="3">
        <v>3.5568</v>
      </c>
      <c r="H15" s="6">
        <f t="shared" si="0"/>
        <v>40014</v>
      </c>
      <c r="J15" s="3"/>
      <c r="K15" s="3" t="s">
        <v>15</v>
      </c>
      <c r="L15" s="7">
        <v>11250000</v>
      </c>
      <c r="M15" s="3">
        <v>1.7784</v>
      </c>
      <c r="N15" s="6">
        <f>(M15/1000)*L15</f>
        <v>20007</v>
      </c>
    </row>
    <row r="16" spans="1:14" x14ac:dyDescent="0.25">
      <c r="A16" s="3"/>
      <c r="B16" s="3" t="s">
        <v>5</v>
      </c>
      <c r="C16" s="7">
        <v>843750</v>
      </c>
      <c r="D16" s="3">
        <v>0.01</v>
      </c>
      <c r="E16" s="6">
        <f>(D16/1000)*C16</f>
        <v>8.4375</v>
      </c>
      <c r="G16" s="3">
        <v>0.01</v>
      </c>
      <c r="H16" s="6">
        <f t="shared" si="0"/>
        <v>8.4375</v>
      </c>
      <c r="J16" s="3"/>
      <c r="K16" s="3" t="s">
        <v>5</v>
      </c>
      <c r="L16" s="7">
        <v>843750</v>
      </c>
      <c r="M16" s="3">
        <v>0.01</v>
      </c>
      <c r="N16" s="6">
        <f>(M16/1000)*L16</f>
        <v>8.4375</v>
      </c>
    </row>
    <row r="17" spans="1:16" x14ac:dyDescent="0.25">
      <c r="A17" s="3"/>
      <c r="B17" s="3" t="s">
        <v>6</v>
      </c>
      <c r="C17" s="7">
        <v>843750</v>
      </c>
      <c r="D17" s="3">
        <v>2.2490000000000001</v>
      </c>
      <c r="E17" s="6">
        <f>(D17/1000)*C17</f>
        <v>1897.59375</v>
      </c>
      <c r="G17" s="3">
        <v>2.2490000000000001</v>
      </c>
      <c r="H17" s="6">
        <f t="shared" si="0"/>
        <v>1897.59375</v>
      </c>
      <c r="J17" s="3"/>
      <c r="K17" s="3" t="s">
        <v>6</v>
      </c>
      <c r="L17" s="7">
        <v>843750</v>
      </c>
      <c r="M17" s="3">
        <v>2.2490000000000001</v>
      </c>
      <c r="N17" s="6">
        <f>(M17/1000)*L17</f>
        <v>1897.59375</v>
      </c>
    </row>
    <row r="18" spans="1:16" x14ac:dyDescent="0.25">
      <c r="A18" s="3"/>
      <c r="B18" s="3" t="s">
        <v>7</v>
      </c>
      <c r="C18" s="7">
        <v>562500</v>
      </c>
      <c r="D18" s="3">
        <v>0.88400000000000001</v>
      </c>
      <c r="E18" s="6">
        <f>(D18/1000)*C18</f>
        <v>497.25</v>
      </c>
      <c r="G18" s="3">
        <v>0.88400000000000001</v>
      </c>
      <c r="H18" s="6">
        <f t="shared" si="0"/>
        <v>497.25</v>
      </c>
      <c r="J18" s="3"/>
      <c r="K18" s="3" t="s">
        <v>7</v>
      </c>
      <c r="L18" s="7">
        <v>562500</v>
      </c>
      <c r="M18" s="3">
        <v>0.88400000000000001</v>
      </c>
      <c r="N18" s="6">
        <f>(M18/1000)*L18</f>
        <v>497.25</v>
      </c>
    </row>
    <row r="19" spans="1:16" x14ac:dyDescent="0.25">
      <c r="E19" s="1">
        <f>(D19/1000)*C19</f>
        <v>0</v>
      </c>
      <c r="H19" s="6">
        <f t="shared" si="0"/>
        <v>0</v>
      </c>
      <c r="N19" s="1">
        <f>(M19/1000)*L19</f>
        <v>0</v>
      </c>
    </row>
    <row r="20" spans="1:16" x14ac:dyDescent="0.25">
      <c r="A20" s="3" t="s">
        <v>16</v>
      </c>
      <c r="B20" s="3" t="s">
        <v>17</v>
      </c>
      <c r="C20" s="3">
        <v>5625000</v>
      </c>
      <c r="D20" s="3">
        <v>5.2249999999999996</v>
      </c>
      <c r="E20" s="6">
        <f>(D20/1000)*C20</f>
        <v>29390.624999999996</v>
      </c>
      <c r="G20" s="3">
        <v>6.7925000000000004</v>
      </c>
      <c r="H20" s="6">
        <f t="shared" si="0"/>
        <v>38207.8125</v>
      </c>
      <c r="J20" s="3" t="s">
        <v>16</v>
      </c>
      <c r="K20" s="3" t="s">
        <v>17</v>
      </c>
      <c r="L20" s="3">
        <v>5625000</v>
      </c>
      <c r="M20" s="3">
        <v>3.3963000000000001</v>
      </c>
      <c r="N20" s="6">
        <f>(M20/1000)*L20</f>
        <v>19104.1875</v>
      </c>
    </row>
    <row r="21" spans="1:16" x14ac:dyDescent="0.25">
      <c r="A21" s="3"/>
      <c r="B21" s="3" t="s">
        <v>18</v>
      </c>
      <c r="C21" s="3">
        <v>112500</v>
      </c>
      <c r="D21" s="3">
        <v>9.1389999999999993</v>
      </c>
      <c r="E21" s="6">
        <f>(D21/1000)*C21</f>
        <v>1028.1375</v>
      </c>
      <c r="G21" s="3">
        <v>9.1389999999999993</v>
      </c>
      <c r="H21" s="6">
        <f t="shared" si="0"/>
        <v>1028.1374999999998</v>
      </c>
      <c r="J21" s="3"/>
      <c r="K21" s="3" t="s">
        <v>18</v>
      </c>
      <c r="L21" s="3">
        <v>112500</v>
      </c>
      <c r="M21" s="3">
        <v>9.1389999999999993</v>
      </c>
      <c r="N21" s="6">
        <f>(M21/1000)*L21</f>
        <v>1028.1375</v>
      </c>
    </row>
    <row r="22" spans="1:16" x14ac:dyDescent="0.25">
      <c r="A22" s="3"/>
      <c r="B22" s="3" t="s">
        <v>19</v>
      </c>
      <c r="C22" s="3">
        <v>562500</v>
      </c>
      <c r="D22" s="3">
        <v>22.997</v>
      </c>
      <c r="E22" s="6">
        <f>(D22/1000)*C22</f>
        <v>12935.8125</v>
      </c>
      <c r="G22" s="3">
        <v>22.997</v>
      </c>
      <c r="H22" s="6">
        <f t="shared" si="0"/>
        <v>12935.8125</v>
      </c>
      <c r="J22" s="3"/>
      <c r="K22" s="3" t="s">
        <v>19</v>
      </c>
      <c r="L22" s="3">
        <v>562500</v>
      </c>
      <c r="M22" s="3">
        <v>22.997</v>
      </c>
      <c r="N22" s="6">
        <f>(M22/1000)*L22</f>
        <v>12935.8125</v>
      </c>
    </row>
    <row r="23" spans="1:16" x14ac:dyDescent="0.25">
      <c r="A23" s="3"/>
      <c r="B23" s="3" t="s">
        <v>20</v>
      </c>
      <c r="C23" s="3">
        <v>168750</v>
      </c>
      <c r="D23" s="3">
        <v>2.5</v>
      </c>
      <c r="E23" s="6">
        <f>(D23/1000)*C23</f>
        <v>421.875</v>
      </c>
      <c r="G23" s="3">
        <v>2.5</v>
      </c>
      <c r="H23" s="6">
        <f t="shared" si="0"/>
        <v>421.875</v>
      </c>
      <c r="J23" s="3"/>
      <c r="K23" s="3" t="s">
        <v>20</v>
      </c>
      <c r="L23" s="3">
        <v>168750</v>
      </c>
      <c r="M23" s="3">
        <v>2.5</v>
      </c>
      <c r="N23" s="6">
        <f>(M23/1000)*L23</f>
        <v>421.875</v>
      </c>
    </row>
    <row r="24" spans="1:16" x14ac:dyDescent="0.25">
      <c r="A24" s="3"/>
      <c r="B24" s="3" t="s">
        <v>11</v>
      </c>
      <c r="C24" s="3">
        <v>168750</v>
      </c>
      <c r="D24" s="3">
        <v>18.693999999999999</v>
      </c>
      <c r="E24" s="6">
        <f>(D24/1000)*C24</f>
        <v>3154.6124999999997</v>
      </c>
      <c r="G24" s="3">
        <v>18.693999999999999</v>
      </c>
      <c r="H24" s="6">
        <f t="shared" si="0"/>
        <v>3154.6124999999997</v>
      </c>
      <c r="J24" s="3"/>
      <c r="K24" s="3" t="s">
        <v>11</v>
      </c>
      <c r="L24" s="3">
        <v>168750</v>
      </c>
      <c r="M24" s="3">
        <v>18.693999999999999</v>
      </c>
      <c r="N24" s="6">
        <f>(M24/1000)*L24</f>
        <v>3154.6124999999997</v>
      </c>
    </row>
    <row r="25" spans="1:16" x14ac:dyDescent="0.25">
      <c r="A25" s="3"/>
      <c r="B25" s="3" t="s">
        <v>21</v>
      </c>
      <c r="C25" s="3">
        <v>1181250</v>
      </c>
      <c r="D25" s="3">
        <v>4.2300000000000004</v>
      </c>
      <c r="E25" s="6">
        <f>(D25/1000)*C25</f>
        <v>4996.6875</v>
      </c>
      <c r="G25" s="3">
        <v>4.2300000000000004</v>
      </c>
      <c r="H25" s="6">
        <f t="shared" si="0"/>
        <v>4996.6875000000009</v>
      </c>
      <c r="J25" s="3"/>
      <c r="K25" s="3" t="s">
        <v>21</v>
      </c>
      <c r="L25" s="3">
        <v>1181250</v>
      </c>
      <c r="M25" s="3">
        <v>2.12</v>
      </c>
      <c r="N25" s="6">
        <f>(M25/1000)*L25</f>
        <v>2504.25</v>
      </c>
    </row>
    <row r="26" spans="1:16" x14ac:dyDescent="0.25">
      <c r="A26" s="3"/>
      <c r="B26" s="3" t="s">
        <v>15</v>
      </c>
      <c r="C26" s="3">
        <v>16875000</v>
      </c>
      <c r="D26" s="3">
        <v>2.7360000000000002</v>
      </c>
      <c r="E26" s="6">
        <f>(D26/1000)*C26</f>
        <v>46170</v>
      </c>
      <c r="G26" s="3">
        <v>3.5568</v>
      </c>
      <c r="H26" s="6">
        <f t="shared" si="0"/>
        <v>60021</v>
      </c>
      <c r="J26" s="3"/>
      <c r="K26" s="3" t="s">
        <v>15</v>
      </c>
      <c r="L26" s="3">
        <v>16875000</v>
      </c>
      <c r="M26" s="3">
        <v>1.7784</v>
      </c>
      <c r="N26" s="6">
        <f>(M26/1000)*L26</f>
        <v>30010.5</v>
      </c>
    </row>
    <row r="27" spans="1:16" x14ac:dyDescent="0.25">
      <c r="A27" s="3"/>
      <c r="B27" s="3" t="s">
        <v>13</v>
      </c>
      <c r="C27" s="3">
        <v>14100</v>
      </c>
      <c r="D27" s="3">
        <v>76.153999999999996</v>
      </c>
      <c r="E27" s="6">
        <f t="shared" ref="E27:E30" si="1">(D27/1000)*C27</f>
        <v>1073.7714000000001</v>
      </c>
      <c r="G27" s="3">
        <v>76.153999999999996</v>
      </c>
      <c r="H27" s="6">
        <f t="shared" si="0"/>
        <v>1073.7713999999999</v>
      </c>
      <c r="J27" s="3"/>
      <c r="K27" s="3" t="s">
        <v>13</v>
      </c>
      <c r="L27" s="3">
        <v>14100</v>
      </c>
      <c r="M27" s="3">
        <v>76.153999999999996</v>
      </c>
      <c r="N27" s="6">
        <f t="shared" ref="N27:N30" si="2">(M27/1000)*L27</f>
        <v>1073.7714000000001</v>
      </c>
    </row>
    <row r="28" spans="1:16" x14ac:dyDescent="0.25">
      <c r="A28" s="3"/>
      <c r="B28" s="3" t="s">
        <v>22</v>
      </c>
      <c r="C28" s="3">
        <v>843750</v>
      </c>
      <c r="D28" s="3">
        <v>0.01</v>
      </c>
      <c r="E28" s="6">
        <f t="shared" si="1"/>
        <v>8.4375</v>
      </c>
      <c r="G28" s="3">
        <v>0.01</v>
      </c>
      <c r="H28" s="6">
        <f t="shared" si="0"/>
        <v>8.4375</v>
      </c>
      <c r="J28" s="3"/>
      <c r="K28" s="3" t="s">
        <v>22</v>
      </c>
      <c r="L28" s="3">
        <v>843750</v>
      </c>
      <c r="M28" s="3">
        <v>0.01</v>
      </c>
      <c r="N28" s="6">
        <f t="shared" si="2"/>
        <v>8.4375</v>
      </c>
    </row>
    <row r="29" spans="1:16" x14ac:dyDescent="0.25">
      <c r="A29" s="3"/>
      <c r="B29" s="3" t="s">
        <v>6</v>
      </c>
      <c r="C29" s="3">
        <v>843750</v>
      </c>
      <c r="D29" s="3">
        <v>2.2490000000000001</v>
      </c>
      <c r="E29" s="6">
        <f t="shared" si="1"/>
        <v>1897.59375</v>
      </c>
      <c r="G29" s="3">
        <v>2.2490000000000001</v>
      </c>
      <c r="H29" s="6">
        <f t="shared" si="0"/>
        <v>1897.59375</v>
      </c>
      <c r="J29" s="3"/>
      <c r="K29" s="3" t="s">
        <v>6</v>
      </c>
      <c r="L29" s="3">
        <v>843750</v>
      </c>
      <c r="M29" s="3">
        <v>2.2490000000000001</v>
      </c>
      <c r="N29" s="6">
        <f t="shared" si="2"/>
        <v>1897.59375</v>
      </c>
    </row>
    <row r="30" spans="1:16" x14ac:dyDescent="0.25">
      <c r="A30" s="3"/>
      <c r="B30" s="3" t="s">
        <v>7</v>
      </c>
      <c r="C30" s="3">
        <v>562500</v>
      </c>
      <c r="D30" s="3">
        <v>0.88400000000000001</v>
      </c>
      <c r="E30" s="6">
        <f t="shared" si="1"/>
        <v>497.25</v>
      </c>
      <c r="G30" s="3">
        <v>0.88400000000000001</v>
      </c>
      <c r="H30" s="6">
        <f t="shared" si="0"/>
        <v>497.25</v>
      </c>
      <c r="J30" s="3"/>
      <c r="K30" s="3" t="s">
        <v>7</v>
      </c>
      <c r="L30" s="3">
        <v>562500</v>
      </c>
      <c r="M30" s="3">
        <v>0.88400000000000001</v>
      </c>
      <c r="N30" s="6">
        <f t="shared" si="2"/>
        <v>497.25</v>
      </c>
    </row>
    <row r="31" spans="1:16" x14ac:dyDescent="0.25">
      <c r="D31" t="s">
        <v>27</v>
      </c>
      <c r="E31" s="2">
        <f>SUM(E8:E30)</f>
        <v>176051.49877499999</v>
      </c>
      <c r="G31" t="s">
        <v>27</v>
      </c>
      <c r="H31" s="2">
        <f>SUM(H8:H30)</f>
        <v>212362.28002499999</v>
      </c>
      <c r="M31" t="s">
        <v>27</v>
      </c>
      <c r="N31" s="2">
        <f>SUM(N8:N30)</f>
        <v>128823.155025</v>
      </c>
      <c r="P31">
        <f>+N31*0.1722</f>
        <v>22183.347295305</v>
      </c>
    </row>
    <row r="32" spans="1:16" x14ac:dyDescent="0.25">
      <c r="D32" t="s">
        <v>28</v>
      </c>
      <c r="E32" s="1">
        <f>(E31/D2)*D3</f>
        <v>154828.85234732874</v>
      </c>
      <c r="G32" t="s">
        <v>28</v>
      </c>
      <c r="H32" s="1">
        <f>(H31/D2)*D3</f>
        <v>186762.4435288356</v>
      </c>
      <c r="M32" t="s">
        <v>28</v>
      </c>
      <c r="N32" s="1">
        <f>(N31/D2)*D3</f>
        <v>113293.7883918493</v>
      </c>
    </row>
    <row r="34" spans="1:6" x14ac:dyDescent="0.25">
      <c r="A34" t="s">
        <v>32</v>
      </c>
    </row>
    <row r="35" spans="1:6" x14ac:dyDescent="0.25">
      <c r="A35" s="5" t="s">
        <v>3</v>
      </c>
      <c r="B35" s="5" t="s">
        <v>0</v>
      </c>
      <c r="C35" s="5" t="s">
        <v>1</v>
      </c>
      <c r="D35" s="5" t="s">
        <v>2</v>
      </c>
      <c r="E35" s="5" t="s">
        <v>30</v>
      </c>
      <c r="F35" s="11" t="s">
        <v>33</v>
      </c>
    </row>
    <row r="36" spans="1:6" x14ac:dyDescent="0.25">
      <c r="A36" s="3" t="s">
        <v>4</v>
      </c>
      <c r="B36" s="3" t="s">
        <v>8</v>
      </c>
      <c r="C36" s="7">
        <v>75000</v>
      </c>
      <c r="D36" s="8">
        <f>(E36/C36)*1000</f>
        <v>1.5745333333333333</v>
      </c>
      <c r="E36" s="9">
        <v>118.09</v>
      </c>
      <c r="F36">
        <f>D36/D8</f>
        <v>0.17228726702410915</v>
      </c>
    </row>
    <row r="37" spans="1:6" x14ac:dyDescent="0.25">
      <c r="A37" s="3"/>
      <c r="B37" s="3" t="s">
        <v>9</v>
      </c>
      <c r="C37" s="7">
        <v>187500</v>
      </c>
      <c r="D37" s="8">
        <f>(E37/C37)*1000</f>
        <v>3.9619199999999997</v>
      </c>
      <c r="E37" s="9">
        <v>742.86</v>
      </c>
      <c r="F37">
        <f>D37/D9</f>
        <v>0.17227986259077269</v>
      </c>
    </row>
    <row r="38" spans="1:6" x14ac:dyDescent="0.25">
      <c r="A38" s="3"/>
      <c r="B38" s="3" t="s">
        <v>10</v>
      </c>
      <c r="C38" s="7">
        <v>1875000</v>
      </c>
      <c r="D38" s="8">
        <f>(E38/C38)*1000</f>
        <v>0.90016533333333337</v>
      </c>
      <c r="E38" s="9">
        <v>1687.81</v>
      </c>
      <c r="F38">
        <f>D38/D10</f>
        <v>0.17228044657097291</v>
      </c>
    </row>
    <row r="39" spans="1:6" x14ac:dyDescent="0.25">
      <c r="A39" s="3"/>
      <c r="B39" s="3" t="s">
        <v>11</v>
      </c>
      <c r="C39" s="7">
        <v>148000</v>
      </c>
      <c r="D39" s="8">
        <f>(E39/C39)*1000</f>
        <v>3.2206081081081077</v>
      </c>
      <c r="E39" s="9">
        <v>476.65</v>
      </c>
      <c r="F39">
        <f>D39/D11</f>
        <v>0.1722803096238423</v>
      </c>
    </row>
    <row r="40" spans="1:6" x14ac:dyDescent="0.25">
      <c r="A40" s="3"/>
      <c r="B40" s="3" t="s">
        <v>12</v>
      </c>
      <c r="C40" s="7">
        <v>148000</v>
      </c>
      <c r="D40" s="8">
        <f>(E40/C40)*1000</f>
        <v>0.43067567567567566</v>
      </c>
      <c r="E40" s="9">
        <v>63.74</v>
      </c>
      <c r="F40">
        <f>D40/D12</f>
        <v>0.17227027027027025</v>
      </c>
    </row>
    <row r="41" spans="1:6" x14ac:dyDescent="0.25">
      <c r="A41" s="3"/>
      <c r="B41" s="3" t="s">
        <v>13</v>
      </c>
      <c r="C41" s="7">
        <v>84375</v>
      </c>
      <c r="D41" s="8">
        <f>(E41/C41)*1000</f>
        <v>13.119881481481482</v>
      </c>
      <c r="E41" s="9">
        <v>1106.99</v>
      </c>
      <c r="F41">
        <f>D41/D13</f>
        <v>0.17228092393677918</v>
      </c>
    </row>
    <row r="42" spans="1:6" x14ac:dyDescent="0.25">
      <c r="A42" s="3"/>
      <c r="B42" s="3" t="s">
        <v>14</v>
      </c>
      <c r="C42" s="7">
        <v>750000</v>
      </c>
      <c r="D42" s="8">
        <f>(E42/C42)*1000</f>
        <v>0.72874666666666654</v>
      </c>
      <c r="E42" s="9">
        <v>546.55999999999995</v>
      </c>
      <c r="F42">
        <f>D42/D14</f>
        <v>0.17228053585500389</v>
      </c>
    </row>
    <row r="43" spans="1:6" x14ac:dyDescent="0.25">
      <c r="A43" s="3"/>
      <c r="B43" s="3" t="s">
        <v>15</v>
      </c>
      <c r="C43" s="7">
        <v>7500000</v>
      </c>
      <c r="D43" s="8">
        <f>(E43/C43)*1000</f>
        <v>0.47136</v>
      </c>
      <c r="E43" s="9">
        <v>3535.2</v>
      </c>
      <c r="F43">
        <f>D43/D15</f>
        <v>0.17228070175438595</v>
      </c>
    </row>
    <row r="44" spans="1:6" x14ac:dyDescent="0.25">
      <c r="A44" s="3"/>
      <c r="B44" s="3" t="s">
        <v>5</v>
      </c>
      <c r="C44" s="7">
        <v>375000</v>
      </c>
      <c r="D44" s="8">
        <f>(E44/C44)*1000</f>
        <v>0.15229333333333334</v>
      </c>
      <c r="E44" s="9">
        <v>57.11</v>
      </c>
      <c r="F44">
        <f>D44/D16</f>
        <v>15.229333333333333</v>
      </c>
    </row>
    <row r="45" spans="1:6" x14ac:dyDescent="0.25">
      <c r="A45" s="3"/>
      <c r="B45" s="3" t="s">
        <v>6</v>
      </c>
      <c r="C45" s="7">
        <v>562500</v>
      </c>
      <c r="D45" s="8">
        <f>(E45/C45)*1000</f>
        <v>0.38746666666666663</v>
      </c>
      <c r="E45" s="9">
        <v>217.95</v>
      </c>
      <c r="F45">
        <f>D45/D17</f>
        <v>0.17228397806432486</v>
      </c>
    </row>
    <row r="46" spans="1:6" x14ac:dyDescent="0.25">
      <c r="A46" s="3"/>
      <c r="B46" s="3" t="s">
        <v>7</v>
      </c>
      <c r="C46" s="7">
        <v>562500</v>
      </c>
      <c r="D46" s="8">
        <f>(E46/C46)*1000</f>
        <v>0.28599111111111114</v>
      </c>
      <c r="E46" s="9">
        <v>160.87</v>
      </c>
      <c r="F46">
        <f>D46/D18</f>
        <v>0.32351935646053298</v>
      </c>
    </row>
    <row r="47" spans="1:6" x14ac:dyDescent="0.25">
      <c r="E47" s="10">
        <v>0</v>
      </c>
    </row>
    <row r="48" spans="1:6" x14ac:dyDescent="0.25">
      <c r="A48" s="3" t="s">
        <v>16</v>
      </c>
      <c r="B48" s="3" t="s">
        <v>17</v>
      </c>
      <c r="C48" s="3">
        <v>3750000</v>
      </c>
      <c r="D48" s="8">
        <f>(E48/C48)*1000</f>
        <v>0.90016799999999997</v>
      </c>
      <c r="E48" s="9">
        <v>3375.63</v>
      </c>
      <c r="F48">
        <f>D48/D20</f>
        <v>0.17228095693779905</v>
      </c>
    </row>
    <row r="49" spans="1:6" x14ac:dyDescent="0.25">
      <c r="A49" s="3"/>
      <c r="B49" s="3" t="s">
        <v>18</v>
      </c>
      <c r="C49" s="3">
        <v>75000</v>
      </c>
      <c r="D49" s="8">
        <f>(E49/C49)*1000</f>
        <v>1.5745333333333333</v>
      </c>
      <c r="E49" s="9">
        <v>118.09</v>
      </c>
      <c r="F49">
        <f>D49/D21</f>
        <v>0.17228726702410915</v>
      </c>
    </row>
    <row r="50" spans="1:6" x14ac:dyDescent="0.25">
      <c r="A50" s="3"/>
      <c r="B50" s="3" t="s">
        <v>19</v>
      </c>
      <c r="C50" s="3">
        <v>375000</v>
      </c>
      <c r="D50" s="8">
        <f>(E50/C50)*1000</f>
        <v>3.9619466666666665</v>
      </c>
      <c r="E50" s="9">
        <v>1485.73</v>
      </c>
      <c r="F50">
        <f>D50/D22</f>
        <v>0.17228102216231103</v>
      </c>
    </row>
    <row r="51" spans="1:6" x14ac:dyDescent="0.25">
      <c r="A51" s="3"/>
      <c r="B51" s="3" t="s">
        <v>20</v>
      </c>
      <c r="C51" s="3">
        <v>112500</v>
      </c>
      <c r="D51" s="8">
        <f>(E51/C51)*1000</f>
        <v>0.4306666666666667</v>
      </c>
      <c r="E51" s="9">
        <v>48.45</v>
      </c>
      <c r="F51">
        <f>D51/D23</f>
        <v>0.17226666666666668</v>
      </c>
    </row>
    <row r="52" spans="1:6" x14ac:dyDescent="0.25">
      <c r="A52" s="3"/>
      <c r="B52" s="3" t="s">
        <v>11</v>
      </c>
      <c r="C52" s="3">
        <v>112500</v>
      </c>
      <c r="D52" s="8">
        <f>(E52/C52)*1000</f>
        <v>3.2206222222222221</v>
      </c>
      <c r="E52" s="9">
        <v>362.32</v>
      </c>
      <c r="F52">
        <f>D52/D24</f>
        <v>0.17228106463155141</v>
      </c>
    </row>
    <row r="53" spans="1:6" x14ac:dyDescent="0.25">
      <c r="A53" s="3"/>
      <c r="B53" s="3" t="s">
        <v>21</v>
      </c>
      <c r="C53" s="3">
        <v>787500</v>
      </c>
      <c r="D53" s="8">
        <f>(E53/C53)*1000</f>
        <v>0.72874920634920637</v>
      </c>
      <c r="E53" s="9">
        <v>573.89</v>
      </c>
      <c r="F53">
        <f>D53/D25</f>
        <v>0.17228113625276745</v>
      </c>
    </row>
    <row r="54" spans="1:6" x14ac:dyDescent="0.25">
      <c r="A54" s="3"/>
      <c r="B54" s="3" t="s">
        <v>15</v>
      </c>
      <c r="C54" s="3">
        <v>11250000</v>
      </c>
      <c r="D54" s="8">
        <f>(E54/C54)*1000</f>
        <v>0.47136000000000006</v>
      </c>
      <c r="E54" s="9">
        <v>5302.8</v>
      </c>
      <c r="F54">
        <f>D54/D26</f>
        <v>0.17228070175438598</v>
      </c>
    </row>
    <row r="55" spans="1:6" x14ac:dyDescent="0.25">
      <c r="A55" s="3"/>
      <c r="B55" s="3" t="s">
        <v>13</v>
      </c>
      <c r="C55" s="3">
        <v>9400</v>
      </c>
      <c r="D55" s="8">
        <f>(E55/C55)*1000</f>
        <v>13.120212765957445</v>
      </c>
      <c r="E55" s="9">
        <v>123.33</v>
      </c>
      <c r="F55">
        <f>D55/D27</f>
        <v>0.17228527412818034</v>
      </c>
    </row>
    <row r="56" spans="1:6" x14ac:dyDescent="0.25">
      <c r="A56" s="3"/>
      <c r="B56" s="3" t="s">
        <v>22</v>
      </c>
      <c r="C56" s="3">
        <v>562500</v>
      </c>
      <c r="D56" s="8">
        <f>(E56/C56)*1000</f>
        <v>0.28599111111111114</v>
      </c>
      <c r="E56" s="9">
        <v>160.87</v>
      </c>
      <c r="F56">
        <f>D56/D28</f>
        <v>28.599111111111114</v>
      </c>
    </row>
    <row r="57" spans="1:6" x14ac:dyDescent="0.25">
      <c r="A57" s="3"/>
      <c r="B57" s="3" t="s">
        <v>6</v>
      </c>
      <c r="C57" s="3">
        <v>562500</v>
      </c>
      <c r="D57" s="8">
        <f>(E57/C57)*1000</f>
        <v>0.38746666666666663</v>
      </c>
      <c r="E57" s="9">
        <v>217.95</v>
      </c>
      <c r="F57">
        <f>D57/D29</f>
        <v>0.17228397806432486</v>
      </c>
    </row>
    <row r="58" spans="1:6" x14ac:dyDescent="0.25">
      <c r="A58" s="3"/>
      <c r="B58" s="3" t="s">
        <v>7</v>
      </c>
      <c r="C58" s="3">
        <v>375000</v>
      </c>
      <c r="D58" s="8">
        <f>(E58/C58)*1000</f>
        <v>0.15229333333333334</v>
      </c>
      <c r="E58" s="9">
        <v>57.11</v>
      </c>
      <c r="F58">
        <f>D58/D30</f>
        <v>0.17227752639517346</v>
      </c>
    </row>
    <row r="59" spans="1:6" x14ac:dyDescent="0.25">
      <c r="D59" t="s">
        <v>27</v>
      </c>
      <c r="E59" s="2">
        <f>SUM(E36:E58)</f>
        <v>20540.000000000004</v>
      </c>
    </row>
    <row r="60" spans="1:6" x14ac:dyDescent="0.25">
      <c r="D60" t="s">
        <v>28</v>
      </c>
      <c r="E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2020-04-14T15:55:57Z</dcterms:created>
  <dcterms:modified xsi:type="dcterms:W3CDTF">2020-04-14T17:13:44Z</dcterms:modified>
</cp:coreProperties>
</file>