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13_ncr:1000001_{326FF803-E5BC-6343-A4E0-5AC488EF22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definedNames>
    <definedName name="_xlnm._FilterDatabase" localSheetId="0" hidden="1">bike_buyers!$A$1:$M$1001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U4" i="1"/>
  <c r="U3" i="1"/>
  <c r="T3" i="1"/>
  <c r="T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<sst xmlns="http://schemas.openxmlformats.org/spreadsheetml/2006/main" count="8230" uniqueCount="49">
  <si>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</si>
  <si>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</si>
  <si>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</si>
  <si>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</si>
  <si>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</si>
  <si>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</si>
  <si>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</si>
  <si>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</si>
  <si>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</si>
  <si>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</si>
  <si>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</si>
  <si>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</si>
  <si>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</si>
  <si>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</si>
  <si>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</si>
  <si>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</si>
  <si>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</si>
  <si>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</si>
  <si>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</si>
  <si>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</si>
  <si>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</si>
  <si>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</si>
  <si>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</si>
  <si>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</si>
  <si>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</si>
  <si>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</si>
  <si>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</si>
  <si>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</si>
  <si>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</si>
  <si>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</si>
  <si>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</si>
  <si>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</si>
  <si>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</si>
  <si>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</si>
  <si>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</si>
  <si>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</si>
  <si>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 xml:space="preserve">       M</t>
  </si>
  <si>
    <t xml:space="preserve">       F</t>
  </si>
  <si>
    <t>Total Income M</t>
  </si>
  <si>
    <t>Total Income F</t>
  </si>
  <si>
    <t>Averag Age F</t>
  </si>
  <si>
    <t>Averag Age M</t>
  </si>
  <si>
    <t xml:space="preserve"> Home owner</t>
  </si>
  <si>
    <t>Count Marital</t>
  </si>
  <si>
    <t>Count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</si>
</sst>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7"/>
  <sheetViews>
    <sheetView tabSelected="1" topLeftCell="V1" workbookViewId="0">
      <selection activeCell="T13" sqref="T13"/>
    </sheetView>
  </sheetViews>
  <sheetFormatPr defaultColWidth="11.8359375" defaultRowHeight="15" x14ac:dyDescent="0.2"/>
  <cols>
    <col min="13" max="13" width="15.46875" customWidth="1"/>
    <col min="16" max="16" width="16.27734375" bestFit="1" customWidth="1"/>
    <col min="17" max="17" width="15.06640625" bestFit="1" customWidth="1"/>
    <col min="18" max="18" width="11.97265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</v>
      </c>
      <c r="O1" t="s">
        <v>37</v>
      </c>
      <c r="P1" t="s">
        <v>38</v>
      </c>
      <c r="Q1" t="s">
        <v>39</v>
      </c>
      <c r="R1" t="s">
        <v>41</v>
      </c>
      <c r="S1" t="s">
        <v>40</v>
      </c>
      <c r="T1" t="s">
        <v>42</v>
      </c>
      <c r="U1" t="s">
        <v>43</v>
      </c>
      <c r="V1" t="s">
        <v>44</v>
      </c>
    </row>
    <row r="2" spans="1:22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22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  <c r="N3">
        <f>COUNTIF(C2:C1027,"=M")</f>
        <v>525</v>
      </c>
      <c r="O3">
        <f>COUNTIF(C2:C1037,"=F")</f>
        <v>501</v>
      </c>
      <c r="P3" s="3">
        <f>SUMIF(C2:C1027,"=M",D2:D1027)</f>
        <v>30450000</v>
      </c>
      <c r="Q3" s="3">
        <f>SUMIF(C2:C1027,"=F",D2:D1027)</f>
        <v>27220000</v>
      </c>
      <c r="R3">
        <f>AVERAGEIF(C2:C1027,"=M",L2:L1027)</f>
        <v>44.152380952380952</v>
      </c>
      <c r="S3">
        <f>AVERAGEIF(C2:C1027,"=F",L2:L1027)</f>
        <v>44.123752495009981</v>
      </c>
      <c r="T3">
        <f>COUNTIF(H2:H1027,"=Yes")</f>
        <v>697</v>
      </c>
      <c r="U3">
        <f>COUNTIF(B2:B1027,"=M")</f>
        <v>549</v>
      </c>
      <c r="V3">
        <f>SUM(E2:E1027)</f>
        <v>1942</v>
      </c>
    </row>
    <row r="4" spans="1:22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  <c r="T4">
        <f>COUNTIF(H2:H1027,"=No")</f>
        <v>329</v>
      </c>
      <c r="U4">
        <f>COUNTIF(B2:B1027,"=S")</f>
        <v>477</v>
      </c>
    </row>
    <row r="5" spans="1:22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22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22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22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22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22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22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22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22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22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22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22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Horaciodata@outlook.com</dc:creator>
  <cp:lastModifiedBy>Alex Freberg</cp:lastModifiedBy>
  <dcterms:created xsi:type="dcterms:W3CDTF">2022-03-18T02:50:57Z</dcterms:created>
  <dcterms:modified xsi:type="dcterms:W3CDTF">2022-03-21T03:09:20Z</dcterms:modified>
</cp:coreProperties>
</file>