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aho2188\Documents\GitHub\Learning-Journal\"/>
    </mc:Choice>
  </mc:AlternateContent>
  <xr:revisionPtr revIDLastSave="0" documentId="13_ncr:1_{54E567AA-F0DF-48F6-B1C5-3941B5D632E6}" xr6:coauthVersionLast="47" xr6:coauthVersionMax="47" xr10:uidLastSave="{00000000-0000-0000-0000-000000000000}"/>
  <bookViews>
    <workbookView xWindow="-289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state="hidden"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<sst xmlns="http://schemas.openxmlformats.org/spreadsheetml/2006/main" count="520" uniqueCount="375">
  <si>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</si>
  <si>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</si>
  <si>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</si>
  <si>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</si>
  <si>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</si>
  <si>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</si>
  <si>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</si>
  <si>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</si>
  <si>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</si>
  <si>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</si>
  <si>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</si>
  <si>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</si>
  <si>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</si>
  <si>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</si>
  <si>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</si>
  <si>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</si>
  <si>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</si>
  <si>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</si>
  <si>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</si>
  <si>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</si>
  <si>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</si>
  <si>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</si>
  <si>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</si>
  <si>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</si>
  <si>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</si>
  <si>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</si>
  <si>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</si>
  <si>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</si>
  <si>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</si>
  <si>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</si>
  <si>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</si>
  <si>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</si>
  <si>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</si>
  <si>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</si>
  <si>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</si>
  <si>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</si>
  <si>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</si>
  <si>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</si>
  <si>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</si>
  <si>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</si>
  <si>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</si>
  <si>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</si>
  <si>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</si>
  <si>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</si>
  <si>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</si>
  <si>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</si>
  <si>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</si>
  <si>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</si>
  <si>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</si>
  <si>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</si>
  <si>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</si>
  <si>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</si>
  <si>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</si>
  <si>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</si>
  <si>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</si>
  <si>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</si>
  <si>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</si>
  <si>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</si>
  <si>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</si>
  <si>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</si>
  <si>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</si>
  <si>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</si>
  <si>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</si>
  <si>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</si>
  <si>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</si>
  <si>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</si>
  <si>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</si>
  <si>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</si>
  <si>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</si>
  <si>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</si>
  <si>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</si>
  <si>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</si>
  <si>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</si>
  <si>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</si>
  <si>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</si>
  <si>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</si>
  <si>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</si>
  <si>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</si>
  <si>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</si>
  <si>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</si>
  <si>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</si>
  <si>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</si>
  <si>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</si>
  <si>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</si>
  <si>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</si>
  <si>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</si>
  <si>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</si>
  <si>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</si>
  <si>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</si>
  <si>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</si>
  <si>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</si>
  <si>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</si>
  <si>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</si>
  <si>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</si>
  <si>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</si>
  <si>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</si>
  <si>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</si>
  <si>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</si>
  <si>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</si>
  <si>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</si>
  <si>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</si>
  <si>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</si>
  <si>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</si>
  <si>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</si>
  <si>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</si>
  <si>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</si>
  <si>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</si>
  <si>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</si>
  <si>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</si>
  <si>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</si>
  <si>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</si>
  <si>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</si>
  <si>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</si>
  <si>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</si>
  <si>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</si>
  <si>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</si>
  <si>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</si>
  <si>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</si>
  <si>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</si>
  <si>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</si>
  <si>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</si>
  <si>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</si>
  <si>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</si>
  <si>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</si>
  <si>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</si>
  <si>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</si>
  <si>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</si>
  <si>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</si>
  <si>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</si>
  <si>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</si>
  <si>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</si>
  <si>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</si>
  <si>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</si>
  <si>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</si>
  <si>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</si>
  <si>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</si>
  <si>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</si>
  <si>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</si>
  <si>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</si>
  <si>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</si>
  <si>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</si>
  <si>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</si>
  <si>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</si>
  <si>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</si>
  <si>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</si>
  <si>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</si>
  <si>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</si>
  <si>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</si>
  <si>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</si>
  <si>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</si>
  <si>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</si>
  <si>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</si>
  <si>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</si>
  <si>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</si>
  <si>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</si>
  <si>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</si>
  <si>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</si>
  <si>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</si>
  <si>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</si>
  <si>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</si>
  <si>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</si>
  <si>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</si>
  <si>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</si>
  <si>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</si>
  <si>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</si>
  <si>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</si>
  <si>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</si>
  <si>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</si>
  <si>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</si>
  <si>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</si>
  <si>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</si>
  <si>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</si>
  <si>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</si>
  <si>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</si>
  <si>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</si>
  <si>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</si>
  <si>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</si>
  <si>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</si>
  <si>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</si>
  <si>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</si>
  <si>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</si>
  <si>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</si>
  <si>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</si>
  <si>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</si>
  <si>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</si>
  <si>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</si>
  <si>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</si>
  <si>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</si>
  <si>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</si>
  <si>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</si>
  <si>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</si>
  <si>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</si>
  <si>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</si>
  <si>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</si>
  <si>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</si>
  <si>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</si>
  <si>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</si>
  <si>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</si>
  <si>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</si>
  <si>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</si>
  <si>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</si>
  <si>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</si>
  <si>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</si>
  <si>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</si>
  <si>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</si>
  <si>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</si>
  <si>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</si>
  <si>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</si>
  <si>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</si>
  <si>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</si>
  <si>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</si>
  <si>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</si>
  <si>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</si>
  <si>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</si>
  <si>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</si>
  <si>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</si>
  <si>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</si>
  <si>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</si>
  <si>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</si>
  <si>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</si>
  <si>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</si>
  <si>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</si>
  <si>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</si>
  <si>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</si>
  <si>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</si>
  <si>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</si>
  <si>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</si>
  <si>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</si>
  <si>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</si>
  <si>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</si>
  <si>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</si>
  <si>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</si>
  <si>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</si>
  <si>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</si>
  <si>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</si>
  <si>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</si>
  <si>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</si>
  <si>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</si>
  <si>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</si>
  <si>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</si>
  <si>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</si>
  <si>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</si>
  <si>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</si>
  <si>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</si>
  <si>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</si>
  <si>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</si>
  <si>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</si>
  <si>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</si>
  <si>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</si>
  <si>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</si>
  <si>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</si>
  <si>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</si>
  <si>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</si>
  <si>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</si>
  <si>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</si>
  <si>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</si>
  <si>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</si>
  <si>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</si>
  <si>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</si>
  <si>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</si>
  <si>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</si>
  <si>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</si>
  <si>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</si>
  <si>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</si>
  <si>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</si>
  <si>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</si>
  <si>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</si>
  <si>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</si>
  <si>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</si>
  <si>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</si>
  <si>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</si>
  <si>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</si>
  <si>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</si>
  <si>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</si>
  <si>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</si>
  <si>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</si>
  <si>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</si>
  <si>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</si>
  <si>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</si>
  <si>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</si>
  <si>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</si>
  <si>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</si>
  <si>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</si>
  <si>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</si>
  <si>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</si>
  <si>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</si>
  <si>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</si>
  <si>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</si>
  <si>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</si>
  <si>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</si>
  <si>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</si>
  <si>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</si>
  <si>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</si>
  <si>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</si>
  <si>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</si>
  <si>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</si>
  <si>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</si>
  <si>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</si>
  <si>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</si>
  <si>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</si>
  <si>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</si>
  <si>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</si>
  <si>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</si>
  <si>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</si>
  <si>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</si>
  <si>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</si>
  <si>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</si>
  <si>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</si>
  <si>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</si>
  <si>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</si>
  <si>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</si>
  <si>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</si>
  <si>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</si>
  <si>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</si>
  <si>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</si>
  <si>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</si>
  <si>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</si>
  <si>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</si>
  <si>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</si>
  <si>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</si>
  <si>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</si>
  <si>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</si>
  <si>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</si>
  <si>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</si>
  <si>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</si>
  <si>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</si>
  <si>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</si>
  <si>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</si>
  <si>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</si>
  <si>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</si>
  <si>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</si>
  <si>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</si>
  <si>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</si>
  <si>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</si>
  <si>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</si>
  <si>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</si>
  <si>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</si>
  <si>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</si>
  <si>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</si>
  <si>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</si>
  <si>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</si>
  <si>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</si>
  <si>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OTJT Log, Appendix</t>
  </si>
  <si>
    <t>Changing the data source of the CleaningLog Power BI reports from daily downloaded Excel files, to live data from Data Lakehouse</t>
  </si>
  <si>
    <t>Webinar</t>
  </si>
  <si>
    <t>Shadowing my manager Jay about data quality on our data sources</t>
  </si>
  <si>
    <t>Checking the company history regarding the data structures and sources</t>
  </si>
  <si>
    <t>Research (internal wikis, etc.) - K16, S12</t>
  </si>
  <si>
    <t>In-house training - K7, S11, S24, S28, B6</t>
  </si>
  <si>
    <t>Managing Data Projects and Products</t>
  </si>
  <si>
    <t>LinkedIn Learning: Data Engineering Fundations</t>
  </si>
  <si>
    <t>Shadowing - K2, K14, K17, K18, S7, S9, S13, B1, B2, B6</t>
  </si>
  <si>
    <t>Research (internal wikis, etc.) - K15</t>
  </si>
  <si>
    <t>Identify the schamas on the databases used for our projects</t>
  </si>
  <si>
    <t>Completing the SQL lessons from https://sqlbolt.com/lesson/</t>
  </si>
  <si>
    <t>Other - K28, B6</t>
  </si>
  <si>
    <t>Monthly</t>
  </si>
  <si>
    <t>Core reading list - K28, K29, S29</t>
  </si>
  <si>
    <t>Shadowing - K4, K5, K9, S26, B1</t>
  </si>
  <si>
    <t xml:space="preserve">Reports - K1, K3, K6, K7, K9, K10, K11, K21, K25, K28, K30, S1, S3, S6, S11, S12, S13, S19, S23, S26, B1, B2, B3, B5, </t>
  </si>
  <si>
    <t>Creating an general sample Power Bi report for all clients, replacing/ removing any sensitive data</t>
  </si>
  <si>
    <t>Checking with my colleague Jay M, the systems/apps implemented in the company to centralise them and to find the best solutions</t>
  </si>
  <si>
    <t>NDG Linux Unhatched: Course + Certification</t>
  </si>
  <si>
    <t>Shadowing - K1, K3, K5, K6, K7, K9, K10, K11, K12, K13, K16, K17, K21, K22, K24, K25, K26, K28, K29, K30, S2, S3, S5, S8, S11, S12, S13, S14, S17, S22, S23, S24, S25, S26, S27, S28, S29, B1, B2, B3, B4, B5, B6</t>
  </si>
  <si>
    <t>Research (internal wikis, etc.) - K28, K29, S14, S28, S29, B1, B6</t>
  </si>
  <si>
    <t>Cleaning Log apps x2 - gathering requirements from the clients</t>
  </si>
  <si>
    <t>Cleaning Log apps x2 - buildings the apps</t>
  </si>
  <si>
    <t>Cleaning Log apps x2 - presenting the apps to the clients</t>
  </si>
  <si>
    <t>K1, K3, K5, K6, K7, K8, K9, K10, K11, K12, K13, K16, K17, K20, K21, K22, K23, K24, K25, K28, K29, K30, S1, S2, S3, S5, S8, S11, S12, S13, S14,  S17, S19, S22, S23, S24, S25, S26, S27, S28, B1, B2, B3, B4, B5, B6</t>
  </si>
  <si>
    <t>K1, K2, K3, K4, K5, K6, K7, K8, K9, K10, K11, K12, K13, K14, K15, K16, K17, K18, K19, K20, K22, K25, K28, K29, K30, S1, S2, S3, S4, S6, S8, S9, S10, S11, S12, S13,  S15, S17, S18, S19, S22, S23, S24, S25, S26, S27, S28, B1, B2, B3, B4, B5, B6</t>
  </si>
  <si>
    <t>K1, K5, K6, K11, K17, K18, K25, K28, K29, K30, S1, S6, S7, S8, S10, S11, S12, S13, S15, S17, S18, S19, S20, S21, S22, S24, S25, S26, B1, B2, B3, B4, B5, B6</t>
  </si>
  <si>
    <t>K1, K5, K11, K16, K17, K18, K20, K21, K23, K25, K27, K28, K29, K30, S1, S2, S4, S8, S11, S12, S13, S17, S18,  S19, S23, S24, B1, B2, B3, B4, B5, B6</t>
  </si>
  <si>
    <t>Cleaning Log apps x2 - testing the apps/fixing the issues</t>
  </si>
  <si>
    <t>Identifying/fixing issues from the new UK blob/server</t>
  </si>
  <si>
    <t>K1, K2, K3, K4, K5, K7, K8, K9, K10, K11, K12, K13, K14, K15, K16, K17, K18, K19, K20, K21, K22, K24, K25, K26, K28, K29, K30, S1, S2, S3, S4, S5, S7, S8, S9, S10, S11, S12, S13, S17, S19, S20, S22, S23, S24, S25, S26, S27, S28, B1, B2, B3, B4, B5, B6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</si>
</sst>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2">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24">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25" fillId="0" borderId="25" xfId="0" applyFont="1" applyBorder="1" applyAlignment="1">
      <alignment horizontal="left" vertical="center" wrapText="1"/>
    </xf>
    <xf numFmtId="0" fontId="11" fillId="0" borderId="40" xfId="0" applyFont="1" applyBorder="1"/>
    <xf numFmtId="0" fontId="25" fillId="0" borderId="40"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4" xfId="0" applyFont="1" applyBorder="1"/>
    <xf numFmtId="0" fontId="0" fillId="0" borderId="24"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2" borderId="69" xfId="0" applyFill="1" applyBorder="1"/>
    <xf numFmtId="0" fontId="0" fillId="2" borderId="5" xfId="0" applyFill="1" applyBorder="1"/>
    <xf numFmtId="0" fontId="0" fillId="2" borderId="69" xfId="0" applyFill="1" applyBorder="1" applyAlignment="1">
      <alignment wrapText="1"/>
    </xf>
    <xf numFmtId="0" fontId="1" fillId="2" borderId="70" xfId="0" applyFont="1" applyFill="1" applyBorder="1" applyAlignment="1">
      <alignment wrapText="1"/>
    </xf>
    <xf numFmtId="0" fontId="26" fillId="2" borderId="0" xfId="0" applyFont="1" applyFill="1" applyAlignment="1">
      <alignment wrapText="1"/>
    </xf>
    <xf numFmtId="0" fontId="0" fillId="2" borderId="54" xfId="0" applyFill="1" applyBorder="1" applyAlignment="1">
      <alignment horizontal="center" vertical="center" wrapText="1"/>
    </xf>
    <xf numFmtId="0" fontId="0" fillId="2" borderId="56" xfId="0"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2" xfId="0" applyBorder="1" applyAlignment="1">
      <alignment horizontal="left" vertical="center"/>
    </xf>
    <xf numFmtId="14" fontId="22" fillId="0" borderId="22" xfId="0" applyNumberFormat="1" applyFont="1" applyBorder="1" applyAlignment="1">
      <alignment horizontal="center" vertical="center"/>
    </xf>
    <xf numFmtId="14" fontId="22" fillId="0" borderId="30" xfId="0" applyNumberFormat="1" applyFont="1" applyBorder="1" applyAlignment="1">
      <alignment horizontal="center" vertical="center"/>
    </xf>
    <xf numFmtId="0" fontId="25" fillId="0" borderId="22" xfId="0" applyFont="1" applyBorder="1" applyAlignment="1">
      <alignment horizontal="center" vertical="center"/>
    </xf>
    <xf numFmtId="0" fontId="22" fillId="0" borderId="22" xfId="0" applyFont="1" applyBorder="1" applyAlignment="1">
      <alignment horizontal="center" vertical="center"/>
    </xf>
    <xf numFmtId="0" fontId="1" fillId="0" borderId="22" xfId="0" applyFont="1" applyBorder="1" applyAlignment="1">
      <alignment horizontal="center" vertical="center"/>
    </xf>
    <xf numFmtId="0" fontId="0" fillId="0" borderId="59" xfId="0" applyBorder="1" applyAlignment="1">
      <alignment horizontal="center" vertical="center"/>
    </xf>
    <xf numFmtId="0" fontId="18" fillId="0" borderId="14" xfId="0" applyFont="1" applyBorder="1" applyAlignment="1">
      <alignment horizontal="center" vertical="center"/>
    </xf>
    <xf numFmtId="14" fontId="0" fillId="0" borderId="25" xfId="0" applyNumberFormat="1" applyBorder="1" applyAlignment="1">
      <alignment horizontal="center" vertical="center"/>
    </xf>
    <xf numFmtId="0" fontId="0" fillId="0" borderId="25" xfId="0" applyBorder="1" applyAlignment="1">
      <alignment horizontal="center" vertical="center"/>
    </xf>
    <xf numFmtId="0" fontId="1" fillId="0" borderId="62" xfId="0" applyFont="1" applyBorder="1" applyAlignment="1">
      <alignment horizontal="center" vertical="center"/>
    </xf>
    <xf numFmtId="0" fontId="0" fillId="0" borderId="63" xfId="0" applyBorder="1" applyAlignment="1">
      <alignment horizontal="center" vertical="center"/>
    </xf>
    <xf numFmtId="0" fontId="1" fillId="0" borderId="65" xfId="0" applyFont="1" applyBorder="1" applyAlignment="1">
      <alignment horizontal="center" vertical="center"/>
    </xf>
    <xf numFmtId="0" fontId="0" fillId="0" borderId="22" xfId="0" applyBorder="1" applyAlignment="1">
      <alignment vertical="center"/>
    </xf>
    <xf numFmtId="0" fontId="1" fillId="0" borderId="61" xfId="0" applyFont="1" applyBorder="1" applyAlignment="1">
      <alignment vertical="center"/>
    </xf>
    <xf numFmtId="0" fontId="0" fillId="0" borderId="40" xfId="0" applyBorder="1" applyAlignment="1">
      <alignment vertical="center"/>
    </xf>
    <xf numFmtId="0" fontId="1" fillId="0" borderId="64"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1" fillId="2" borderId="71" xfId="0" applyFont="1" applyFill="1" applyBorder="1" applyAlignment="1">
      <alignment horizontal="center" vertical="center" wrapText="1"/>
    </xf>
    <xf numFmtId="0" fontId="1" fillId="2" borderId="53" xfId="0" applyFont="1" applyFill="1" applyBorder="1" applyAlignment="1">
      <alignment wrapText="1"/>
    </xf>
    <xf numFmtId="0" fontId="26" fillId="2" borderId="25" xfId="0" applyFont="1" applyFill="1" applyBorder="1" applyAlignment="1">
      <alignment horizontal="center" vertical="center" wrapText="1"/>
    </xf>
    <xf numFmtId="0" fontId="0" fillId="2" borderId="25" xfId="0" applyFill="1" applyBorder="1" applyAlignment="1">
      <alignment vertical="center" wrapText="1"/>
    </xf>
    <xf numFmtId="0" fontId="0" fillId="2" borderId="0" xfId="0" applyFill="1" applyAlignment="1">
      <alignment horizontal="center" vertical="center" wrapText="1"/>
    </xf>
    <xf numFmtId="0" fontId="0" fillId="2" borderId="57" xfId="0" applyFill="1" applyBorder="1" applyAlignment="1">
      <alignment horizontal="center" vertical="center" wrapText="1"/>
    </xf>
    <xf numFmtId="0" fontId="1" fillId="2" borderId="71" xfId="0" applyFont="1" applyFill="1" applyBorder="1" applyAlignment="1">
      <alignment wrapText="1"/>
    </xf>
    <xf numFmtId="0" fontId="0" fillId="2" borderId="25" xfId="0" applyFill="1" applyBorder="1" applyAlignment="1">
      <alignment horizontal="center" vertical="center" wrapText="1"/>
    </xf>
    <xf numFmtId="0" fontId="1" fillId="2" borderId="53" xfId="0" applyFont="1" applyFill="1" applyBorder="1" applyAlignment="1">
      <alignment horizontal="center" vertical="center" wrapText="1"/>
    </xf>
    <xf numFmtId="14" fontId="13" fillId="0" borderId="25" xfId="0" applyNumberFormat="1" applyFont="1" applyBorder="1" applyAlignment="1">
      <alignment horizontal="center" vertical="center"/>
    </xf>
    <xf numFmtId="14" fontId="1" fillId="0" borderId="25" xfId="0" applyNumberFormat="1" applyFont="1" applyBorder="1" applyAlignment="1">
      <alignment horizontal="center" vertical="center" wrapText="1"/>
    </xf>
    <xf numFmtId="14" fontId="0" fillId="0" borderId="25" xfId="0" applyNumberFormat="1" applyBorder="1" applyAlignment="1">
      <alignment horizontal="center"/>
    </xf>
    <xf numFmtId="14" fontId="0" fillId="0" borderId="25" xfId="0" applyNumberFormat="1" applyBorder="1"/>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22" fillId="0" borderId="12" xfId="0" applyFont="1" applyBorder="1" applyAlignment="1">
      <alignment vertical="center" wrapText="1"/>
    </xf>
    <xf numFmtId="0" fontId="22" fillId="0" borderId="22" xfId="0" applyFont="1" applyBorder="1" applyAlignment="1">
      <alignment vertical="center" wrapText="1"/>
    </xf>
    <xf numFmtId="0" fontId="3" fillId="0" borderId="25" xfId="0" applyFont="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tabSelected="1" topLeftCell="A31" zoomScale="130" zoomScaleNormal="130" workbookViewId="0">
      <selection activeCell="H5" sqref="H5:H19"/>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28515625"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195"/>
      <c r="K2" s="196"/>
      <c r="L2" s="196"/>
      <c r="M2" s="196"/>
      <c r="N2" s="196"/>
      <c r="O2" s="197"/>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77" t="s">
        <v>1</v>
      </c>
      <c r="C3" s="177"/>
      <c r="D3" s="177"/>
      <c r="E3" s="177"/>
      <c r="F3" s="177"/>
      <c r="G3" s="178"/>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194"/>
      <c r="I5" s="2"/>
      <c r="J5" s="179"/>
      <c r="K5" s="180"/>
      <c r="L5" s="180"/>
      <c r="M5" s="180"/>
      <c r="N5" s="180"/>
      <c r="O5" s="181"/>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0" t="s">
        <v>9</v>
      </c>
      <c r="C6" s="55" t="s">
        <v>344</v>
      </c>
      <c r="D6" s="174">
        <v>45554</v>
      </c>
      <c r="E6" s="131">
        <v>4</v>
      </c>
      <c r="F6">
        <v>0</v>
      </c>
      <c r="G6" s="123">
        <f t="shared" ref="G6:G18" si="0">IF(NOT(ISBLANK(D6)), SUM(E6:F6), 0)</f>
        <v>4</v>
      </c>
      <c r="H6" s="194"/>
      <c r="I6" s="2"/>
      <c r="J6" s="128"/>
      <c r="K6" s="128"/>
      <c r="L6" s="128"/>
      <c r="M6" s="128"/>
      <c r="N6" s="128"/>
      <c r="O6" s="129"/>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55" t="s">
        <v>344</v>
      </c>
      <c r="D7" s="175">
        <v>45582</v>
      </c>
      <c r="E7" s="56">
        <v>12</v>
      </c>
      <c r="F7" s="124">
        <v>15</v>
      </c>
      <c r="G7" s="123">
        <f t="shared" si="0"/>
        <v>27</v>
      </c>
      <c r="H7" s="194"/>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55" t="s">
        <v>344</v>
      </c>
      <c r="D8" s="175">
        <v>45617</v>
      </c>
      <c r="E8" s="56">
        <v>15</v>
      </c>
      <c r="F8" s="124">
        <v>17</v>
      </c>
      <c r="G8" s="123">
        <f t="shared" si="0"/>
        <v>32</v>
      </c>
      <c r="H8" s="194"/>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56"/>
      <c r="D9" s="132"/>
      <c r="E9" s="56">
        <v>27</v>
      </c>
      <c r="F9" s="124">
        <v>27</v>
      </c>
      <c r="G9" s="123">
        <f t="shared" si="0"/>
        <v>0</v>
      </c>
      <c r="H9" s="194"/>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2" t="s">
        <v>13</v>
      </c>
      <c r="C10" s="56"/>
      <c r="D10" s="132"/>
      <c r="E10" s="56">
        <v>12</v>
      </c>
      <c r="F10" s="124">
        <v>12</v>
      </c>
      <c r="G10" s="123">
        <f t="shared" si="0"/>
        <v>0</v>
      </c>
      <c r="H10" s="194"/>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56"/>
      <c r="D11" s="132"/>
      <c r="E11" s="56">
        <v>24</v>
      </c>
      <c r="F11" s="124">
        <v>22</v>
      </c>
      <c r="G11" s="123">
        <f t="shared" si="0"/>
        <v>0</v>
      </c>
      <c r="H11" s="194"/>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56"/>
      <c r="D12" s="132"/>
      <c r="E12" s="56">
        <v>9</v>
      </c>
      <c r="F12" s="124">
        <v>12</v>
      </c>
      <c r="G12" s="123">
        <f t="shared" si="0"/>
        <v>0</v>
      </c>
      <c r="H12" s="194"/>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6"/>
      <c r="D13" s="132"/>
      <c r="E13" s="56">
        <v>12</v>
      </c>
      <c r="F13" s="124">
        <v>12</v>
      </c>
      <c r="G13" s="123">
        <f t="shared" si="0"/>
        <v>0</v>
      </c>
      <c r="H13" s="194"/>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6"/>
      <c r="D14" s="132"/>
      <c r="E14" s="56">
        <v>21</v>
      </c>
      <c r="F14" s="124">
        <v>22</v>
      </c>
      <c r="G14" s="123">
        <f t="shared" si="0"/>
        <v>0</v>
      </c>
      <c r="H14" s="194"/>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6"/>
      <c r="D15" s="132"/>
      <c r="E15" s="56">
        <v>18</v>
      </c>
      <c r="F15" s="124">
        <v>12</v>
      </c>
      <c r="G15" s="123">
        <f t="shared" si="0"/>
        <v>0</v>
      </c>
      <c r="H15" s="194"/>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6"/>
      <c r="D16" s="132"/>
      <c r="E16" s="56">
        <v>15</v>
      </c>
      <c r="F16" s="124">
        <v>12</v>
      </c>
      <c r="G16" s="123">
        <f t="shared" si="0"/>
        <v>0</v>
      </c>
      <c r="H16" s="194"/>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6"/>
      <c r="D17" s="132"/>
      <c r="E17" s="56">
        <v>15</v>
      </c>
      <c r="F17" s="124">
        <v>12</v>
      </c>
      <c r="G17" s="123">
        <f t="shared" si="0"/>
        <v>0</v>
      </c>
      <c r="H17" s="194"/>
      <c r="I17" s="4"/>
      <c r="J17" s="179"/>
      <c r="K17" s="180"/>
      <c r="L17" s="180"/>
      <c r="M17" s="180"/>
      <c r="N17" s="180"/>
      <c r="O17" s="181"/>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6"/>
      <c r="D18" s="56"/>
      <c r="E18" s="56">
        <v>11</v>
      </c>
      <c r="F18" s="125">
        <v>0</v>
      </c>
      <c r="G18" s="123">
        <f t="shared" si="0"/>
        <v>0</v>
      </c>
      <c r="H18" s="194"/>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6">
        <f>SUM(F7:F18)</f>
        <v>175</v>
      </c>
      <c r="G19" s="127">
        <f>SUM(G6:G18)</f>
        <v>63</v>
      </c>
      <c r="H19" s="194"/>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132" t="s">
        <v>24</v>
      </c>
      <c r="D22" s="176">
        <v>45617</v>
      </c>
      <c r="E22" s="56">
        <v>24</v>
      </c>
      <c r="F22" s="56"/>
      <c r="G22" s="56">
        <f>IF(NOT(ISBLANK(D22)), SUM(E22:F22), 0)</f>
        <v>24</v>
      </c>
      <c r="H22" s="202"/>
      <c r="I22" s="2"/>
      <c r="J22" s="179"/>
      <c r="K22" s="180"/>
      <c r="L22" s="180"/>
      <c r="M22" s="180"/>
      <c r="N22" s="180"/>
      <c r="O22" s="18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56"/>
      <c r="D23" s="56"/>
      <c r="E23" s="56">
        <v>24</v>
      </c>
      <c r="F23" s="56"/>
      <c r="G23" s="56">
        <f>IF(NOT(ISBLANK(D23)), SUM(E23:F23), 0)</f>
        <v>0</v>
      </c>
      <c r="H23" s="20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56"/>
      <c r="D24" s="56"/>
      <c r="E24" s="56">
        <v>24</v>
      </c>
      <c r="F24" s="56"/>
      <c r="G24" s="56">
        <f>IF(NOT(ISBLANK(D24)), SUM(E24:F24), 0)</f>
        <v>0</v>
      </c>
      <c r="H24" s="20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20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20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20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24</v>
      </c>
      <c r="H28" s="202"/>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188"/>
      <c r="C29" s="189"/>
      <c r="D29" s="189"/>
      <c r="E29" s="189"/>
      <c r="F29" s="189"/>
      <c r="G29" s="189"/>
      <c r="H29" s="190"/>
      <c r="I29" s="2"/>
      <c r="J29" s="179"/>
      <c r="K29" s="180"/>
      <c r="L29" s="180"/>
      <c r="M29" s="180"/>
      <c r="N29" s="180"/>
      <c r="O29" s="181"/>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185"/>
      <c r="K30" s="186"/>
      <c r="L30" s="186"/>
      <c r="M30" s="186"/>
      <c r="N30" s="186"/>
      <c r="O30" s="187"/>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191" t="s">
        <v>34</v>
      </c>
      <c r="C31" s="192"/>
      <c r="D31" s="192"/>
      <c r="E31" s="192"/>
      <c r="F31" s="193"/>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201" t="s">
        <v>39</v>
      </c>
      <c r="F35" s="201"/>
      <c r="G35" s="61" t="s">
        <v>26</v>
      </c>
      <c r="H35" s="203" t="s">
        <v>40</v>
      </c>
      <c r="I35" s="4"/>
      <c r="J35" s="179"/>
      <c r="K35" s="180"/>
      <c r="L35" s="180"/>
      <c r="M35" s="180"/>
      <c r="N35" s="180"/>
      <c r="O35" s="181"/>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6.5" customHeight="1" x14ac:dyDescent="0.25">
      <c r="A36" s="60"/>
      <c r="B36" s="77" t="s">
        <v>347</v>
      </c>
      <c r="C36" s="141" t="s">
        <v>145</v>
      </c>
      <c r="D36" s="142">
        <v>45559</v>
      </c>
      <c r="E36" s="199" t="s">
        <v>346</v>
      </c>
      <c r="F36" s="200"/>
      <c r="G36" s="144">
        <v>3</v>
      </c>
      <c r="H36" s="204"/>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48.75" customHeight="1" x14ac:dyDescent="0.25">
      <c r="A37" s="60"/>
      <c r="B37" s="77" t="s">
        <v>358</v>
      </c>
      <c r="C37" s="141" t="s">
        <v>146</v>
      </c>
      <c r="D37" s="143">
        <v>45572</v>
      </c>
      <c r="E37" s="199" t="s">
        <v>345</v>
      </c>
      <c r="F37" s="200"/>
      <c r="G37" s="144">
        <v>4</v>
      </c>
      <c r="H37" s="204"/>
      <c r="I37" s="5"/>
      <c r="J37" s="182"/>
      <c r="K37" s="183"/>
      <c r="L37" s="183"/>
      <c r="M37" s="183"/>
      <c r="N37" s="183"/>
      <c r="O37" s="184"/>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357</v>
      </c>
      <c r="C38" s="141" t="s">
        <v>147</v>
      </c>
      <c r="D38" s="142">
        <v>45575</v>
      </c>
      <c r="E38" s="199" t="s">
        <v>350</v>
      </c>
      <c r="F38" s="200"/>
      <c r="G38" s="144">
        <v>3</v>
      </c>
      <c r="H38" s="204"/>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33.75" customHeight="1" x14ac:dyDescent="0.25">
      <c r="A39" s="3"/>
      <c r="B39" s="77" t="s">
        <v>348</v>
      </c>
      <c r="C39" s="141" t="s">
        <v>147</v>
      </c>
      <c r="D39" s="142">
        <v>45579</v>
      </c>
      <c r="E39" s="199" t="s">
        <v>349</v>
      </c>
      <c r="F39" s="200"/>
      <c r="G39" s="144">
        <v>3</v>
      </c>
      <c r="H39" s="204"/>
      <c r="I39" s="2"/>
      <c r="J39" s="179"/>
      <c r="K39" s="180"/>
      <c r="L39" s="180"/>
      <c r="M39" s="180"/>
      <c r="N39" s="180"/>
      <c r="O39" s="181"/>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60.75" customHeight="1" x14ac:dyDescent="0.25">
      <c r="A40" s="3"/>
      <c r="B40" s="77" t="s">
        <v>351</v>
      </c>
      <c r="C40" s="141" t="s">
        <v>149</v>
      </c>
      <c r="D40" s="142">
        <v>45586</v>
      </c>
      <c r="E40" s="199" t="s">
        <v>343</v>
      </c>
      <c r="F40" s="200"/>
      <c r="G40" s="144">
        <v>8</v>
      </c>
      <c r="H40" s="204"/>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34.5" customHeight="1" x14ac:dyDescent="0.25">
      <c r="A41" s="3"/>
      <c r="B41" s="77" t="s">
        <v>352</v>
      </c>
      <c r="C41" s="154" t="s">
        <v>150</v>
      </c>
      <c r="D41" s="173">
        <v>45597</v>
      </c>
      <c r="E41" s="199" t="s">
        <v>353</v>
      </c>
      <c r="F41" s="200"/>
      <c r="G41" s="144">
        <v>3</v>
      </c>
      <c r="H41" s="204"/>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27" customHeight="1" x14ac:dyDescent="0.25">
      <c r="A42" s="3"/>
      <c r="B42" s="77" t="s">
        <v>355</v>
      </c>
      <c r="C42" s="154" t="s">
        <v>151</v>
      </c>
      <c r="D42" s="173">
        <v>45601</v>
      </c>
      <c r="E42" s="199" t="s">
        <v>354</v>
      </c>
      <c r="F42" s="200"/>
      <c r="G42" s="144">
        <v>2</v>
      </c>
      <c r="H42" s="204"/>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49.5" customHeight="1" x14ac:dyDescent="0.25">
      <c r="A43" s="3"/>
      <c r="B43" s="77" t="s">
        <v>359</v>
      </c>
      <c r="C43" s="154" t="s">
        <v>153</v>
      </c>
      <c r="D43" s="149">
        <v>45609</v>
      </c>
      <c r="E43" s="199" t="s">
        <v>360</v>
      </c>
      <c r="F43" s="200"/>
      <c r="G43" s="144">
        <v>8</v>
      </c>
      <c r="H43" s="204"/>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61.5" customHeight="1" x14ac:dyDescent="0.25">
      <c r="A44" s="3"/>
      <c r="B44" s="77" t="s">
        <v>363</v>
      </c>
      <c r="C44" s="154" t="s">
        <v>156</v>
      </c>
      <c r="D44" s="149">
        <v>45614</v>
      </c>
      <c r="E44" s="199" t="s">
        <v>361</v>
      </c>
      <c r="F44" s="200"/>
      <c r="G44" s="144">
        <v>12</v>
      </c>
      <c r="H44" s="204"/>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30" x14ac:dyDescent="0.25">
      <c r="A45" s="3"/>
      <c r="B45" s="77" t="s">
        <v>364</v>
      </c>
      <c r="C45" s="154" t="s">
        <v>158</v>
      </c>
      <c r="D45" s="149">
        <v>45623</v>
      </c>
      <c r="E45" s="199" t="s">
        <v>362</v>
      </c>
      <c r="F45" s="200"/>
      <c r="G45" s="144">
        <v>5</v>
      </c>
      <c r="H45" s="204"/>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65.25" customHeight="1" x14ac:dyDescent="0.25">
      <c r="A46" s="3"/>
      <c r="B46" s="75" t="s">
        <v>374</v>
      </c>
      <c r="C46" s="154" t="s">
        <v>163</v>
      </c>
      <c r="D46" s="149">
        <v>45632</v>
      </c>
      <c r="E46" s="199" t="s">
        <v>373</v>
      </c>
      <c r="F46" s="200"/>
      <c r="G46" s="144">
        <v>5</v>
      </c>
      <c r="H46" s="204"/>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60" customHeight="1" x14ac:dyDescent="0.25">
      <c r="A47" s="3"/>
      <c r="B47" s="75" t="s">
        <v>368</v>
      </c>
      <c r="C47" s="154" t="s">
        <v>165</v>
      </c>
      <c r="D47" s="149">
        <v>45637</v>
      </c>
      <c r="E47" s="199" t="s">
        <v>365</v>
      </c>
      <c r="F47" s="200"/>
      <c r="G47" s="144">
        <v>6</v>
      </c>
      <c r="H47" s="204"/>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45" customHeight="1" x14ac:dyDescent="0.25">
      <c r="A48" s="3"/>
      <c r="B48" s="75" t="s">
        <v>369</v>
      </c>
      <c r="C48" s="154" t="s">
        <v>166</v>
      </c>
      <c r="D48" s="149">
        <v>45644</v>
      </c>
      <c r="E48" s="199" t="s">
        <v>366</v>
      </c>
      <c r="F48" s="200"/>
      <c r="G48" s="144">
        <v>18</v>
      </c>
      <c r="H48" s="204"/>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45" customHeight="1" x14ac:dyDescent="0.25">
      <c r="A49" s="3"/>
      <c r="B49" s="75" t="s">
        <v>370</v>
      </c>
      <c r="C49" s="141" t="s">
        <v>169</v>
      </c>
      <c r="D49" s="142">
        <v>45299</v>
      </c>
      <c r="E49" s="199" t="s">
        <v>372</v>
      </c>
      <c r="F49" s="200"/>
      <c r="G49" s="144">
        <v>4</v>
      </c>
      <c r="H49" s="204"/>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45" x14ac:dyDescent="0.25">
      <c r="A50" s="34"/>
      <c r="B50" s="75" t="s">
        <v>371</v>
      </c>
      <c r="C50" s="141" t="s">
        <v>170</v>
      </c>
      <c r="D50" s="142">
        <v>45306</v>
      </c>
      <c r="E50" s="199" t="s">
        <v>367</v>
      </c>
      <c r="F50" s="200"/>
      <c r="G50" s="145">
        <v>5</v>
      </c>
      <c r="H50" s="204"/>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25">
      <c r="A51" s="3"/>
      <c r="B51" s="75"/>
      <c r="C51" s="154"/>
      <c r="D51" s="150"/>
      <c r="E51" s="198"/>
      <c r="F51" s="198"/>
      <c r="G51" s="145"/>
      <c r="H51" s="204"/>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25">
      <c r="A52" s="3"/>
      <c r="B52" s="75"/>
      <c r="C52" s="154"/>
      <c r="D52" s="150"/>
      <c r="E52" s="198"/>
      <c r="F52" s="198"/>
      <c r="G52" s="145"/>
      <c r="H52" s="204"/>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25">
      <c r="A53" s="3"/>
      <c r="B53" s="75"/>
      <c r="C53" s="154"/>
      <c r="D53" s="150"/>
      <c r="E53" s="198"/>
      <c r="F53" s="198"/>
      <c r="G53" s="145"/>
      <c r="H53" s="204"/>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5">
      <c r="A54" s="3"/>
      <c r="B54" s="75"/>
      <c r="C54" s="154"/>
      <c r="D54" s="150"/>
      <c r="E54" s="198"/>
      <c r="F54" s="198"/>
      <c r="G54" s="145"/>
      <c r="H54" s="204"/>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5">
      <c r="A55" s="3"/>
      <c r="B55" s="56"/>
      <c r="C55" s="154"/>
      <c r="D55" s="150"/>
      <c r="E55" s="198"/>
      <c r="F55" s="198"/>
      <c r="G55" s="145"/>
      <c r="H55" s="204"/>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5">
      <c r="A56" s="3"/>
      <c r="B56" s="56"/>
      <c r="C56" s="154"/>
      <c r="D56" s="150"/>
      <c r="E56" s="198"/>
      <c r="F56" s="198"/>
      <c r="G56" s="145"/>
      <c r="H56" s="204"/>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5">
      <c r="A57" s="3"/>
      <c r="B57" s="56"/>
      <c r="C57" s="154"/>
      <c r="D57" s="150"/>
      <c r="E57" s="198"/>
      <c r="F57" s="198"/>
      <c r="G57" s="145"/>
      <c r="H57" s="204"/>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5">
      <c r="A58" s="3"/>
      <c r="B58" s="56"/>
      <c r="C58" s="154"/>
      <c r="D58" s="150"/>
      <c r="E58" s="198"/>
      <c r="F58" s="198"/>
      <c r="G58" s="145"/>
      <c r="H58" s="204"/>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5">
      <c r="A59" s="3"/>
      <c r="B59" s="56"/>
      <c r="C59" s="154"/>
      <c r="D59" s="150"/>
      <c r="E59" s="198"/>
      <c r="F59" s="198"/>
      <c r="G59" s="145"/>
      <c r="H59" s="204"/>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5">
      <c r="A60" s="3"/>
      <c r="B60" s="56"/>
      <c r="C60" s="154"/>
      <c r="D60" s="150"/>
      <c r="E60" s="198"/>
      <c r="F60" s="198"/>
      <c r="G60" s="145"/>
      <c r="H60" s="204"/>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5">
      <c r="A61" s="3"/>
      <c r="B61" s="120" t="s">
        <v>8</v>
      </c>
      <c r="C61" s="155"/>
      <c r="D61" s="151"/>
      <c r="E61" s="206"/>
      <c r="F61" s="206"/>
      <c r="G61" s="146">
        <f>SUM(G36:G60)</f>
        <v>89</v>
      </c>
      <c r="H61" s="205"/>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5">
      <c r="A62" s="3"/>
      <c r="B62" s="122"/>
      <c r="C62" s="156"/>
      <c r="D62" s="152"/>
      <c r="E62" s="1"/>
      <c r="F62" s="1"/>
      <c r="G62" s="147"/>
      <c r="H62" s="119"/>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thickBot="1" x14ac:dyDescent="0.3">
      <c r="A63" s="3"/>
      <c r="B63" s="121" t="s">
        <v>41</v>
      </c>
      <c r="C63" s="157"/>
      <c r="D63" s="153"/>
      <c r="E63" s="27"/>
      <c r="F63" s="27"/>
      <c r="G63" s="148">
        <f>G61+G19+G28+G62</f>
        <v>176</v>
      </c>
      <c r="H63" s="43"/>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5">
      <c r="A64" s="3"/>
      <c r="B64" s="2"/>
      <c r="C64" s="2"/>
      <c r="D64" s="2"/>
      <c r="E64" s="2"/>
      <c r="F64" s="2"/>
      <c r="G64" s="2"/>
      <c r="H64" s="4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5">
      <c r="A65" s="3"/>
      <c r="B65" s="1"/>
      <c r="D65" s="2"/>
      <c r="F65" s="2"/>
      <c r="G65" s="2"/>
      <c r="H65" s="36"/>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5">
      <c r="A66" s="3"/>
      <c r="B66" s="56" t="s">
        <v>42</v>
      </c>
      <c r="C66" s="56">
        <f>'List - Hide'!AC11</f>
        <v>487</v>
      </c>
      <c r="D66" s="2"/>
      <c r="F66" s="2"/>
      <c r="G66" s="2"/>
      <c r="H66" s="36"/>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56" t="s">
        <v>43</v>
      </c>
      <c r="C67" s="56">
        <f>G63</f>
        <v>176</v>
      </c>
      <c r="D67" s="2"/>
      <c r="F67" s="2"/>
      <c r="G67" s="2"/>
      <c r="H67" s="36"/>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56" t="s">
        <v>44</v>
      </c>
      <c r="C68" s="58">
        <f>C66-C67</f>
        <v>311</v>
      </c>
      <c r="D68" s="2"/>
      <c r="F68" s="2"/>
      <c r="G68" s="2"/>
      <c r="H68" s="36"/>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2"/>
      <c r="D69" s="2"/>
      <c r="F69" s="2"/>
      <c r="G69" s="2"/>
      <c r="H69" s="36"/>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row>
    <row r="144" spans="1:35"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row>
    <row r="271" spans="1:18" x14ac:dyDescent="0.25">
      <c r="A271" s="2"/>
      <c r="B271" s="2"/>
      <c r="C271" s="2"/>
      <c r="D271" s="2"/>
      <c r="E271" s="2"/>
      <c r="F271" s="2"/>
      <c r="G271" s="2"/>
      <c r="H271" s="2"/>
      <c r="I271" s="2"/>
      <c r="J271" s="2"/>
      <c r="K271" s="2"/>
    </row>
    <row r="272" spans="1:18" x14ac:dyDescent="0.25">
      <c r="A272" s="2"/>
      <c r="B272" s="2"/>
      <c r="C272" s="2"/>
      <c r="D272" s="2"/>
      <c r="E272" s="2"/>
      <c r="F272" s="2"/>
      <c r="G272" s="2"/>
      <c r="H272" s="2"/>
      <c r="I272" s="2"/>
      <c r="J272" s="2"/>
      <c r="K272" s="2"/>
    </row>
    <row r="273" spans="1:11" x14ac:dyDescent="0.25">
      <c r="A273" s="2"/>
      <c r="B273" s="2"/>
      <c r="C273" s="2"/>
      <c r="D273" s="2"/>
      <c r="E273" s="2"/>
      <c r="F273" s="2"/>
      <c r="G273" s="2"/>
      <c r="H273" s="2"/>
      <c r="I273" s="2"/>
      <c r="J273" s="2"/>
      <c r="K273" s="2"/>
    </row>
    <row r="274" spans="1:11" x14ac:dyDescent="0.25">
      <c r="A274" s="2"/>
      <c r="B274" s="2"/>
      <c r="C274" s="2"/>
      <c r="D274" s="2"/>
      <c r="E274" s="2"/>
      <c r="F274" s="2"/>
      <c r="G274" s="2"/>
      <c r="H274" s="2"/>
      <c r="I274" s="2"/>
      <c r="J274" s="2"/>
      <c r="K274" s="2"/>
    </row>
    <row r="275" spans="1:11" x14ac:dyDescent="0.25">
      <c r="A275" s="2"/>
      <c r="B275" s="2"/>
      <c r="C275" s="2"/>
      <c r="D275" s="2"/>
      <c r="E275" s="2"/>
      <c r="F275" s="2"/>
      <c r="G275" s="2"/>
      <c r="H275" s="2"/>
      <c r="I275" s="2"/>
      <c r="J275" s="2"/>
      <c r="K275" s="2"/>
    </row>
    <row r="276" spans="1:11" x14ac:dyDescent="0.25">
      <c r="A276" s="2"/>
      <c r="B276" s="2"/>
      <c r="C276" s="2"/>
      <c r="D276" s="2"/>
      <c r="E276" s="2"/>
      <c r="F276" s="2"/>
      <c r="G276" s="2"/>
      <c r="H276" s="2"/>
      <c r="I276" s="2"/>
      <c r="J276" s="2"/>
      <c r="K276" s="2"/>
    </row>
    <row r="277" spans="1:11" x14ac:dyDescent="0.25">
      <c r="A277" s="2"/>
      <c r="B277" s="2"/>
      <c r="C277" s="2"/>
      <c r="D277" s="2"/>
      <c r="E277" s="2"/>
      <c r="F277" s="2"/>
      <c r="G277" s="2"/>
      <c r="H277" s="2"/>
      <c r="I277" s="2"/>
      <c r="J277" s="2"/>
      <c r="K277" s="2"/>
    </row>
    <row r="278" spans="1:11" x14ac:dyDescent="0.25">
      <c r="A278" s="2"/>
      <c r="B278" s="2"/>
      <c r="C278" s="2"/>
      <c r="D278" s="2"/>
      <c r="E278" s="2"/>
      <c r="F278" s="2"/>
      <c r="G278" s="2"/>
      <c r="H278" s="2"/>
      <c r="I278" s="2"/>
      <c r="J278" s="2"/>
      <c r="K278" s="2"/>
    </row>
    <row r="279" spans="1:11" x14ac:dyDescent="0.25">
      <c r="A279" s="2"/>
      <c r="B279" s="2"/>
      <c r="C279" s="2"/>
      <c r="D279" s="2"/>
      <c r="E279" s="2"/>
      <c r="F279" s="2"/>
      <c r="G279" s="2"/>
      <c r="H279" s="2"/>
      <c r="I279" s="2"/>
      <c r="J279" s="2"/>
      <c r="K279" s="2"/>
    </row>
    <row r="280" spans="1:11" x14ac:dyDescent="0.25">
      <c r="A280" s="2"/>
      <c r="B280" s="2"/>
      <c r="C280" s="2"/>
      <c r="D280" s="2"/>
      <c r="E280" s="2"/>
      <c r="F280" s="2"/>
      <c r="G280" s="2"/>
      <c r="H280" s="2"/>
      <c r="I280" s="2"/>
      <c r="J280" s="2"/>
      <c r="K280" s="2"/>
    </row>
    <row r="281" spans="1:11" x14ac:dyDescent="0.25">
      <c r="A281" s="2"/>
      <c r="B281" s="2"/>
      <c r="C281" s="2"/>
      <c r="D281" s="2"/>
      <c r="E281" s="2"/>
      <c r="F281" s="2"/>
      <c r="G281" s="2"/>
      <c r="H281" s="2"/>
      <c r="I281" s="2"/>
      <c r="J281" s="2"/>
      <c r="K281" s="2"/>
    </row>
    <row r="282" spans="1:11" x14ac:dyDescent="0.25">
      <c r="A282" s="2"/>
      <c r="B282" s="2"/>
      <c r="C282" s="2"/>
      <c r="D282" s="2"/>
      <c r="E282" s="2"/>
      <c r="F282" s="2"/>
      <c r="G282" s="2"/>
      <c r="H282" s="2"/>
      <c r="I282" s="2"/>
      <c r="J282" s="2"/>
      <c r="K282" s="2"/>
    </row>
    <row r="283" spans="1:11" x14ac:dyDescent="0.25">
      <c r="A283" s="2"/>
      <c r="B283" s="2"/>
      <c r="C283" s="2"/>
      <c r="D283" s="2"/>
      <c r="E283" s="2"/>
      <c r="F283" s="2"/>
      <c r="G283" s="2"/>
      <c r="H283" s="2"/>
      <c r="I283" s="2"/>
      <c r="J283" s="2"/>
      <c r="K283" s="2"/>
    </row>
    <row r="284" spans="1:11" x14ac:dyDescent="0.25">
      <c r="A284" s="2"/>
      <c r="B284" s="2"/>
      <c r="C284" s="2"/>
      <c r="D284" s="2"/>
      <c r="E284" s="2"/>
      <c r="F284" s="2"/>
      <c r="G284" s="2"/>
      <c r="H284" s="2"/>
      <c r="I284" s="2"/>
      <c r="J284" s="2"/>
      <c r="K284" s="2"/>
    </row>
    <row r="285" spans="1:11" x14ac:dyDescent="0.25">
      <c r="A285" s="2"/>
      <c r="B285" s="2"/>
      <c r="C285" s="2"/>
      <c r="D285" s="2"/>
      <c r="E285" s="2"/>
      <c r="F285" s="2"/>
      <c r="G285" s="2"/>
      <c r="H285" s="2"/>
      <c r="I285" s="2"/>
      <c r="J285" s="2"/>
      <c r="K285" s="2"/>
    </row>
    <row r="286" spans="1:11" x14ac:dyDescent="0.25">
      <c r="A286" s="2"/>
      <c r="B286" s="2"/>
      <c r="C286" s="2"/>
      <c r="D286" s="2"/>
      <c r="E286" s="2"/>
      <c r="F286" s="2"/>
      <c r="G286" s="2"/>
      <c r="H286" s="2"/>
      <c r="I286" s="2"/>
      <c r="J286" s="2"/>
      <c r="K286" s="2"/>
    </row>
    <row r="287" spans="1:11" x14ac:dyDescent="0.25">
      <c r="A287" s="2"/>
      <c r="B287" s="2"/>
      <c r="C287" s="2"/>
      <c r="D287" s="2"/>
      <c r="E287" s="2"/>
      <c r="F287" s="2"/>
      <c r="G287" s="2"/>
      <c r="H287" s="2"/>
      <c r="I287" s="2"/>
      <c r="J287" s="2"/>
      <c r="K287" s="2"/>
    </row>
    <row r="288" spans="1:11"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H296" s="2"/>
      <c r="I296" s="2"/>
      <c r="J296" s="2"/>
      <c r="K296" s="2"/>
    </row>
    <row r="297" spans="1:11" x14ac:dyDescent="0.25">
      <c r="A297" s="2"/>
      <c r="H297" s="2"/>
      <c r="I297" s="2"/>
      <c r="J297" s="2"/>
      <c r="K297" s="2"/>
    </row>
    <row r="298" spans="1:11" x14ac:dyDescent="0.25">
      <c r="A298" s="2"/>
      <c r="H298" s="2"/>
      <c r="I298" s="2"/>
      <c r="J298" s="2"/>
      <c r="K298" s="2"/>
    </row>
    <row r="299" spans="1:11" x14ac:dyDescent="0.25">
      <c r="A299" s="2"/>
      <c r="I299" s="2"/>
      <c r="J299" s="2"/>
      <c r="K299" s="2"/>
    </row>
    <row r="300" spans="1:11" x14ac:dyDescent="0.25">
      <c r="A300" s="2"/>
      <c r="I300" s="2"/>
      <c r="J300" s="2"/>
      <c r="K300" s="2"/>
    </row>
    <row r="301" spans="1:11" x14ac:dyDescent="0.25">
      <c r="A301" s="2"/>
      <c r="I301" s="2"/>
      <c r="J301" s="2"/>
      <c r="K301" s="2"/>
    </row>
    <row r="302" spans="1:11" x14ac:dyDescent="0.25">
      <c r="A302" s="2"/>
      <c r="I302" s="2"/>
      <c r="J302" s="2"/>
      <c r="K302" s="2"/>
    </row>
    <row r="303" spans="1:11" x14ac:dyDescent="0.25">
      <c r="A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8:F48"/>
    <mergeCell ref="E49:F49"/>
    <mergeCell ref="E55:F55"/>
    <mergeCell ref="E56:F56"/>
    <mergeCell ref="E45:F45"/>
    <mergeCell ref="E47:F47"/>
    <mergeCell ref="E35:F35"/>
    <mergeCell ref="E36:F36"/>
    <mergeCell ref="E37:F37"/>
    <mergeCell ref="E38:F38"/>
    <mergeCell ref="E50:F50"/>
    <mergeCell ref="E51:F51"/>
    <mergeCell ref="E52:F52"/>
    <mergeCell ref="E53:F53"/>
    <mergeCell ref="E54:F54"/>
    <mergeCell ref="E46:F46"/>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C33 C9:C20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topLeftCell="H1" zoomScale="130" zoomScaleNormal="130" workbookViewId="0">
      <selection activeCell="I5" sqref="I5"/>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36" t="s">
        <v>262</v>
      </c>
      <c r="B1" s="170" t="s">
        <v>263</v>
      </c>
      <c r="C1" s="170" t="s">
        <v>65</v>
      </c>
      <c r="D1" s="140" t="s">
        <v>262</v>
      </c>
      <c r="E1" s="164" t="s">
        <v>295</v>
      </c>
      <c r="F1" s="165" t="s">
        <v>66</v>
      </c>
      <c r="G1" s="140" t="s">
        <v>262</v>
      </c>
      <c r="H1" s="172" t="s">
        <v>325</v>
      </c>
      <c r="I1" s="165" t="s">
        <v>67</v>
      </c>
    </row>
    <row r="2" spans="1:59" ht="30" x14ac:dyDescent="0.25">
      <c r="A2" s="138" t="s">
        <v>61</v>
      </c>
      <c r="B2" s="171" t="s">
        <v>264</v>
      </c>
      <c r="C2" s="167" t="s">
        <v>68</v>
      </c>
      <c r="D2" s="168" t="s">
        <v>61</v>
      </c>
      <c r="E2" s="166" t="s">
        <v>294</v>
      </c>
      <c r="F2" s="167" t="s">
        <v>69</v>
      </c>
      <c r="G2" s="168" t="s">
        <v>61</v>
      </c>
      <c r="H2" s="171" t="s">
        <v>324</v>
      </c>
      <c r="I2" s="167" t="s">
        <v>70</v>
      </c>
      <c r="J2" s="13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38" t="s">
        <v>61</v>
      </c>
      <c r="B3" s="171" t="s">
        <v>265</v>
      </c>
      <c r="C3" s="167" t="s">
        <v>71</v>
      </c>
      <c r="D3" s="168" t="s">
        <v>61</v>
      </c>
      <c r="E3" s="166" t="s">
        <v>296</v>
      </c>
      <c r="F3" s="167" t="s">
        <v>72</v>
      </c>
      <c r="G3" s="168" t="s">
        <v>61</v>
      </c>
      <c r="H3" s="171" t="s">
        <v>326</v>
      </c>
      <c r="I3" s="167" t="s">
        <v>73</v>
      </c>
      <c r="J3" s="134"/>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38" t="s">
        <v>61</v>
      </c>
      <c r="B4" s="171" t="s">
        <v>266</v>
      </c>
      <c r="C4" s="167" t="s">
        <v>74</v>
      </c>
      <c r="D4" s="168" t="s">
        <v>61</v>
      </c>
      <c r="E4" s="166" t="s">
        <v>297</v>
      </c>
      <c r="F4" s="167" t="s">
        <v>75</v>
      </c>
      <c r="G4" s="168" t="s">
        <v>61</v>
      </c>
      <c r="H4" s="171" t="s">
        <v>327</v>
      </c>
      <c r="I4" s="167" t="s">
        <v>76</v>
      </c>
      <c r="J4" s="134"/>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38" t="s">
        <v>61</v>
      </c>
      <c r="B5" s="171" t="s">
        <v>267</v>
      </c>
      <c r="C5" s="167" t="s">
        <v>77</v>
      </c>
      <c r="D5" s="168" t="s">
        <v>61</v>
      </c>
      <c r="E5" s="166" t="s">
        <v>298</v>
      </c>
      <c r="F5" s="167" t="s">
        <v>78</v>
      </c>
      <c r="G5" s="168" t="s">
        <v>61</v>
      </c>
      <c r="H5" s="171" t="s">
        <v>328</v>
      </c>
      <c r="I5" s="167" t="s">
        <v>79</v>
      </c>
      <c r="J5" s="134"/>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38" t="s">
        <v>61</v>
      </c>
      <c r="B6" s="171" t="s">
        <v>268</v>
      </c>
      <c r="C6" s="167" t="s">
        <v>80</v>
      </c>
      <c r="D6" s="168" t="s">
        <v>61</v>
      </c>
      <c r="E6" s="166" t="s">
        <v>299</v>
      </c>
      <c r="F6" s="167" t="s">
        <v>81</v>
      </c>
      <c r="G6" s="168" t="s">
        <v>61</v>
      </c>
      <c r="H6" s="171" t="s">
        <v>329</v>
      </c>
      <c r="I6" s="167" t="s">
        <v>82</v>
      </c>
      <c r="J6" s="134"/>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38" t="s">
        <v>61</v>
      </c>
      <c r="B7" s="171" t="s">
        <v>269</v>
      </c>
      <c r="C7" s="167" t="s">
        <v>83</v>
      </c>
      <c r="D7" s="168" t="s">
        <v>61</v>
      </c>
      <c r="E7" s="166" t="s">
        <v>300</v>
      </c>
      <c r="F7" s="167" t="s">
        <v>84</v>
      </c>
      <c r="G7" s="169" t="s">
        <v>61</v>
      </c>
      <c r="H7" s="171" t="s">
        <v>330</v>
      </c>
      <c r="I7" s="167" t="s">
        <v>85</v>
      </c>
      <c r="J7" s="134"/>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38" t="s">
        <v>61</v>
      </c>
      <c r="B8" s="171" t="s">
        <v>270</v>
      </c>
      <c r="C8" s="167" t="s">
        <v>86</v>
      </c>
      <c r="D8" s="168" t="s">
        <v>61</v>
      </c>
      <c r="E8" s="166" t="s">
        <v>301</v>
      </c>
      <c r="F8" s="167" t="s">
        <v>87</v>
      </c>
      <c r="G8" s="80"/>
      <c r="H8" s="80"/>
      <c r="I8" s="135"/>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38" t="s">
        <v>61</v>
      </c>
      <c r="B9" s="171" t="s">
        <v>271</v>
      </c>
      <c r="C9" s="167" t="s">
        <v>88</v>
      </c>
      <c r="D9" s="168" t="s">
        <v>61</v>
      </c>
      <c r="E9" s="166" t="s">
        <v>302</v>
      </c>
      <c r="F9" s="167" t="s">
        <v>89</v>
      </c>
      <c r="G9" s="80"/>
      <c r="H9" s="80"/>
      <c r="I9" s="81"/>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38" t="s">
        <v>61</v>
      </c>
      <c r="B10" s="171" t="s">
        <v>272</v>
      </c>
      <c r="C10" s="167" t="s">
        <v>90</v>
      </c>
      <c r="D10" s="168" t="s">
        <v>61</v>
      </c>
      <c r="E10" s="166" t="s">
        <v>303</v>
      </c>
      <c r="F10" s="167" t="s">
        <v>91</v>
      </c>
      <c r="G10" s="80"/>
      <c r="H10" s="80"/>
      <c r="I10" s="81"/>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38" t="s">
        <v>61</v>
      </c>
      <c r="B11" s="171" t="s">
        <v>273</v>
      </c>
      <c r="C11" s="167" t="s">
        <v>92</v>
      </c>
      <c r="D11" s="168" t="s">
        <v>61</v>
      </c>
      <c r="E11" s="166" t="s">
        <v>304</v>
      </c>
      <c r="F11" s="167" t="s">
        <v>93</v>
      </c>
      <c r="G11" s="80"/>
      <c r="H11" s="80"/>
      <c r="I11" s="81"/>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38" t="s">
        <v>61</v>
      </c>
      <c r="B12" s="171" t="s">
        <v>274</v>
      </c>
      <c r="C12" s="167" t="s">
        <v>94</v>
      </c>
      <c r="D12" s="168" t="s">
        <v>61</v>
      </c>
      <c r="E12" s="166" t="s">
        <v>305</v>
      </c>
      <c r="F12" s="167" t="s">
        <v>95</v>
      </c>
      <c r="G12" s="80"/>
      <c r="H12" s="80"/>
      <c r="I12" s="81"/>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38" t="s">
        <v>61</v>
      </c>
      <c r="B13" s="171" t="s">
        <v>275</v>
      </c>
      <c r="C13" s="167" t="s">
        <v>96</v>
      </c>
      <c r="D13" s="168" t="s">
        <v>61</v>
      </c>
      <c r="E13" s="166" t="s">
        <v>306</v>
      </c>
      <c r="F13" s="167" t="s">
        <v>97</v>
      </c>
      <c r="G13" s="80"/>
      <c r="H13" s="80"/>
      <c r="I13" s="8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38" t="s">
        <v>61</v>
      </c>
      <c r="B14" s="171" t="s">
        <v>276</v>
      </c>
      <c r="C14" s="167" t="s">
        <v>98</v>
      </c>
      <c r="D14" s="168" t="s">
        <v>61</v>
      </c>
      <c r="E14" s="166" t="s">
        <v>307</v>
      </c>
      <c r="F14" s="167" t="s">
        <v>99</v>
      </c>
      <c r="G14" s="80"/>
      <c r="H14" s="80"/>
      <c r="I14" s="8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30.75" customHeight="1" x14ac:dyDescent="0.25">
      <c r="A15" s="138" t="s">
        <v>61</v>
      </c>
      <c r="B15" s="171" t="s">
        <v>277</v>
      </c>
      <c r="C15" s="167" t="s">
        <v>100</v>
      </c>
      <c r="D15" s="168" t="s">
        <v>61</v>
      </c>
      <c r="E15" s="166" t="s">
        <v>308</v>
      </c>
      <c r="F15" s="167" t="s">
        <v>101</v>
      </c>
      <c r="G15" s="80"/>
      <c r="H15" s="80"/>
      <c r="I15" s="8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38" t="s">
        <v>61</v>
      </c>
      <c r="B16" s="171" t="s">
        <v>278</v>
      </c>
      <c r="C16" s="167" t="s">
        <v>102</v>
      </c>
      <c r="D16" s="168" t="s">
        <v>61</v>
      </c>
      <c r="E16" s="166" t="s">
        <v>309</v>
      </c>
      <c r="F16" s="167" t="s">
        <v>103</v>
      </c>
      <c r="G16" s="80"/>
      <c r="H16" s="80"/>
      <c r="I16" s="81"/>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44.25" customHeight="1" x14ac:dyDescent="0.25">
      <c r="A17" s="138" t="s">
        <v>61</v>
      </c>
      <c r="B17" s="171" t="s">
        <v>279</v>
      </c>
      <c r="C17" s="167" t="s">
        <v>104</v>
      </c>
      <c r="D17" s="168" t="s">
        <v>56</v>
      </c>
      <c r="E17" s="166" t="s">
        <v>310</v>
      </c>
      <c r="F17" s="167" t="s">
        <v>105</v>
      </c>
      <c r="G17" s="80"/>
      <c r="H17" s="80"/>
      <c r="I17" s="81"/>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38" t="s">
        <v>61</v>
      </c>
      <c r="B18" s="171" t="s">
        <v>280</v>
      </c>
      <c r="C18" s="167" t="s">
        <v>106</v>
      </c>
      <c r="D18" s="168" t="s">
        <v>61</v>
      </c>
      <c r="E18" s="166" t="s">
        <v>311</v>
      </c>
      <c r="F18" s="167" t="s">
        <v>107</v>
      </c>
      <c r="G18" s="80"/>
      <c r="H18" s="80"/>
      <c r="I18" s="8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38" t="s">
        <v>61</v>
      </c>
      <c r="B19" s="171" t="s">
        <v>281</v>
      </c>
      <c r="C19" s="167" t="s">
        <v>108</v>
      </c>
      <c r="D19" s="168" t="s">
        <v>61</v>
      </c>
      <c r="E19" s="166" t="s">
        <v>312</v>
      </c>
      <c r="F19" s="167" t="s">
        <v>109</v>
      </c>
      <c r="G19" s="80"/>
      <c r="H19" s="80"/>
      <c r="I19" s="81"/>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38" t="s">
        <v>61</v>
      </c>
      <c r="B20" s="171" t="s">
        <v>282</v>
      </c>
      <c r="C20" s="167" t="s">
        <v>110</v>
      </c>
      <c r="D20" s="168" t="s">
        <v>61</v>
      </c>
      <c r="E20" s="166" t="s">
        <v>313</v>
      </c>
      <c r="F20" s="167" t="s">
        <v>111</v>
      </c>
      <c r="G20" s="80"/>
      <c r="H20" s="80"/>
      <c r="I20" s="8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38" t="s">
        <v>61</v>
      </c>
      <c r="B21" s="171" t="s">
        <v>283</v>
      </c>
      <c r="C21" s="167" t="s">
        <v>112</v>
      </c>
      <c r="D21" s="168" t="s">
        <v>61</v>
      </c>
      <c r="E21" s="166" t="s">
        <v>314</v>
      </c>
      <c r="F21" s="167" t="s">
        <v>113</v>
      </c>
      <c r="G21" s="80"/>
      <c r="H21" s="80"/>
      <c r="I21" s="8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38" t="s">
        <v>61</v>
      </c>
      <c r="B22" s="171" t="s">
        <v>284</v>
      </c>
      <c r="C22" s="167" t="s">
        <v>114</v>
      </c>
      <c r="D22" s="168" t="s">
        <v>61</v>
      </c>
      <c r="E22" s="166" t="s">
        <v>315</v>
      </c>
      <c r="F22" s="167" t="s">
        <v>115</v>
      </c>
      <c r="G22" s="80"/>
      <c r="H22" s="80"/>
      <c r="I22" s="8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38" t="s">
        <v>61</v>
      </c>
      <c r="B23" s="171" t="s">
        <v>285</v>
      </c>
      <c r="C23" s="167" t="s">
        <v>116</v>
      </c>
      <c r="D23" s="168" t="s">
        <v>61</v>
      </c>
      <c r="E23" s="166" t="s">
        <v>316</v>
      </c>
      <c r="F23" s="167" t="s">
        <v>117</v>
      </c>
      <c r="G23" s="80"/>
      <c r="H23" s="80"/>
      <c r="I23" s="81"/>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38" t="s">
        <v>61</v>
      </c>
      <c r="B24" s="171" t="s">
        <v>286</v>
      </c>
      <c r="C24" s="167" t="s">
        <v>118</v>
      </c>
      <c r="D24" s="168" t="s">
        <v>61</v>
      </c>
      <c r="E24" s="166" t="s">
        <v>317</v>
      </c>
      <c r="F24" s="167" t="s">
        <v>119</v>
      </c>
      <c r="G24" s="80"/>
      <c r="H24" s="80"/>
      <c r="I24" s="8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38" t="s">
        <v>61</v>
      </c>
      <c r="B25" s="171" t="s">
        <v>287</v>
      </c>
      <c r="C25" s="167" t="s">
        <v>120</v>
      </c>
      <c r="D25" s="168" t="s">
        <v>61</v>
      </c>
      <c r="E25" s="166" t="s">
        <v>318</v>
      </c>
      <c r="F25" s="167" t="s">
        <v>121</v>
      </c>
      <c r="G25" s="80"/>
      <c r="H25" s="80"/>
      <c r="I25" s="8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38" t="s">
        <v>61</v>
      </c>
      <c r="B26" s="171" t="s">
        <v>288</v>
      </c>
      <c r="C26" s="167" t="s">
        <v>122</v>
      </c>
      <c r="D26" s="168" t="s">
        <v>61</v>
      </c>
      <c r="E26" s="166" t="s">
        <v>319</v>
      </c>
      <c r="F26" s="167" t="s">
        <v>123</v>
      </c>
      <c r="G26" s="80"/>
      <c r="H26" s="80"/>
      <c r="I26" s="8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38" t="s">
        <v>61</v>
      </c>
      <c r="B27" s="171" t="s">
        <v>289</v>
      </c>
      <c r="C27" s="167" t="s">
        <v>124</v>
      </c>
      <c r="D27" s="168" t="s">
        <v>61</v>
      </c>
      <c r="E27" s="166" t="s">
        <v>320</v>
      </c>
      <c r="F27" s="167" t="s">
        <v>125</v>
      </c>
      <c r="G27" s="80"/>
      <c r="H27" s="80"/>
      <c r="I27" s="81"/>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38" t="s">
        <v>61</v>
      </c>
      <c r="B28" s="171" t="s">
        <v>290</v>
      </c>
      <c r="C28" s="167" t="s">
        <v>126</v>
      </c>
      <c r="D28" s="168" t="s">
        <v>61</v>
      </c>
      <c r="E28" s="166" t="s">
        <v>321</v>
      </c>
      <c r="F28" s="167" t="s">
        <v>127</v>
      </c>
      <c r="G28" s="80"/>
      <c r="H28" s="80"/>
      <c r="I28" s="8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38" t="s">
        <v>61</v>
      </c>
      <c r="B29" s="171" t="s">
        <v>291</v>
      </c>
      <c r="C29" s="167" t="s">
        <v>128</v>
      </c>
      <c r="D29" s="168" t="s">
        <v>61</v>
      </c>
      <c r="E29" s="166" t="s">
        <v>322</v>
      </c>
      <c r="F29" s="167" t="s">
        <v>129</v>
      </c>
      <c r="G29" s="80"/>
      <c r="H29" s="80"/>
      <c r="I29" s="81"/>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0" customFormat="1" ht="30.75" thickBot="1" x14ac:dyDescent="0.3">
      <c r="A30" s="138" t="s">
        <v>61</v>
      </c>
      <c r="B30" s="171" t="s">
        <v>292</v>
      </c>
      <c r="C30" s="167" t="s">
        <v>130</v>
      </c>
      <c r="D30" s="169" t="s">
        <v>61</v>
      </c>
      <c r="E30" s="166" t="s">
        <v>323</v>
      </c>
      <c r="F30" s="167" t="s">
        <v>131</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row>
    <row r="31" spans="1:59" ht="30.75" thickBot="1" x14ac:dyDescent="0.3">
      <c r="A31" s="139" t="s">
        <v>61</v>
      </c>
      <c r="B31" s="171" t="s">
        <v>293</v>
      </c>
      <c r="C31" s="167" t="s">
        <v>132</v>
      </c>
      <c r="D31" s="80"/>
      <c r="E31" s="137"/>
      <c r="F31" s="80"/>
      <c r="G31" s="80"/>
      <c r="H31" s="80"/>
      <c r="I31" s="81"/>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3"/>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Normal="100" workbookViewId="0">
      <pane xSplit="2" topLeftCell="M1" activePane="topRight" state="frozen"/>
      <selection pane="topRight" activeCell="K1" sqref="K1"/>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3" t="s">
        <v>133</v>
      </c>
      <c r="E1" s="84" t="s">
        <v>134</v>
      </c>
      <c r="F1" s="87" t="s">
        <v>10</v>
      </c>
      <c r="G1" s="87" t="s">
        <v>11</v>
      </c>
      <c r="H1" s="87" t="s">
        <v>12</v>
      </c>
      <c r="I1" s="87" t="s">
        <v>13</v>
      </c>
      <c r="J1" s="87" t="s">
        <v>14</v>
      </c>
      <c r="K1" s="87" t="s">
        <v>15</v>
      </c>
      <c r="L1" s="87" t="s">
        <v>16</v>
      </c>
      <c r="M1" s="87" t="s">
        <v>17</v>
      </c>
      <c r="N1" s="87" t="s">
        <v>18</v>
      </c>
      <c r="O1" s="87" t="s">
        <v>19</v>
      </c>
      <c r="P1" s="87" t="s">
        <v>20</v>
      </c>
      <c r="Q1" s="87" t="s">
        <v>21</v>
      </c>
      <c r="R1" s="84" t="s">
        <v>135</v>
      </c>
      <c r="S1" s="84" t="s">
        <v>136</v>
      </c>
      <c r="T1" s="84" t="s">
        <v>137</v>
      </c>
      <c r="U1" s="84" t="s">
        <v>138</v>
      </c>
      <c r="V1" s="84" t="s">
        <v>139</v>
      </c>
      <c r="W1" s="84" t="s">
        <v>140</v>
      </c>
      <c r="X1" s="84" t="s">
        <v>141</v>
      </c>
      <c r="Y1" s="85" t="s">
        <v>142</v>
      </c>
      <c r="Z1" s="65"/>
      <c r="AA1" s="65"/>
      <c r="AB1" s="65"/>
      <c r="AC1" s="65"/>
      <c r="AD1" s="65"/>
      <c r="AE1" s="65"/>
      <c r="AF1" s="65"/>
      <c r="AG1" s="65"/>
      <c r="AH1" s="65"/>
    </row>
    <row r="2" spans="1:34" ht="15" customHeight="1" x14ac:dyDescent="0.25">
      <c r="A2" s="215" t="s">
        <v>143</v>
      </c>
      <c r="B2" s="219">
        <v>1</v>
      </c>
      <c r="C2" s="69" t="s">
        <v>144</v>
      </c>
      <c r="D2" s="109"/>
      <c r="E2" s="110">
        <v>4</v>
      </c>
      <c r="F2" s="110">
        <v>3</v>
      </c>
      <c r="G2" s="110"/>
      <c r="H2" s="110"/>
      <c r="I2" s="110"/>
      <c r="J2" s="110"/>
      <c r="K2" s="110"/>
      <c r="L2" s="110"/>
      <c r="M2" s="110"/>
      <c r="N2" s="110"/>
      <c r="O2" s="110"/>
      <c r="P2" s="110"/>
      <c r="Q2" s="111"/>
      <c r="R2" s="67">
        <v>2</v>
      </c>
      <c r="S2" s="67"/>
      <c r="T2" s="67"/>
      <c r="U2" s="92">
        <v>3</v>
      </c>
      <c r="V2" s="67">
        <v>2</v>
      </c>
      <c r="W2" s="67">
        <v>2.5</v>
      </c>
      <c r="X2" s="67">
        <v>0</v>
      </c>
      <c r="Y2" s="70">
        <f t="shared" ref="Y2:Y33" si="0">SUM(U2:X2)</f>
        <v>7.5</v>
      </c>
      <c r="Z2" s="66"/>
      <c r="AA2" s="66"/>
      <c r="AB2" s="66"/>
      <c r="AC2" s="66"/>
      <c r="AD2" s="66"/>
      <c r="AE2" s="66"/>
      <c r="AF2" s="66"/>
      <c r="AG2" s="66"/>
      <c r="AH2" s="66"/>
    </row>
    <row r="3" spans="1:34" x14ac:dyDescent="0.25">
      <c r="A3" s="216"/>
      <c r="B3" s="213"/>
      <c r="C3" s="71" t="s">
        <v>145</v>
      </c>
      <c r="D3" s="112"/>
      <c r="E3" s="66"/>
      <c r="F3" s="66">
        <v>3</v>
      </c>
      <c r="G3" s="66"/>
      <c r="H3" s="66"/>
      <c r="I3" s="66"/>
      <c r="J3" s="66"/>
      <c r="K3" s="66"/>
      <c r="L3" s="66"/>
      <c r="M3" s="66"/>
      <c r="N3" s="66"/>
      <c r="O3" s="66"/>
      <c r="P3" s="66"/>
      <c r="Q3" s="113"/>
      <c r="R3" s="66"/>
      <c r="S3" s="66"/>
      <c r="T3" s="66"/>
      <c r="U3" s="93">
        <f t="shared" ref="U3:U58" si="1">SUM(C3:Q3)</f>
        <v>3</v>
      </c>
      <c r="V3" s="66">
        <v>2</v>
      </c>
      <c r="W3" s="66">
        <v>2.5</v>
      </c>
      <c r="X3" s="66">
        <v>0</v>
      </c>
      <c r="Y3" s="72">
        <f t="shared" si="0"/>
        <v>7.5</v>
      </c>
      <c r="Z3" s="66"/>
      <c r="AA3" s="66"/>
      <c r="AB3" s="66"/>
      <c r="AC3" s="66"/>
      <c r="AD3" s="66"/>
      <c r="AE3" s="66"/>
      <c r="AF3" s="66"/>
      <c r="AG3" s="66"/>
      <c r="AH3" s="66"/>
    </row>
    <row r="4" spans="1:34" x14ac:dyDescent="0.25">
      <c r="A4" s="216"/>
      <c r="B4" s="213"/>
      <c r="C4" s="71" t="s">
        <v>146</v>
      </c>
      <c r="D4" s="112"/>
      <c r="E4" s="66"/>
      <c r="F4" s="66">
        <v>3</v>
      </c>
      <c r="G4" s="66"/>
      <c r="H4" s="66"/>
      <c r="I4" s="66"/>
      <c r="J4" s="66"/>
      <c r="K4" s="66"/>
      <c r="L4" s="66"/>
      <c r="M4" s="66"/>
      <c r="N4" s="66"/>
      <c r="O4" s="66"/>
      <c r="P4" s="66"/>
      <c r="Q4" s="113"/>
      <c r="R4" s="66"/>
      <c r="S4" s="66"/>
      <c r="T4" s="66"/>
      <c r="U4" s="93">
        <f t="shared" si="1"/>
        <v>3</v>
      </c>
      <c r="V4" s="66">
        <v>2</v>
      </c>
      <c r="W4" s="66">
        <v>2.5</v>
      </c>
      <c r="X4" s="66">
        <v>0</v>
      </c>
      <c r="Y4" s="72">
        <f t="shared" si="0"/>
        <v>7.5</v>
      </c>
      <c r="Z4" s="66"/>
      <c r="AA4" s="66"/>
      <c r="AB4" s="66"/>
      <c r="AC4" s="66"/>
      <c r="AD4" s="66"/>
      <c r="AE4" s="66"/>
      <c r="AF4" s="66"/>
      <c r="AG4" s="66"/>
      <c r="AH4" s="66"/>
    </row>
    <row r="5" spans="1:34" ht="15" customHeight="1" x14ac:dyDescent="0.25">
      <c r="A5" s="216"/>
      <c r="B5" s="218"/>
      <c r="C5" s="71" t="s">
        <v>147</v>
      </c>
      <c r="D5" s="112"/>
      <c r="E5" s="66"/>
      <c r="F5" s="66">
        <v>3</v>
      </c>
      <c r="G5" s="66"/>
      <c r="H5" s="66"/>
      <c r="I5" s="66"/>
      <c r="J5" s="66"/>
      <c r="K5" s="66"/>
      <c r="L5" s="66"/>
      <c r="M5" s="66"/>
      <c r="N5" s="66"/>
      <c r="O5" s="66"/>
      <c r="P5" s="66"/>
      <c r="Q5" s="113"/>
      <c r="R5" s="66"/>
      <c r="S5" s="66"/>
      <c r="T5" s="66"/>
      <c r="U5" s="93">
        <f t="shared" si="1"/>
        <v>3</v>
      </c>
      <c r="V5" s="66">
        <v>2</v>
      </c>
      <c r="W5" s="66">
        <v>2.5</v>
      </c>
      <c r="X5" s="66">
        <v>2</v>
      </c>
      <c r="Y5" s="72">
        <f t="shared" si="0"/>
        <v>9.5</v>
      </c>
      <c r="Z5" s="66"/>
      <c r="AA5" s="66"/>
      <c r="AB5" s="66"/>
      <c r="AC5" s="66"/>
      <c r="AD5" s="66"/>
      <c r="AE5" s="66"/>
      <c r="AF5" s="66"/>
      <c r="AG5" s="66"/>
      <c r="AH5" s="66"/>
    </row>
    <row r="6" spans="1:34" x14ac:dyDescent="0.25">
      <c r="A6" s="216"/>
      <c r="B6" s="213">
        <v>2</v>
      </c>
      <c r="C6" s="71" t="s">
        <v>148</v>
      </c>
      <c r="D6" s="112"/>
      <c r="E6" s="66"/>
      <c r="F6" s="66"/>
      <c r="G6" s="66">
        <v>3</v>
      </c>
      <c r="H6" s="66"/>
      <c r="I6" s="66"/>
      <c r="J6" s="66"/>
      <c r="K6" s="66"/>
      <c r="L6" s="66"/>
      <c r="M6" s="66"/>
      <c r="N6" s="66"/>
      <c r="O6" s="66"/>
      <c r="P6" s="66"/>
      <c r="Q6" s="113"/>
      <c r="R6" s="66">
        <v>2</v>
      </c>
      <c r="S6" s="66"/>
      <c r="T6" s="66"/>
      <c r="U6" s="93">
        <f t="shared" si="1"/>
        <v>3</v>
      </c>
      <c r="V6" s="66">
        <v>2</v>
      </c>
      <c r="W6" s="66">
        <v>2.5</v>
      </c>
      <c r="X6" s="66">
        <v>0</v>
      </c>
      <c r="Y6" s="72">
        <f t="shared" si="0"/>
        <v>7.5</v>
      </c>
      <c r="Z6" s="66"/>
      <c r="AA6" s="66"/>
      <c r="AB6" s="66"/>
      <c r="AC6" s="66"/>
      <c r="AD6" s="66"/>
      <c r="AE6" s="66"/>
      <c r="AF6" s="66"/>
      <c r="AG6" s="66"/>
      <c r="AH6" s="66"/>
    </row>
    <row r="7" spans="1:34" x14ac:dyDescent="0.25">
      <c r="A7" s="216"/>
      <c r="B7" s="213"/>
      <c r="C7" s="71" t="s">
        <v>149</v>
      </c>
      <c r="D7" s="112"/>
      <c r="E7" s="66"/>
      <c r="F7" s="66"/>
      <c r="G7" s="66">
        <v>3</v>
      </c>
      <c r="H7" s="66"/>
      <c r="I7" s="66"/>
      <c r="J7" s="66"/>
      <c r="K7" s="66"/>
      <c r="L7" s="66"/>
      <c r="M7" s="66"/>
      <c r="N7" s="66"/>
      <c r="O7" s="66"/>
      <c r="P7" s="66"/>
      <c r="Q7" s="113"/>
      <c r="R7" s="66"/>
      <c r="S7" s="66"/>
      <c r="T7" s="66"/>
      <c r="U7" s="93">
        <f t="shared" si="1"/>
        <v>3</v>
      </c>
      <c r="V7" s="66">
        <v>2</v>
      </c>
      <c r="W7" s="66">
        <v>2.5</v>
      </c>
      <c r="X7" s="66">
        <v>0</v>
      </c>
      <c r="Y7" s="72">
        <f t="shared" si="0"/>
        <v>7.5</v>
      </c>
      <c r="Z7" s="66"/>
      <c r="AA7" s="66"/>
      <c r="AB7" s="66"/>
      <c r="AC7" s="66"/>
      <c r="AD7" s="66"/>
      <c r="AE7" s="66"/>
      <c r="AF7" s="66"/>
      <c r="AG7" s="66"/>
      <c r="AH7" s="66"/>
    </row>
    <row r="8" spans="1:34" ht="15" customHeight="1" x14ac:dyDescent="0.25">
      <c r="A8" s="216"/>
      <c r="B8" s="213"/>
      <c r="C8" s="71" t="s">
        <v>150</v>
      </c>
      <c r="D8" s="112"/>
      <c r="E8" s="66"/>
      <c r="G8" s="66">
        <v>3</v>
      </c>
      <c r="H8" s="66"/>
      <c r="I8" s="66"/>
      <c r="J8" s="66"/>
      <c r="K8" s="66"/>
      <c r="L8" s="66"/>
      <c r="M8" s="66"/>
      <c r="N8" s="66"/>
      <c r="O8" s="66"/>
      <c r="P8" s="66"/>
      <c r="Q8" s="113"/>
      <c r="R8" s="66"/>
      <c r="S8" s="66"/>
      <c r="T8" s="66"/>
      <c r="U8" s="93">
        <f t="shared" si="1"/>
        <v>3</v>
      </c>
      <c r="V8" s="66">
        <v>2</v>
      </c>
      <c r="W8" s="66">
        <v>2.5</v>
      </c>
      <c r="X8" s="66">
        <v>0</v>
      </c>
      <c r="Y8" s="72">
        <f t="shared" si="0"/>
        <v>7.5</v>
      </c>
      <c r="Z8" s="66"/>
      <c r="AA8" s="66"/>
      <c r="AB8" s="66"/>
      <c r="AC8" s="66"/>
      <c r="AD8" s="66"/>
      <c r="AE8" s="66"/>
      <c r="AF8" s="66"/>
      <c r="AG8" s="66"/>
      <c r="AH8" s="66"/>
    </row>
    <row r="9" spans="1:34" x14ac:dyDescent="0.25">
      <c r="A9" s="216"/>
      <c r="B9" s="213"/>
      <c r="C9" s="71" t="s">
        <v>151</v>
      </c>
      <c r="D9" s="112"/>
      <c r="E9" s="66"/>
      <c r="G9" s="66">
        <v>3</v>
      </c>
      <c r="H9" s="66"/>
      <c r="I9" s="66"/>
      <c r="J9" s="66"/>
      <c r="K9" s="66"/>
      <c r="L9" s="66"/>
      <c r="M9" s="66"/>
      <c r="N9" s="66"/>
      <c r="O9" s="66"/>
      <c r="P9" s="66"/>
      <c r="Q9" s="113"/>
      <c r="R9" s="66"/>
      <c r="S9" s="66"/>
      <c r="T9" s="66"/>
      <c r="U9" s="93">
        <f t="shared" si="1"/>
        <v>3</v>
      </c>
      <c r="V9" s="66">
        <v>2</v>
      </c>
      <c r="W9" s="66">
        <v>2.5</v>
      </c>
      <c r="X9" s="66">
        <v>0</v>
      </c>
      <c r="Y9" s="72">
        <f t="shared" si="0"/>
        <v>7.5</v>
      </c>
      <c r="Z9" s="66"/>
      <c r="AA9" s="66"/>
      <c r="AB9" s="66" t="s">
        <v>152</v>
      </c>
      <c r="AC9" s="66">
        <f>E2</f>
        <v>4</v>
      </c>
      <c r="AD9" s="66"/>
      <c r="AE9" s="66"/>
      <c r="AF9" s="66"/>
      <c r="AG9" s="66"/>
      <c r="AH9" s="66"/>
    </row>
    <row r="10" spans="1:34" x14ac:dyDescent="0.25">
      <c r="A10" s="216"/>
      <c r="B10" s="213">
        <v>3</v>
      </c>
      <c r="C10" s="71" t="s">
        <v>153</v>
      </c>
      <c r="D10" s="112"/>
      <c r="E10" s="66"/>
      <c r="G10" s="66">
        <v>3</v>
      </c>
      <c r="H10" s="66"/>
      <c r="I10" s="66"/>
      <c r="J10" s="66"/>
      <c r="K10" s="66"/>
      <c r="L10" s="66"/>
      <c r="M10" s="66"/>
      <c r="N10" s="66"/>
      <c r="O10" s="66"/>
      <c r="P10" s="66"/>
      <c r="Q10" s="113"/>
      <c r="R10" s="66">
        <v>2</v>
      </c>
      <c r="S10" s="66"/>
      <c r="T10" s="66"/>
      <c r="U10" s="93">
        <f t="shared" si="1"/>
        <v>3</v>
      </c>
      <c r="V10" s="66">
        <v>2</v>
      </c>
      <c r="W10" s="66">
        <v>2.5</v>
      </c>
      <c r="X10" s="66">
        <v>2</v>
      </c>
      <c r="Y10" s="72">
        <f t="shared" si="0"/>
        <v>9.5</v>
      </c>
      <c r="Z10" s="66"/>
      <c r="AA10" s="66"/>
      <c r="AB10" s="106" t="s">
        <v>154</v>
      </c>
      <c r="AC10" s="66"/>
      <c r="AD10" s="66"/>
      <c r="AE10" s="66"/>
      <c r="AF10" s="66" t="s">
        <v>155</v>
      </c>
      <c r="AG10" s="66"/>
      <c r="AH10" s="66"/>
    </row>
    <row r="11" spans="1:34" x14ac:dyDescent="0.25">
      <c r="A11" s="216"/>
      <c r="B11" s="213"/>
      <c r="C11" s="71" t="s">
        <v>156</v>
      </c>
      <c r="D11" s="112"/>
      <c r="E11" s="66"/>
      <c r="G11" s="66"/>
      <c r="H11" s="66">
        <v>3</v>
      </c>
      <c r="I11" s="66"/>
      <c r="J11" s="66"/>
      <c r="K11" s="66"/>
      <c r="L11" s="66"/>
      <c r="M11" s="66"/>
      <c r="N11" s="66"/>
      <c r="O11" s="66"/>
      <c r="P11" s="66"/>
      <c r="Q11" s="113"/>
      <c r="R11" s="66"/>
      <c r="S11" s="66"/>
      <c r="T11" s="66"/>
      <c r="U11" s="93">
        <f t="shared" si="1"/>
        <v>3</v>
      </c>
      <c r="V11" s="66">
        <v>2</v>
      </c>
      <c r="W11" s="66">
        <v>2.5</v>
      </c>
      <c r="X11" s="66">
        <v>0</v>
      </c>
      <c r="Y11" s="72">
        <f t="shared" si="0"/>
        <v>7.5</v>
      </c>
      <c r="Z11" s="66"/>
      <c r="AA11" s="66"/>
      <c r="AB11" s="107" t="s">
        <v>157</v>
      </c>
      <c r="AC11" s="108">
        <f>Y79+AC9</f>
        <v>487</v>
      </c>
      <c r="AD11" s="66"/>
      <c r="AE11" s="66"/>
      <c r="AF11" s="66"/>
      <c r="AG11" s="66"/>
      <c r="AH11" s="66"/>
    </row>
    <row r="12" spans="1:34" x14ac:dyDescent="0.25">
      <c r="A12" s="216"/>
      <c r="B12" s="213"/>
      <c r="C12" s="71" t="s">
        <v>158</v>
      </c>
      <c r="D12" s="112"/>
      <c r="E12" s="66"/>
      <c r="G12" s="66"/>
      <c r="H12" s="66">
        <v>3</v>
      </c>
      <c r="I12" s="66"/>
      <c r="J12" s="66"/>
      <c r="K12" s="66"/>
      <c r="L12" s="66"/>
      <c r="M12" s="66"/>
      <c r="N12" s="66"/>
      <c r="O12" s="66"/>
      <c r="P12" s="66"/>
      <c r="Q12" s="113"/>
      <c r="R12" s="66"/>
      <c r="S12" s="66"/>
      <c r="T12" s="66"/>
      <c r="U12" s="93">
        <f t="shared" si="1"/>
        <v>3</v>
      </c>
      <c r="V12" s="66">
        <v>2</v>
      </c>
      <c r="W12" s="66">
        <v>2.5</v>
      </c>
      <c r="X12" s="66">
        <v>0</v>
      </c>
      <c r="Y12" s="72">
        <f t="shared" si="0"/>
        <v>7.5</v>
      </c>
      <c r="Z12" s="66"/>
      <c r="AA12" s="66"/>
      <c r="AB12" s="66"/>
      <c r="AC12" s="96" t="s">
        <v>159</v>
      </c>
      <c r="AD12" s="96" t="s">
        <v>160</v>
      </c>
      <c r="AE12" s="95" t="s">
        <v>161</v>
      </c>
      <c r="AF12" s="95" t="s">
        <v>162</v>
      </c>
      <c r="AG12" s="66"/>
      <c r="AH12" s="66"/>
    </row>
    <row r="13" spans="1:34" x14ac:dyDescent="0.25">
      <c r="A13" s="216"/>
      <c r="B13" s="213"/>
      <c r="C13" s="71" t="s">
        <v>163</v>
      </c>
      <c r="D13" s="112"/>
      <c r="E13" s="66"/>
      <c r="F13" s="66"/>
      <c r="G13" s="66"/>
      <c r="H13" s="66">
        <v>3</v>
      </c>
      <c r="I13" s="66"/>
      <c r="J13" s="66"/>
      <c r="K13" s="66"/>
      <c r="L13" s="66"/>
      <c r="M13" s="66"/>
      <c r="N13" s="66"/>
      <c r="O13" s="66"/>
      <c r="P13" s="66"/>
      <c r="Q13" s="113"/>
      <c r="R13" s="66"/>
      <c r="S13" s="118" t="s">
        <v>164</v>
      </c>
      <c r="T13" s="66"/>
      <c r="U13" s="93">
        <f t="shared" si="1"/>
        <v>3</v>
      </c>
      <c r="V13" s="66">
        <v>2</v>
      </c>
      <c r="W13" s="66">
        <v>2.5</v>
      </c>
      <c r="X13" s="66">
        <v>0</v>
      </c>
      <c r="Y13" s="72">
        <f t="shared" si="0"/>
        <v>7.5</v>
      </c>
      <c r="Z13" s="66"/>
      <c r="AA13" s="66"/>
      <c r="AB13" s="105" t="s">
        <v>10</v>
      </c>
      <c r="AC13" s="76">
        <f>F78</f>
        <v>12</v>
      </c>
      <c r="AD13" s="78">
        <f t="shared" ref="AD13:AD24" si="2">AC13/$AC$11</f>
        <v>2.4640657084188913E-2</v>
      </c>
      <c r="AE13" s="78">
        <f>AD13</f>
        <v>2.4640657084188913E-2</v>
      </c>
      <c r="AF13" s="76">
        <v>2</v>
      </c>
      <c r="AG13" s="79"/>
      <c r="AH13" s="66"/>
    </row>
    <row r="14" spans="1:34" x14ac:dyDescent="0.25">
      <c r="A14" s="216"/>
      <c r="B14" s="213">
        <v>4</v>
      </c>
      <c r="C14" s="71" t="s">
        <v>165</v>
      </c>
      <c r="D14" s="112"/>
      <c r="E14" s="66"/>
      <c r="G14" s="66"/>
      <c r="H14" s="66">
        <v>3</v>
      </c>
      <c r="I14" s="66"/>
      <c r="J14" s="66"/>
      <c r="K14" s="66"/>
      <c r="L14" s="66"/>
      <c r="M14" s="66"/>
      <c r="N14" s="66"/>
      <c r="O14" s="66"/>
      <c r="P14" s="66"/>
      <c r="Q14" s="113"/>
      <c r="R14" s="66">
        <v>2</v>
      </c>
      <c r="S14" s="66"/>
      <c r="T14" s="66"/>
      <c r="U14" s="93">
        <f t="shared" si="1"/>
        <v>3</v>
      </c>
      <c r="V14" s="66">
        <v>2</v>
      </c>
      <c r="W14" s="66">
        <v>2.5</v>
      </c>
      <c r="X14" s="66">
        <v>0</v>
      </c>
      <c r="Y14" s="72">
        <f t="shared" si="0"/>
        <v>7.5</v>
      </c>
      <c r="Z14" s="66"/>
      <c r="AA14" s="66"/>
      <c r="AB14" s="105" t="s">
        <v>11</v>
      </c>
      <c r="AC14" s="76">
        <f>G78</f>
        <v>15</v>
      </c>
      <c r="AD14" s="78">
        <f t="shared" si="2"/>
        <v>3.0800821355236138E-2</v>
      </c>
      <c r="AE14" s="78">
        <f t="shared" ref="AE14:AE24" si="3">AE13+AD14</f>
        <v>5.5441478439425054E-2</v>
      </c>
      <c r="AF14" s="76">
        <v>2</v>
      </c>
      <c r="AG14" s="79"/>
      <c r="AH14" s="66"/>
    </row>
    <row r="15" spans="1:34" x14ac:dyDescent="0.25">
      <c r="A15" s="216"/>
      <c r="B15" s="213"/>
      <c r="C15" s="71" t="s">
        <v>166</v>
      </c>
      <c r="D15" s="112"/>
      <c r="E15" s="66"/>
      <c r="G15" s="66"/>
      <c r="H15" s="66">
        <v>3</v>
      </c>
      <c r="I15" s="66"/>
      <c r="J15" s="66"/>
      <c r="K15" s="66"/>
      <c r="L15" s="66"/>
      <c r="M15" s="66"/>
      <c r="N15" s="66"/>
      <c r="O15" s="66"/>
      <c r="P15" s="66"/>
      <c r="Q15" s="113"/>
      <c r="R15" s="66"/>
      <c r="S15" s="66"/>
      <c r="T15" s="66"/>
      <c r="U15" s="93">
        <f t="shared" si="1"/>
        <v>3</v>
      </c>
      <c r="V15" s="66">
        <v>2</v>
      </c>
      <c r="W15" s="66">
        <v>2.5</v>
      </c>
      <c r="X15" s="66">
        <v>0</v>
      </c>
      <c r="Y15" s="72">
        <f t="shared" si="0"/>
        <v>7.5</v>
      </c>
      <c r="Z15" s="66"/>
      <c r="AA15" s="66"/>
      <c r="AB15" s="105" t="s">
        <v>12</v>
      </c>
      <c r="AC15" s="76">
        <f>H78</f>
        <v>27</v>
      </c>
      <c r="AD15" s="78">
        <f t="shared" si="2"/>
        <v>5.5441478439425054E-2</v>
      </c>
      <c r="AE15" s="78">
        <f t="shared" si="3"/>
        <v>0.11088295687885011</v>
      </c>
      <c r="AF15" s="76">
        <v>2</v>
      </c>
      <c r="AG15" s="79"/>
      <c r="AH15" s="66"/>
    </row>
    <row r="16" spans="1:34" x14ac:dyDescent="0.25">
      <c r="A16" s="216"/>
      <c r="B16" s="213"/>
      <c r="C16" s="71" t="s">
        <v>167</v>
      </c>
      <c r="D16" s="112"/>
      <c r="E16" s="66"/>
      <c r="G16" s="66"/>
      <c r="H16" s="66">
        <v>3</v>
      </c>
      <c r="I16" s="66"/>
      <c r="J16" s="66"/>
      <c r="K16" s="66"/>
      <c r="L16" s="66"/>
      <c r="M16" s="66"/>
      <c r="N16" s="66"/>
      <c r="O16" s="66"/>
      <c r="P16" s="66"/>
      <c r="Q16" s="113"/>
      <c r="R16" s="66"/>
      <c r="S16" s="66"/>
      <c r="T16" s="66"/>
      <c r="U16" s="93">
        <f t="shared" si="1"/>
        <v>3</v>
      </c>
      <c r="V16" s="66">
        <v>2</v>
      </c>
      <c r="W16" s="66">
        <v>2.5</v>
      </c>
      <c r="X16" s="66">
        <v>0</v>
      </c>
      <c r="Y16" s="72">
        <f t="shared" si="0"/>
        <v>7.5</v>
      </c>
      <c r="Z16" s="66"/>
      <c r="AA16" s="66"/>
      <c r="AB16" s="105" t="s">
        <v>13</v>
      </c>
      <c r="AC16" s="76">
        <f>I78</f>
        <v>12</v>
      </c>
      <c r="AD16" s="78">
        <f t="shared" si="2"/>
        <v>2.4640657084188913E-2</v>
      </c>
      <c r="AE16" s="78">
        <f t="shared" si="3"/>
        <v>0.13552361396303902</v>
      </c>
      <c r="AF16" s="76">
        <v>2</v>
      </c>
      <c r="AG16" s="79"/>
      <c r="AH16" s="66"/>
    </row>
    <row r="17" spans="1:34" x14ac:dyDescent="0.25">
      <c r="A17" s="216"/>
      <c r="B17" s="213"/>
      <c r="C17" s="71" t="s">
        <v>168</v>
      </c>
      <c r="D17" s="112"/>
      <c r="E17" s="66"/>
      <c r="G17" s="66"/>
      <c r="H17" s="66">
        <v>6</v>
      </c>
      <c r="I17" s="66"/>
      <c r="J17" s="66"/>
      <c r="K17" s="66"/>
      <c r="L17" s="66"/>
      <c r="M17" s="66"/>
      <c r="N17" s="66"/>
      <c r="O17" s="66"/>
      <c r="P17" s="66"/>
      <c r="Q17" s="113"/>
      <c r="R17" s="66"/>
      <c r="S17" s="66"/>
      <c r="T17" s="66"/>
      <c r="U17" s="93">
        <f t="shared" si="1"/>
        <v>6</v>
      </c>
      <c r="V17" s="66">
        <v>2</v>
      </c>
      <c r="W17" s="66">
        <v>2.5</v>
      </c>
      <c r="X17" s="66">
        <v>0</v>
      </c>
      <c r="Y17" s="72">
        <f t="shared" si="0"/>
        <v>10.5</v>
      </c>
      <c r="Z17" s="66"/>
      <c r="AA17" s="66"/>
      <c r="AB17" s="105" t="s">
        <v>14</v>
      </c>
      <c r="AC17" s="76">
        <f>J78</f>
        <v>24</v>
      </c>
      <c r="AD17" s="78">
        <f t="shared" si="2"/>
        <v>4.9281314168377825E-2</v>
      </c>
      <c r="AE17" s="78">
        <f t="shared" si="3"/>
        <v>0.18480492813141686</v>
      </c>
      <c r="AF17" s="76">
        <v>2</v>
      </c>
      <c r="AG17" s="79"/>
      <c r="AH17" s="66"/>
    </row>
    <row r="18" spans="1:34" x14ac:dyDescent="0.25">
      <c r="A18" s="216"/>
      <c r="B18" s="213">
        <v>5</v>
      </c>
      <c r="C18" s="71" t="s">
        <v>169</v>
      </c>
      <c r="D18" s="112"/>
      <c r="E18" s="66"/>
      <c r="G18" s="66"/>
      <c r="H18" s="66">
        <v>3</v>
      </c>
      <c r="I18" s="66"/>
      <c r="J18" s="66"/>
      <c r="K18" s="66"/>
      <c r="L18" s="66"/>
      <c r="M18" s="66"/>
      <c r="N18" s="66"/>
      <c r="O18" s="66"/>
      <c r="P18" s="66"/>
      <c r="Q18" s="113"/>
      <c r="R18" s="66">
        <v>2</v>
      </c>
      <c r="S18" s="66"/>
      <c r="T18" s="66"/>
      <c r="U18" s="93">
        <f t="shared" si="1"/>
        <v>3</v>
      </c>
      <c r="V18" s="66">
        <v>2</v>
      </c>
      <c r="W18" s="66">
        <v>2.5</v>
      </c>
      <c r="X18" s="66">
        <v>2</v>
      </c>
      <c r="Y18" s="72">
        <f t="shared" si="0"/>
        <v>9.5</v>
      </c>
      <c r="Z18" s="66"/>
      <c r="AA18" s="66"/>
      <c r="AB18" s="105" t="s">
        <v>15</v>
      </c>
      <c r="AC18" s="76">
        <f>K78</f>
        <v>9</v>
      </c>
      <c r="AD18" s="78">
        <f t="shared" si="2"/>
        <v>1.8480492813141684E-2</v>
      </c>
      <c r="AE18" s="78">
        <f t="shared" si="3"/>
        <v>0.20328542094455854</v>
      </c>
      <c r="AF18" s="76">
        <v>2</v>
      </c>
      <c r="AG18" s="79"/>
      <c r="AH18" s="66"/>
    </row>
    <row r="19" spans="1:34" x14ac:dyDescent="0.25">
      <c r="A19" s="216"/>
      <c r="B19" s="213"/>
      <c r="C19" s="71" t="s">
        <v>170</v>
      </c>
      <c r="D19" s="112"/>
      <c r="E19" s="66"/>
      <c r="F19" s="66"/>
      <c r="G19" s="66"/>
      <c r="H19" s="66"/>
      <c r="I19" s="66">
        <v>3</v>
      </c>
      <c r="J19" s="66"/>
      <c r="K19" s="66"/>
      <c r="L19" s="66"/>
      <c r="M19" s="66"/>
      <c r="N19" s="66"/>
      <c r="O19" s="66"/>
      <c r="P19" s="66"/>
      <c r="Q19" s="113"/>
      <c r="R19" s="66"/>
      <c r="S19" s="66"/>
      <c r="T19" s="66"/>
      <c r="U19" s="93">
        <f t="shared" si="1"/>
        <v>3</v>
      </c>
      <c r="V19" s="66">
        <v>2</v>
      </c>
      <c r="W19" s="66">
        <v>2.5</v>
      </c>
      <c r="X19" s="66">
        <v>0</v>
      </c>
      <c r="Y19" s="72">
        <f t="shared" si="0"/>
        <v>7.5</v>
      </c>
      <c r="Z19" s="66"/>
      <c r="AA19" s="66"/>
      <c r="AB19" s="105" t="s">
        <v>16</v>
      </c>
      <c r="AC19" s="76">
        <f>L78</f>
        <v>12</v>
      </c>
      <c r="AD19" s="78">
        <f t="shared" si="2"/>
        <v>2.4640657084188913E-2</v>
      </c>
      <c r="AE19" s="78">
        <f t="shared" si="3"/>
        <v>0.22792607802874745</v>
      </c>
      <c r="AF19" s="76">
        <v>2</v>
      </c>
      <c r="AG19" s="79"/>
      <c r="AH19" s="66"/>
    </row>
    <row r="20" spans="1:34" x14ac:dyDescent="0.25">
      <c r="A20" s="216"/>
      <c r="B20" s="213"/>
      <c r="C20" s="71" t="s">
        <v>171</v>
      </c>
      <c r="D20" s="112"/>
      <c r="E20" s="66"/>
      <c r="F20" s="66"/>
      <c r="G20" s="66"/>
      <c r="H20" s="66"/>
      <c r="I20" s="66">
        <v>3</v>
      </c>
      <c r="J20" s="66"/>
      <c r="K20" s="66"/>
      <c r="L20" s="66"/>
      <c r="M20" s="66"/>
      <c r="N20" s="66"/>
      <c r="O20" s="66"/>
      <c r="P20" s="66"/>
      <c r="Q20" s="113"/>
      <c r="R20" s="66"/>
      <c r="T20" s="66"/>
      <c r="U20" s="93">
        <f t="shared" si="1"/>
        <v>3</v>
      </c>
      <c r="V20" s="66">
        <v>2</v>
      </c>
      <c r="W20" s="66">
        <v>2.5</v>
      </c>
      <c r="X20" s="66">
        <v>0</v>
      </c>
      <c r="Y20" s="72">
        <f t="shared" si="0"/>
        <v>7.5</v>
      </c>
      <c r="Z20" s="66"/>
      <c r="AA20" s="66"/>
      <c r="AB20" s="105" t="s">
        <v>17</v>
      </c>
      <c r="AC20" s="76">
        <f>M78</f>
        <v>21</v>
      </c>
      <c r="AD20" s="78">
        <f t="shared" si="2"/>
        <v>4.3121149897330596E-2</v>
      </c>
      <c r="AE20" s="78">
        <f t="shared" si="3"/>
        <v>0.27104722792607805</v>
      </c>
      <c r="AF20" s="76">
        <v>2</v>
      </c>
      <c r="AG20" s="79"/>
      <c r="AH20" s="66"/>
    </row>
    <row r="21" spans="1:34" x14ac:dyDescent="0.25">
      <c r="A21" s="216"/>
      <c r="B21" s="213"/>
      <c r="C21" s="71" t="s">
        <v>172</v>
      </c>
      <c r="D21" s="112"/>
      <c r="E21" s="66"/>
      <c r="F21" s="66"/>
      <c r="G21" s="66"/>
      <c r="H21" s="66"/>
      <c r="I21" s="66">
        <v>3</v>
      </c>
      <c r="J21" s="66"/>
      <c r="K21" s="66"/>
      <c r="L21" s="66"/>
      <c r="M21" s="66"/>
      <c r="N21" s="66"/>
      <c r="O21" s="66"/>
      <c r="P21" s="66"/>
      <c r="Q21" s="113"/>
      <c r="R21" s="66"/>
      <c r="S21" s="66"/>
      <c r="T21" s="66"/>
      <c r="U21" s="93">
        <f t="shared" si="1"/>
        <v>3</v>
      </c>
      <c r="V21" s="66">
        <v>2</v>
      </c>
      <c r="W21" s="66">
        <v>2.5</v>
      </c>
      <c r="X21" s="66">
        <v>0</v>
      </c>
      <c r="Y21" s="72">
        <f t="shared" si="0"/>
        <v>7.5</v>
      </c>
      <c r="Z21" s="66"/>
      <c r="AA21" s="66"/>
      <c r="AB21" s="105" t="s">
        <v>18</v>
      </c>
      <c r="AC21" s="76">
        <f>N78</f>
        <v>18</v>
      </c>
      <c r="AD21" s="78">
        <f t="shared" si="2"/>
        <v>3.6960985626283367E-2</v>
      </c>
      <c r="AE21" s="78">
        <f t="shared" si="3"/>
        <v>0.30800821355236141</v>
      </c>
      <c r="AF21" s="76">
        <v>2</v>
      </c>
      <c r="AG21" s="79"/>
    </row>
    <row r="22" spans="1:34" x14ac:dyDescent="0.25">
      <c r="A22" s="216"/>
      <c r="B22" s="213">
        <v>6</v>
      </c>
      <c r="C22" s="71" t="s">
        <v>173</v>
      </c>
      <c r="D22" s="112"/>
      <c r="E22" s="66"/>
      <c r="F22" s="66"/>
      <c r="G22" s="66"/>
      <c r="H22" s="66"/>
      <c r="I22" s="66">
        <v>3</v>
      </c>
      <c r="J22" s="66"/>
      <c r="K22" s="66"/>
      <c r="L22" s="66"/>
      <c r="M22" s="66"/>
      <c r="N22" s="66"/>
      <c r="O22" s="66"/>
      <c r="P22" s="66"/>
      <c r="Q22" s="113"/>
      <c r="R22" s="66">
        <v>2</v>
      </c>
      <c r="T22" s="66"/>
      <c r="U22" s="93">
        <f t="shared" si="1"/>
        <v>3</v>
      </c>
      <c r="V22" s="66">
        <v>2</v>
      </c>
      <c r="W22" s="66">
        <v>2.5</v>
      </c>
      <c r="X22" s="66">
        <v>0</v>
      </c>
      <c r="Y22" s="72">
        <f t="shared" si="0"/>
        <v>7.5</v>
      </c>
      <c r="Z22" s="66"/>
      <c r="AA22" s="66"/>
      <c r="AB22" s="105" t="s">
        <v>19</v>
      </c>
      <c r="AC22" s="76">
        <f>O78</f>
        <v>15</v>
      </c>
      <c r="AD22" s="78">
        <f t="shared" si="2"/>
        <v>3.0800821355236138E-2</v>
      </c>
      <c r="AE22" s="78">
        <f t="shared" si="3"/>
        <v>0.33880903490759756</v>
      </c>
      <c r="AF22" s="76">
        <v>2</v>
      </c>
      <c r="AG22" s="79"/>
    </row>
    <row r="23" spans="1:34" x14ac:dyDescent="0.25">
      <c r="A23" s="216"/>
      <c r="B23" s="213"/>
      <c r="C23" s="71" t="s">
        <v>174</v>
      </c>
      <c r="D23" s="112"/>
      <c r="E23" s="66"/>
      <c r="F23" s="66"/>
      <c r="G23" s="66"/>
      <c r="H23" s="66"/>
      <c r="I23" s="66"/>
      <c r="J23" s="66">
        <v>6</v>
      </c>
      <c r="K23" s="66"/>
      <c r="L23" s="66"/>
      <c r="M23" s="66"/>
      <c r="N23" s="66"/>
      <c r="O23" s="66"/>
      <c r="P23" s="66"/>
      <c r="Q23" s="113"/>
      <c r="R23" s="66"/>
      <c r="S23" s="118" t="s">
        <v>164</v>
      </c>
      <c r="T23" s="66"/>
      <c r="U23" s="93">
        <f t="shared" si="1"/>
        <v>6</v>
      </c>
      <c r="V23" s="66">
        <v>2</v>
      </c>
      <c r="W23" s="66">
        <v>2.5</v>
      </c>
      <c r="X23" s="66">
        <v>2</v>
      </c>
      <c r="Y23" s="72">
        <f t="shared" si="0"/>
        <v>12.5</v>
      </c>
      <c r="Z23" s="66"/>
      <c r="AA23" s="66"/>
      <c r="AB23" s="105" t="s">
        <v>20</v>
      </c>
      <c r="AC23" s="76">
        <f>P78</f>
        <v>15</v>
      </c>
      <c r="AD23" s="78">
        <f t="shared" si="2"/>
        <v>3.0800821355236138E-2</v>
      </c>
      <c r="AE23" s="78">
        <f t="shared" si="3"/>
        <v>0.36960985626283371</v>
      </c>
      <c r="AF23" s="76">
        <v>2</v>
      </c>
      <c r="AG23" s="79"/>
    </row>
    <row r="24" spans="1:34" x14ac:dyDescent="0.25">
      <c r="A24" s="216"/>
      <c r="B24" s="213"/>
      <c r="C24" s="71" t="s">
        <v>175</v>
      </c>
      <c r="D24" s="112"/>
      <c r="E24" s="66"/>
      <c r="F24" s="66"/>
      <c r="G24" s="66"/>
      <c r="H24" s="66"/>
      <c r="I24" s="66"/>
      <c r="J24" s="66">
        <v>3</v>
      </c>
      <c r="K24" s="66"/>
      <c r="L24" s="66"/>
      <c r="M24" s="66"/>
      <c r="N24" s="66"/>
      <c r="O24" s="66"/>
      <c r="P24" s="66"/>
      <c r="Q24" s="113"/>
      <c r="R24" s="66"/>
      <c r="T24" s="66"/>
      <c r="U24" s="93">
        <f t="shared" si="1"/>
        <v>3</v>
      </c>
      <c r="V24" s="66">
        <v>2</v>
      </c>
      <c r="W24" s="66">
        <v>2.5</v>
      </c>
      <c r="X24" s="66">
        <v>0</v>
      </c>
      <c r="Y24" s="72">
        <f t="shared" si="0"/>
        <v>7.5</v>
      </c>
      <c r="Z24" s="66"/>
      <c r="AA24" s="66"/>
      <c r="AB24" s="105" t="s">
        <v>21</v>
      </c>
      <c r="AC24" s="98">
        <v>11</v>
      </c>
      <c r="AD24" s="78">
        <f t="shared" si="2"/>
        <v>2.2587268993839837E-2</v>
      </c>
      <c r="AE24" s="101">
        <f t="shared" si="3"/>
        <v>0.39219712525667355</v>
      </c>
      <c r="AF24" s="76">
        <v>2</v>
      </c>
      <c r="AG24" s="79"/>
    </row>
    <row r="25" spans="1:34" x14ac:dyDescent="0.25">
      <c r="A25" s="216"/>
      <c r="B25" s="213"/>
      <c r="C25" s="71" t="s">
        <v>176</v>
      </c>
      <c r="D25" s="112"/>
      <c r="E25" s="66"/>
      <c r="F25" s="66"/>
      <c r="G25" s="66"/>
      <c r="H25" s="66"/>
      <c r="I25" s="66"/>
      <c r="J25" s="66">
        <v>3</v>
      </c>
      <c r="K25" s="66"/>
      <c r="L25" s="66"/>
      <c r="M25" s="66"/>
      <c r="N25" s="66"/>
      <c r="O25" s="66"/>
      <c r="P25" s="66"/>
      <c r="Q25" s="113"/>
      <c r="R25" s="66"/>
      <c r="T25" s="66"/>
      <c r="U25" s="93">
        <f t="shared" si="1"/>
        <v>3</v>
      </c>
      <c r="V25" s="66">
        <v>2</v>
      </c>
      <c r="W25" s="66">
        <v>2.5</v>
      </c>
      <c r="X25" s="66">
        <v>0</v>
      </c>
      <c r="Y25" s="72">
        <f t="shared" si="0"/>
        <v>7.5</v>
      </c>
      <c r="Z25" s="66"/>
      <c r="AA25" s="66"/>
      <c r="AB25" s="65"/>
      <c r="AC25" s="100">
        <f>SUM(AC13:AC24)</f>
        <v>191</v>
      </c>
      <c r="AD25" s="99">
        <f>SUM(AC25/AC11)</f>
        <v>0.3921971252566735</v>
      </c>
      <c r="AE25" s="66"/>
      <c r="AF25" s="108">
        <f>SUM(AF13:AF24)</f>
        <v>24</v>
      </c>
      <c r="AG25" s="66"/>
    </row>
    <row r="26" spans="1:34" x14ac:dyDescent="0.25">
      <c r="A26" s="216"/>
      <c r="B26" s="213">
        <v>7</v>
      </c>
      <c r="C26" s="71" t="s">
        <v>177</v>
      </c>
      <c r="D26" s="112"/>
      <c r="E26" s="66"/>
      <c r="F26" s="66"/>
      <c r="G26" s="66"/>
      <c r="H26" s="66"/>
      <c r="I26" s="66"/>
      <c r="J26" s="66">
        <v>3</v>
      </c>
      <c r="K26" s="66"/>
      <c r="L26" s="66"/>
      <c r="M26" s="66"/>
      <c r="N26" s="66"/>
      <c r="O26" s="66"/>
      <c r="P26" s="66"/>
      <c r="Q26" s="113"/>
      <c r="R26" s="66">
        <v>2</v>
      </c>
      <c r="S26" s="66"/>
      <c r="T26" s="66"/>
      <c r="U26" s="93">
        <f t="shared" si="1"/>
        <v>3</v>
      </c>
      <c r="V26" s="66">
        <v>2</v>
      </c>
      <c r="W26" s="66">
        <v>2.5</v>
      </c>
      <c r="X26" s="66">
        <v>0</v>
      </c>
      <c r="Y26" s="72">
        <f t="shared" si="0"/>
        <v>7.5</v>
      </c>
      <c r="Z26" s="66"/>
      <c r="AA26" s="66"/>
      <c r="AB26" s="65"/>
      <c r="AC26" s="96" t="s">
        <v>159</v>
      </c>
      <c r="AD26" s="96" t="s">
        <v>160</v>
      </c>
      <c r="AE26" s="95" t="s">
        <v>161</v>
      </c>
      <c r="AF26" s="66"/>
      <c r="AG26" s="66"/>
    </row>
    <row r="27" spans="1:34" x14ac:dyDescent="0.25">
      <c r="A27" s="216"/>
      <c r="B27" s="213"/>
      <c r="C27" s="71" t="s">
        <v>178</v>
      </c>
      <c r="D27" s="112"/>
      <c r="E27" s="66"/>
      <c r="F27" s="66"/>
      <c r="G27" s="66"/>
      <c r="H27" s="66"/>
      <c r="I27" s="66"/>
      <c r="J27" s="66">
        <v>3</v>
      </c>
      <c r="K27" s="66"/>
      <c r="L27" s="66"/>
      <c r="M27" s="66"/>
      <c r="N27" s="66"/>
      <c r="O27" s="66"/>
      <c r="P27" s="66"/>
      <c r="Q27" s="113"/>
      <c r="R27" s="66"/>
      <c r="S27" s="66"/>
      <c r="T27" s="66"/>
      <c r="U27" s="93">
        <f t="shared" si="1"/>
        <v>3</v>
      </c>
      <c r="V27" s="66">
        <v>2</v>
      </c>
      <c r="W27" s="66">
        <v>2.5</v>
      </c>
      <c r="X27" s="66">
        <v>0</v>
      </c>
      <c r="Y27" s="72">
        <f t="shared" si="0"/>
        <v>7.5</v>
      </c>
      <c r="Z27" s="66"/>
      <c r="AA27" s="66"/>
      <c r="AB27" s="97" t="s">
        <v>179</v>
      </c>
      <c r="AC27" s="76">
        <v>10</v>
      </c>
      <c r="AD27" s="102">
        <v>0.2</v>
      </c>
      <c r="AE27" s="78">
        <v>0.2</v>
      </c>
    </row>
    <row r="28" spans="1:34" x14ac:dyDescent="0.25">
      <c r="A28" s="216"/>
      <c r="B28" s="213"/>
      <c r="C28" s="71" t="s">
        <v>180</v>
      </c>
      <c r="D28" s="112"/>
      <c r="E28" s="66"/>
      <c r="F28" s="66"/>
      <c r="G28" s="66"/>
      <c r="H28" s="66"/>
      <c r="I28" s="66"/>
      <c r="J28" s="66">
        <v>3</v>
      </c>
      <c r="K28" s="66"/>
      <c r="L28" s="66"/>
      <c r="M28" s="66"/>
      <c r="N28" s="66"/>
      <c r="O28" s="66"/>
      <c r="P28" s="66"/>
      <c r="Q28" s="113"/>
      <c r="R28" s="66"/>
      <c r="S28" s="66"/>
      <c r="T28" s="66"/>
      <c r="U28" s="93">
        <f t="shared" si="1"/>
        <v>3</v>
      </c>
      <c r="V28" s="66">
        <v>2</v>
      </c>
      <c r="W28" s="66">
        <v>2.5</v>
      </c>
      <c r="X28" s="66">
        <v>0</v>
      </c>
      <c r="Y28" s="72">
        <f t="shared" si="0"/>
        <v>7.5</v>
      </c>
      <c r="Z28" s="66"/>
      <c r="AA28" s="66"/>
      <c r="AB28" s="97" t="s">
        <v>181</v>
      </c>
      <c r="AC28" s="76">
        <v>10</v>
      </c>
      <c r="AD28" s="102">
        <v>0.2</v>
      </c>
      <c r="AE28" s="78">
        <v>0.4</v>
      </c>
    </row>
    <row r="29" spans="1:34" x14ac:dyDescent="0.25">
      <c r="A29" s="216"/>
      <c r="B29" s="213"/>
      <c r="C29" s="71" t="s">
        <v>182</v>
      </c>
      <c r="D29" s="112"/>
      <c r="E29" s="66"/>
      <c r="F29" s="66"/>
      <c r="G29" s="66"/>
      <c r="H29" s="66"/>
      <c r="I29" s="66"/>
      <c r="J29" s="108">
        <v>3</v>
      </c>
      <c r="L29" s="66"/>
      <c r="M29" s="66"/>
      <c r="N29" s="66"/>
      <c r="O29" s="66"/>
      <c r="P29" s="66"/>
      <c r="Q29" s="113"/>
      <c r="R29" s="66"/>
      <c r="S29" s="66"/>
      <c r="T29" s="66"/>
      <c r="U29" s="93">
        <f t="shared" si="1"/>
        <v>3</v>
      </c>
      <c r="V29" s="66">
        <v>2</v>
      </c>
      <c r="W29" s="66">
        <v>2.5</v>
      </c>
      <c r="X29" s="66">
        <v>0</v>
      </c>
      <c r="Y29" s="72">
        <f t="shared" si="0"/>
        <v>7.5</v>
      </c>
      <c r="Z29" s="66" t="s">
        <v>183</v>
      </c>
      <c r="AA29" s="66"/>
      <c r="AB29" s="97" t="s">
        <v>184</v>
      </c>
      <c r="AC29" s="76">
        <v>10</v>
      </c>
      <c r="AD29" s="102">
        <v>0.2</v>
      </c>
      <c r="AE29" s="78">
        <v>0.6</v>
      </c>
    </row>
    <row r="30" spans="1:34" x14ac:dyDescent="0.25">
      <c r="A30" s="216"/>
      <c r="B30" s="213">
        <v>8</v>
      </c>
      <c r="C30" s="71" t="s">
        <v>185</v>
      </c>
      <c r="D30" s="112"/>
      <c r="E30" s="66"/>
      <c r="F30" s="66"/>
      <c r="G30" s="66"/>
      <c r="H30" s="66"/>
      <c r="I30" s="66"/>
      <c r="J30" s="66"/>
      <c r="K30">
        <v>3</v>
      </c>
      <c r="L30" s="66"/>
      <c r="M30" s="66"/>
      <c r="N30" s="66"/>
      <c r="O30" s="66"/>
      <c r="P30" s="66"/>
      <c r="Q30" s="113"/>
      <c r="R30" s="66">
        <v>2</v>
      </c>
      <c r="T30" s="66"/>
      <c r="U30" s="93">
        <f t="shared" si="1"/>
        <v>3</v>
      </c>
      <c r="V30" s="66">
        <v>2</v>
      </c>
      <c r="W30" s="66">
        <v>2.5</v>
      </c>
      <c r="X30" s="66">
        <v>2</v>
      </c>
      <c r="Y30" s="72">
        <f t="shared" si="0"/>
        <v>9.5</v>
      </c>
      <c r="AA30" s="66"/>
      <c r="AB30" s="97" t="s">
        <v>186</v>
      </c>
      <c r="AC30" s="76">
        <v>10</v>
      </c>
      <c r="AD30" s="102">
        <v>0.2</v>
      </c>
      <c r="AE30" s="78">
        <v>0.8</v>
      </c>
    </row>
    <row r="31" spans="1:34" x14ac:dyDescent="0.25">
      <c r="A31" s="216"/>
      <c r="B31" s="213"/>
      <c r="C31" s="71" t="s">
        <v>187</v>
      </c>
      <c r="D31" s="112"/>
      <c r="E31" s="66"/>
      <c r="F31" s="66"/>
      <c r="G31" s="66"/>
      <c r="H31" s="66"/>
      <c r="I31" s="66"/>
      <c r="J31" s="66"/>
      <c r="K31" s="66">
        <v>3</v>
      </c>
      <c r="M31" s="66"/>
      <c r="N31" s="66"/>
      <c r="O31" s="66"/>
      <c r="P31" s="66"/>
      <c r="Q31" s="113"/>
      <c r="R31" s="66"/>
      <c r="S31" s="66"/>
      <c r="T31" s="66"/>
      <c r="U31" s="93">
        <f t="shared" si="1"/>
        <v>3</v>
      </c>
      <c r="V31" s="66">
        <v>2</v>
      </c>
      <c r="W31" s="66">
        <v>2.5</v>
      </c>
      <c r="X31" s="66">
        <v>0</v>
      </c>
      <c r="Y31" s="72">
        <f t="shared" si="0"/>
        <v>7.5</v>
      </c>
      <c r="Z31" s="66"/>
      <c r="AA31" s="66"/>
      <c r="AB31" s="97" t="s">
        <v>188</v>
      </c>
      <c r="AC31" s="98">
        <v>10</v>
      </c>
      <c r="AD31" s="103">
        <v>0.2</v>
      </c>
      <c r="AE31" s="101">
        <v>1</v>
      </c>
    </row>
    <row r="32" spans="1:34" x14ac:dyDescent="0.25">
      <c r="A32" s="216"/>
      <c r="B32" s="213"/>
      <c r="C32" s="71" t="s">
        <v>189</v>
      </c>
      <c r="D32" s="112"/>
      <c r="E32" s="66"/>
      <c r="F32" s="66"/>
      <c r="G32" s="66"/>
      <c r="H32" s="66"/>
      <c r="I32" s="66"/>
      <c r="J32" s="66"/>
      <c r="K32" s="66">
        <v>3</v>
      </c>
      <c r="M32" s="66"/>
      <c r="N32" s="66"/>
      <c r="O32" s="66"/>
      <c r="P32" s="66"/>
      <c r="Q32" s="113"/>
      <c r="R32" s="66"/>
      <c r="T32" s="66"/>
      <c r="U32" s="93">
        <f t="shared" si="1"/>
        <v>3</v>
      </c>
      <c r="V32" s="66">
        <v>2</v>
      </c>
      <c r="W32" s="66">
        <v>2.5</v>
      </c>
      <c r="X32" s="66">
        <v>0</v>
      </c>
      <c r="Y32" s="72">
        <f t="shared" si="0"/>
        <v>7.5</v>
      </c>
      <c r="Z32" s="66"/>
      <c r="AA32" s="66"/>
      <c r="AC32" s="58">
        <f>SUM(AC27:AC31)</f>
        <v>50</v>
      </c>
      <c r="AD32" s="104">
        <f>SUM(AD27:AD31)</f>
        <v>1</v>
      </c>
    </row>
    <row r="33" spans="1:34" x14ac:dyDescent="0.25">
      <c r="A33" s="216"/>
      <c r="B33" s="213"/>
      <c r="C33" s="71" t="s">
        <v>190</v>
      </c>
      <c r="D33" s="112"/>
      <c r="E33" s="66"/>
      <c r="F33" s="66"/>
      <c r="G33" s="66"/>
      <c r="H33" s="66"/>
      <c r="I33" s="66"/>
      <c r="J33" s="66"/>
      <c r="K33" s="66"/>
      <c r="L33" s="66">
        <v>3</v>
      </c>
      <c r="M33" s="66"/>
      <c r="N33" s="66"/>
      <c r="O33" s="66"/>
      <c r="P33" s="66"/>
      <c r="Q33" s="113"/>
      <c r="R33" s="66"/>
      <c r="S33" s="118" t="s">
        <v>164</v>
      </c>
      <c r="T33" s="66"/>
      <c r="U33" s="93">
        <f t="shared" si="1"/>
        <v>3</v>
      </c>
      <c r="V33" s="66">
        <v>2</v>
      </c>
      <c r="W33" s="66">
        <v>2.5</v>
      </c>
      <c r="X33" s="66">
        <v>0</v>
      </c>
      <c r="Y33" s="72">
        <f t="shared" si="0"/>
        <v>7.5</v>
      </c>
      <c r="Z33" s="66"/>
      <c r="AA33" s="66"/>
    </row>
    <row r="34" spans="1:34" x14ac:dyDescent="0.25">
      <c r="A34" s="216"/>
      <c r="B34" s="213">
        <v>9</v>
      </c>
      <c r="C34" s="71" t="s">
        <v>191</v>
      </c>
      <c r="D34" s="112"/>
      <c r="E34" s="66"/>
      <c r="F34" s="66"/>
      <c r="G34" s="66"/>
      <c r="H34" s="66"/>
      <c r="I34" s="66"/>
      <c r="J34" s="66"/>
      <c r="K34" s="66"/>
      <c r="L34" s="66">
        <v>3</v>
      </c>
      <c r="N34" s="66"/>
      <c r="O34" s="66"/>
      <c r="P34" s="66"/>
      <c r="Q34" s="113"/>
      <c r="R34" s="66">
        <v>2</v>
      </c>
      <c r="T34" s="66"/>
      <c r="U34" s="93">
        <f t="shared" si="1"/>
        <v>3</v>
      </c>
      <c r="V34" s="66">
        <v>2</v>
      </c>
      <c r="W34" s="66">
        <v>2.5</v>
      </c>
      <c r="X34" s="66">
        <v>2</v>
      </c>
      <c r="Y34" s="72">
        <f t="shared" ref="Y34:Y61" si="4">SUM(U34:X34)</f>
        <v>9.5</v>
      </c>
      <c r="Z34" s="66"/>
      <c r="AA34" s="66"/>
    </row>
    <row r="35" spans="1:34" x14ac:dyDescent="0.25">
      <c r="A35" s="216"/>
      <c r="B35" s="213"/>
      <c r="C35" s="71" t="s">
        <v>192</v>
      </c>
      <c r="D35" s="112"/>
      <c r="E35" s="66"/>
      <c r="F35" s="66"/>
      <c r="G35" s="66"/>
      <c r="H35" s="66"/>
      <c r="I35" s="66"/>
      <c r="J35" s="66"/>
      <c r="K35" s="66"/>
      <c r="L35" s="66">
        <v>3</v>
      </c>
      <c r="N35" s="66"/>
      <c r="O35" s="66"/>
      <c r="P35" s="66"/>
      <c r="Q35" s="113"/>
      <c r="R35" s="66"/>
      <c r="S35" s="66"/>
      <c r="T35" s="66"/>
      <c r="U35" s="93">
        <f t="shared" si="1"/>
        <v>3</v>
      </c>
      <c r="V35" s="66">
        <v>2</v>
      </c>
      <c r="W35" s="66">
        <v>2.5</v>
      </c>
      <c r="X35" s="66">
        <v>0</v>
      </c>
      <c r="Y35" s="72">
        <f t="shared" si="4"/>
        <v>7.5</v>
      </c>
      <c r="Z35" s="66"/>
      <c r="AA35" s="66"/>
    </row>
    <row r="36" spans="1:34" x14ac:dyDescent="0.25">
      <c r="A36" s="216"/>
      <c r="B36" s="213"/>
      <c r="C36" s="71" t="s">
        <v>193</v>
      </c>
      <c r="D36" s="112"/>
      <c r="E36" s="66"/>
      <c r="F36" s="66"/>
      <c r="G36" s="66"/>
      <c r="H36" s="66"/>
      <c r="I36" s="66"/>
      <c r="J36" s="66"/>
      <c r="K36" s="66"/>
      <c r="L36" s="108">
        <v>3</v>
      </c>
      <c r="N36" s="66"/>
      <c r="O36" s="66"/>
      <c r="P36" s="66"/>
      <c r="Q36" s="113"/>
      <c r="R36" s="66"/>
      <c r="S36" s="66"/>
      <c r="T36" s="66"/>
      <c r="U36" s="93">
        <f t="shared" si="1"/>
        <v>3</v>
      </c>
      <c r="V36" s="66">
        <v>2</v>
      </c>
      <c r="W36" s="66">
        <v>2.5</v>
      </c>
      <c r="X36" s="66">
        <v>0</v>
      </c>
      <c r="Y36" s="72">
        <f t="shared" si="4"/>
        <v>7.5</v>
      </c>
      <c r="Z36" s="66" t="s">
        <v>183</v>
      </c>
      <c r="AA36" s="66"/>
    </row>
    <row r="37" spans="1:34" x14ac:dyDescent="0.25">
      <c r="A37" s="216"/>
      <c r="B37" s="213"/>
      <c r="C37" s="71" t="s">
        <v>194</v>
      </c>
      <c r="D37" s="112"/>
      <c r="E37" s="66"/>
      <c r="F37" s="66"/>
      <c r="G37" s="66"/>
      <c r="H37" s="66"/>
      <c r="I37" s="66"/>
      <c r="J37" s="66"/>
      <c r="K37" s="66"/>
      <c r="M37" s="66">
        <v>3</v>
      </c>
      <c r="N37" s="66"/>
      <c r="O37" s="66"/>
      <c r="P37" s="66"/>
      <c r="Q37" s="113"/>
      <c r="R37" s="66"/>
      <c r="S37" s="66"/>
      <c r="T37" s="66"/>
      <c r="U37" s="93">
        <f t="shared" si="1"/>
        <v>3</v>
      </c>
      <c r="V37" s="66">
        <v>2</v>
      </c>
      <c r="W37" s="66">
        <v>2.5</v>
      </c>
      <c r="X37" s="66">
        <v>0</v>
      </c>
      <c r="Y37" s="72">
        <f t="shared" si="4"/>
        <v>7.5</v>
      </c>
      <c r="Z37" s="66"/>
      <c r="AA37" s="66"/>
    </row>
    <row r="38" spans="1:34" x14ac:dyDescent="0.25">
      <c r="A38" s="216"/>
      <c r="B38" s="213">
        <v>10</v>
      </c>
      <c r="C38" s="71" t="s">
        <v>195</v>
      </c>
      <c r="D38" s="112"/>
      <c r="E38" s="66"/>
      <c r="F38" s="66"/>
      <c r="G38" s="66"/>
      <c r="H38" s="66"/>
      <c r="I38" s="66"/>
      <c r="J38" s="66"/>
      <c r="K38" s="66"/>
      <c r="L38" s="66"/>
      <c r="M38" s="66">
        <v>3</v>
      </c>
      <c r="N38" s="66"/>
      <c r="O38" s="66"/>
      <c r="P38" s="66"/>
      <c r="Q38" s="113"/>
      <c r="R38" s="66">
        <v>2</v>
      </c>
      <c r="T38" s="66"/>
      <c r="U38" s="93">
        <f t="shared" si="1"/>
        <v>3</v>
      </c>
      <c r="V38" s="66">
        <v>2</v>
      </c>
      <c r="W38" s="66">
        <v>2.5</v>
      </c>
      <c r="X38" s="66">
        <v>2</v>
      </c>
      <c r="Y38" s="72">
        <f t="shared" si="4"/>
        <v>9.5</v>
      </c>
      <c r="Z38" s="66"/>
      <c r="AA38" s="66"/>
      <c r="AH38" s="66"/>
    </row>
    <row r="39" spans="1:34" x14ac:dyDescent="0.25">
      <c r="A39" s="216"/>
      <c r="B39" s="213"/>
      <c r="C39" s="71" t="s">
        <v>196</v>
      </c>
      <c r="D39" s="112"/>
      <c r="E39" s="66"/>
      <c r="F39" s="66"/>
      <c r="G39" s="66"/>
      <c r="H39" s="66"/>
      <c r="I39" s="66"/>
      <c r="J39" s="66"/>
      <c r="K39" s="66"/>
      <c r="L39" s="66"/>
      <c r="M39" s="66">
        <v>3</v>
      </c>
      <c r="N39" s="66"/>
      <c r="O39" s="66"/>
      <c r="P39" s="66"/>
      <c r="Q39" s="113"/>
      <c r="R39" s="66"/>
      <c r="S39" s="66"/>
      <c r="T39" s="66"/>
      <c r="U39" s="93">
        <f t="shared" si="1"/>
        <v>3</v>
      </c>
      <c r="V39" s="66">
        <v>2</v>
      </c>
      <c r="W39" s="66">
        <v>2.5</v>
      </c>
      <c r="X39" s="66">
        <v>0</v>
      </c>
      <c r="Y39" s="72">
        <f t="shared" si="4"/>
        <v>7.5</v>
      </c>
      <c r="Z39" s="66"/>
      <c r="AA39" s="66"/>
      <c r="AH39" s="66"/>
    </row>
    <row r="40" spans="1:34" x14ac:dyDescent="0.25">
      <c r="A40" s="216"/>
      <c r="B40" s="213"/>
      <c r="C40" s="71" t="s">
        <v>197</v>
      </c>
      <c r="D40" s="112"/>
      <c r="E40" s="66"/>
      <c r="F40" s="66"/>
      <c r="G40" s="66"/>
      <c r="H40" s="66"/>
      <c r="I40" s="66"/>
      <c r="J40" s="66"/>
      <c r="K40" s="66"/>
      <c r="L40" s="66"/>
      <c r="M40" s="66">
        <v>3</v>
      </c>
      <c r="O40" s="66"/>
      <c r="P40" s="66"/>
      <c r="Q40" s="113"/>
      <c r="R40" s="66"/>
      <c r="S40" s="66"/>
      <c r="T40" s="66"/>
      <c r="U40" s="93">
        <f t="shared" si="1"/>
        <v>3</v>
      </c>
      <c r="V40" s="66">
        <v>2</v>
      </c>
      <c r="W40" s="66">
        <v>2.5</v>
      </c>
      <c r="X40" s="66">
        <v>0</v>
      </c>
      <c r="Y40" s="72">
        <f t="shared" si="4"/>
        <v>7.5</v>
      </c>
      <c r="Z40" s="66"/>
      <c r="AA40" s="66"/>
      <c r="AH40" s="66"/>
    </row>
    <row r="41" spans="1:34" x14ac:dyDescent="0.25">
      <c r="A41" s="216"/>
      <c r="B41" s="213"/>
      <c r="C41" s="71" t="s">
        <v>198</v>
      </c>
      <c r="D41" s="112"/>
      <c r="E41" s="66"/>
      <c r="F41" s="66"/>
      <c r="G41" s="66"/>
      <c r="H41" s="66"/>
      <c r="I41" s="66"/>
      <c r="J41" s="66"/>
      <c r="K41" s="66"/>
      <c r="L41" s="66"/>
      <c r="M41" s="66">
        <v>3</v>
      </c>
      <c r="O41" s="66"/>
      <c r="P41" s="66"/>
      <c r="Q41" s="113"/>
      <c r="R41" s="66"/>
      <c r="S41" s="66"/>
      <c r="T41" s="66"/>
      <c r="U41" s="93">
        <f t="shared" si="1"/>
        <v>3</v>
      </c>
      <c r="V41" s="66">
        <v>2</v>
      </c>
      <c r="W41" s="66">
        <v>2.5</v>
      </c>
      <c r="X41" s="66">
        <v>0</v>
      </c>
      <c r="Y41" s="72">
        <f t="shared" si="4"/>
        <v>7.5</v>
      </c>
      <c r="Z41" s="66"/>
      <c r="AA41" s="66"/>
      <c r="AB41" s="66"/>
      <c r="AC41" s="66"/>
      <c r="AD41" s="66"/>
      <c r="AE41" s="66"/>
      <c r="AF41" s="66"/>
      <c r="AG41" s="66"/>
      <c r="AH41" s="66"/>
    </row>
    <row r="42" spans="1:34" x14ac:dyDescent="0.25">
      <c r="A42" s="216"/>
      <c r="B42" s="213">
        <v>11</v>
      </c>
      <c r="C42" s="71" t="s">
        <v>199</v>
      </c>
      <c r="D42" s="112"/>
      <c r="E42" s="66"/>
      <c r="F42" s="66"/>
      <c r="G42" s="66"/>
      <c r="H42" s="66"/>
      <c r="I42" s="66"/>
      <c r="J42" s="66"/>
      <c r="K42" s="66"/>
      <c r="L42" s="66"/>
      <c r="M42" s="66">
        <v>6</v>
      </c>
      <c r="O42" s="66"/>
      <c r="P42" s="66"/>
      <c r="Q42" s="113"/>
      <c r="R42" s="66">
        <v>2</v>
      </c>
      <c r="T42" s="66"/>
      <c r="U42" s="93">
        <f t="shared" si="1"/>
        <v>6</v>
      </c>
      <c r="V42" s="66">
        <v>2</v>
      </c>
      <c r="W42" s="66">
        <v>2.5</v>
      </c>
      <c r="X42" s="66">
        <v>0</v>
      </c>
      <c r="Y42" s="72">
        <f t="shared" si="4"/>
        <v>10.5</v>
      </c>
      <c r="Z42" s="66"/>
      <c r="AA42" s="66"/>
      <c r="AB42" s="66"/>
      <c r="AC42" s="66"/>
      <c r="AD42" s="66"/>
      <c r="AE42" s="66"/>
      <c r="AF42" s="66"/>
      <c r="AG42" s="66"/>
      <c r="AH42" s="66"/>
    </row>
    <row r="43" spans="1:34" x14ac:dyDescent="0.25">
      <c r="A43" s="216"/>
      <c r="B43" s="213"/>
      <c r="C43" s="71" t="s">
        <v>200</v>
      </c>
      <c r="D43" s="112"/>
      <c r="E43" s="66"/>
      <c r="F43" s="66"/>
      <c r="G43" s="66"/>
      <c r="H43" s="66"/>
      <c r="I43" s="66"/>
      <c r="J43" s="66"/>
      <c r="K43" s="66"/>
      <c r="L43" s="66"/>
      <c r="M43" s="66"/>
      <c r="N43" s="66">
        <v>3</v>
      </c>
      <c r="O43" s="66"/>
      <c r="P43" s="66"/>
      <c r="Q43" s="113"/>
      <c r="R43" s="66"/>
      <c r="S43" s="118" t="s">
        <v>164</v>
      </c>
      <c r="T43" s="66"/>
      <c r="U43" s="93">
        <f t="shared" si="1"/>
        <v>3</v>
      </c>
      <c r="V43" s="66">
        <v>2</v>
      </c>
      <c r="W43" s="66">
        <v>2.5</v>
      </c>
      <c r="X43" s="66">
        <v>0</v>
      </c>
      <c r="Y43" s="72">
        <f t="shared" si="4"/>
        <v>7.5</v>
      </c>
      <c r="Z43" s="66"/>
      <c r="AA43" s="66"/>
      <c r="AB43" s="66"/>
      <c r="AC43" s="66"/>
      <c r="AD43" s="66"/>
      <c r="AE43" s="66"/>
      <c r="AF43" s="66"/>
      <c r="AG43" s="66"/>
      <c r="AH43" s="66"/>
    </row>
    <row r="44" spans="1:34" x14ac:dyDescent="0.25">
      <c r="A44" s="216"/>
      <c r="B44" s="213"/>
      <c r="C44" s="71" t="s">
        <v>201</v>
      </c>
      <c r="D44" s="112"/>
      <c r="E44" s="66"/>
      <c r="F44" s="66"/>
      <c r="G44" s="66"/>
      <c r="H44" s="66"/>
      <c r="I44" s="66"/>
      <c r="J44" s="66"/>
      <c r="K44" s="66"/>
      <c r="L44" s="66"/>
      <c r="M44" s="66"/>
      <c r="N44" s="66">
        <v>3</v>
      </c>
      <c r="O44" s="66"/>
      <c r="P44" s="66"/>
      <c r="Q44" s="113"/>
      <c r="R44" s="66"/>
      <c r="T44" s="66"/>
      <c r="U44" s="93">
        <f t="shared" si="1"/>
        <v>3</v>
      </c>
      <c r="V44" s="66">
        <v>2</v>
      </c>
      <c r="W44" s="66">
        <v>2.5</v>
      </c>
      <c r="X44" s="66">
        <v>0</v>
      </c>
      <c r="Y44" s="72">
        <f t="shared" si="4"/>
        <v>7.5</v>
      </c>
      <c r="Z44" s="66"/>
      <c r="AA44" s="66"/>
      <c r="AB44" s="66"/>
      <c r="AC44" s="66"/>
      <c r="AD44" s="66"/>
      <c r="AE44" s="66"/>
      <c r="AF44" s="66"/>
      <c r="AG44" s="66"/>
      <c r="AH44" s="66"/>
    </row>
    <row r="45" spans="1:34" x14ac:dyDescent="0.25">
      <c r="A45" s="216"/>
      <c r="B45" s="213"/>
      <c r="C45" s="71" t="s">
        <v>202</v>
      </c>
      <c r="D45" s="112"/>
      <c r="E45" s="66"/>
      <c r="F45" s="66"/>
      <c r="G45" s="66"/>
      <c r="H45" s="66"/>
      <c r="I45" s="66"/>
      <c r="J45" s="66"/>
      <c r="K45" s="66"/>
      <c r="L45" s="66"/>
      <c r="M45" s="66"/>
      <c r="N45" s="66">
        <v>3</v>
      </c>
      <c r="P45" s="66"/>
      <c r="Q45" s="113"/>
      <c r="R45" s="66"/>
      <c r="S45" s="66"/>
      <c r="T45" s="66"/>
      <c r="U45" s="93">
        <f t="shared" si="1"/>
        <v>3</v>
      </c>
      <c r="V45" s="66">
        <v>2</v>
      </c>
      <c r="W45" s="66">
        <v>2.5</v>
      </c>
      <c r="X45" s="66">
        <v>0</v>
      </c>
      <c r="Y45" s="72">
        <f t="shared" si="4"/>
        <v>7.5</v>
      </c>
      <c r="Z45" s="66"/>
      <c r="AA45" s="66"/>
      <c r="AB45" s="66"/>
      <c r="AC45" s="66"/>
      <c r="AD45" s="66"/>
      <c r="AE45" s="66"/>
      <c r="AF45" s="66"/>
      <c r="AG45" s="66"/>
      <c r="AH45" s="66"/>
    </row>
    <row r="46" spans="1:34" x14ac:dyDescent="0.25">
      <c r="A46" s="216"/>
      <c r="B46" s="213">
        <v>12</v>
      </c>
      <c r="C46" s="71" t="s">
        <v>203</v>
      </c>
      <c r="D46" s="112"/>
      <c r="E46" s="66"/>
      <c r="F46" s="66"/>
      <c r="G46" s="66"/>
      <c r="H46" s="66"/>
      <c r="I46" s="66"/>
      <c r="J46" s="66"/>
      <c r="K46" s="66"/>
      <c r="L46" s="66"/>
      <c r="M46" s="66"/>
      <c r="N46" s="66">
        <v>3</v>
      </c>
      <c r="P46" s="66"/>
      <c r="Q46" s="113"/>
      <c r="R46" s="66">
        <v>2</v>
      </c>
      <c r="S46" s="66"/>
      <c r="T46" s="66"/>
      <c r="U46" s="93">
        <f t="shared" si="1"/>
        <v>3</v>
      </c>
      <c r="V46" s="66">
        <v>2</v>
      </c>
      <c r="W46" s="66">
        <v>2.5</v>
      </c>
      <c r="X46" s="66">
        <v>2</v>
      </c>
      <c r="Y46" s="72">
        <f t="shared" si="4"/>
        <v>9.5</v>
      </c>
      <c r="Z46" s="66"/>
      <c r="AA46" s="66"/>
      <c r="AB46" s="66"/>
      <c r="AC46" s="66"/>
      <c r="AD46" s="66"/>
      <c r="AE46" s="66"/>
      <c r="AF46" s="66"/>
      <c r="AG46" s="66"/>
      <c r="AH46" s="66"/>
    </row>
    <row r="47" spans="1:34" x14ac:dyDescent="0.25">
      <c r="A47" s="216"/>
      <c r="B47" s="213"/>
      <c r="C47" s="71" t="s">
        <v>204</v>
      </c>
      <c r="D47" s="112"/>
      <c r="E47" s="66"/>
      <c r="F47" s="66"/>
      <c r="G47" s="66"/>
      <c r="H47" s="66"/>
      <c r="I47" s="66"/>
      <c r="J47" s="66"/>
      <c r="K47" s="66"/>
      <c r="L47" s="66"/>
      <c r="M47" s="66"/>
      <c r="N47" s="66">
        <v>3</v>
      </c>
      <c r="P47" s="66"/>
      <c r="Q47" s="113"/>
      <c r="R47" s="66"/>
      <c r="S47" s="66"/>
      <c r="T47" s="66"/>
      <c r="U47" s="93">
        <f t="shared" si="1"/>
        <v>3</v>
      </c>
      <c r="V47" s="66">
        <v>2</v>
      </c>
      <c r="W47" s="66">
        <v>2.5</v>
      </c>
      <c r="X47" s="66">
        <v>0</v>
      </c>
      <c r="Y47" s="72">
        <f t="shared" si="4"/>
        <v>7.5</v>
      </c>
      <c r="Z47" s="66"/>
      <c r="AA47" s="66"/>
      <c r="AB47" s="66"/>
      <c r="AC47" s="66"/>
      <c r="AD47" s="66"/>
      <c r="AE47" s="66"/>
      <c r="AF47" s="66"/>
      <c r="AG47" s="66"/>
      <c r="AH47" s="66"/>
    </row>
    <row r="48" spans="1:34" x14ac:dyDescent="0.25">
      <c r="A48" s="216"/>
      <c r="B48" s="213"/>
      <c r="C48" s="71" t="s">
        <v>205</v>
      </c>
      <c r="D48" s="112"/>
      <c r="E48" s="66"/>
      <c r="F48" s="66"/>
      <c r="G48" s="66"/>
      <c r="H48" s="66"/>
      <c r="I48" s="66"/>
      <c r="J48" s="66"/>
      <c r="K48" s="66"/>
      <c r="L48" s="66"/>
      <c r="M48" s="66"/>
      <c r="N48" s="108">
        <v>3</v>
      </c>
      <c r="P48" s="66"/>
      <c r="Q48" s="113"/>
      <c r="R48" s="66"/>
      <c r="S48" s="66"/>
      <c r="T48" s="66"/>
      <c r="U48" s="93">
        <f t="shared" si="1"/>
        <v>3</v>
      </c>
      <c r="V48" s="66">
        <v>2</v>
      </c>
      <c r="W48" s="66">
        <v>2.5</v>
      </c>
      <c r="X48" s="66">
        <v>2</v>
      </c>
      <c r="Y48" s="72">
        <f t="shared" si="4"/>
        <v>9.5</v>
      </c>
      <c r="Z48" s="66" t="s">
        <v>183</v>
      </c>
      <c r="AA48" s="66"/>
      <c r="AB48" s="66"/>
      <c r="AC48" s="66"/>
      <c r="AD48" s="66"/>
      <c r="AE48" s="66"/>
      <c r="AF48" s="66"/>
      <c r="AG48" s="66"/>
      <c r="AH48" s="66"/>
    </row>
    <row r="49" spans="1:34" x14ac:dyDescent="0.25">
      <c r="A49" s="216"/>
      <c r="B49" s="213"/>
      <c r="C49" s="71" t="s">
        <v>206</v>
      </c>
      <c r="D49" s="112"/>
      <c r="E49" s="66"/>
      <c r="F49" s="66"/>
      <c r="G49" s="66"/>
      <c r="H49" s="66"/>
      <c r="I49" s="66"/>
      <c r="J49" s="66"/>
      <c r="K49" s="66"/>
      <c r="L49" s="66"/>
      <c r="M49" s="66"/>
      <c r="N49" s="108"/>
      <c r="O49" s="66">
        <v>3</v>
      </c>
      <c r="P49" s="66"/>
      <c r="Q49" s="113"/>
      <c r="R49" s="66"/>
      <c r="T49" s="66"/>
      <c r="U49" s="93">
        <f t="shared" si="1"/>
        <v>3</v>
      </c>
      <c r="V49" s="66">
        <v>2</v>
      </c>
      <c r="W49" s="66">
        <v>2.5</v>
      </c>
      <c r="X49" s="66">
        <v>0</v>
      </c>
      <c r="Y49" s="72">
        <f t="shared" si="4"/>
        <v>7.5</v>
      </c>
      <c r="Z49" s="66"/>
      <c r="AA49" s="66"/>
      <c r="AB49" s="66"/>
      <c r="AC49" s="66"/>
      <c r="AD49" s="66"/>
      <c r="AE49" s="66"/>
      <c r="AF49" s="66"/>
      <c r="AG49" s="66"/>
      <c r="AH49" s="66"/>
    </row>
    <row r="50" spans="1:34" x14ac:dyDescent="0.25">
      <c r="A50" s="216"/>
      <c r="B50" s="213">
        <v>13</v>
      </c>
      <c r="C50" s="71" t="s">
        <v>207</v>
      </c>
      <c r="D50" s="112"/>
      <c r="E50" s="66"/>
      <c r="F50" s="66"/>
      <c r="G50" s="66"/>
      <c r="H50" s="66"/>
      <c r="I50" s="66"/>
      <c r="J50" s="66"/>
      <c r="K50" s="66"/>
      <c r="L50" s="66"/>
      <c r="M50" s="66"/>
      <c r="N50" s="66"/>
      <c r="O50" s="66">
        <v>3</v>
      </c>
      <c r="Q50" s="113"/>
      <c r="R50" s="66">
        <v>2</v>
      </c>
      <c r="S50" s="66"/>
      <c r="T50" s="66"/>
      <c r="U50" s="93">
        <f t="shared" si="1"/>
        <v>3</v>
      </c>
      <c r="V50" s="66">
        <v>2</v>
      </c>
      <c r="W50" s="66">
        <v>2.5</v>
      </c>
      <c r="X50" s="66">
        <v>0</v>
      </c>
      <c r="Y50" s="72">
        <f t="shared" si="4"/>
        <v>7.5</v>
      </c>
      <c r="Z50" s="66"/>
      <c r="AA50" s="66"/>
      <c r="AB50" s="66"/>
      <c r="AC50" s="66"/>
      <c r="AD50" s="66"/>
      <c r="AE50" s="66"/>
      <c r="AF50" s="66"/>
      <c r="AG50" s="66"/>
      <c r="AH50" s="66"/>
    </row>
    <row r="51" spans="1:34" x14ac:dyDescent="0.25">
      <c r="A51" s="216"/>
      <c r="B51" s="213"/>
      <c r="C51" s="71" t="s">
        <v>208</v>
      </c>
      <c r="D51" s="112"/>
      <c r="E51" s="66"/>
      <c r="F51" s="66"/>
      <c r="G51" s="66"/>
      <c r="H51" s="66"/>
      <c r="I51" s="66"/>
      <c r="J51" s="66"/>
      <c r="K51" s="66"/>
      <c r="L51" s="66"/>
      <c r="M51" s="66"/>
      <c r="N51" s="66"/>
      <c r="O51" s="66">
        <v>3</v>
      </c>
      <c r="Q51" s="113"/>
      <c r="R51" s="66"/>
      <c r="S51" s="66"/>
      <c r="T51" s="66"/>
      <c r="U51" s="93">
        <f t="shared" si="1"/>
        <v>3</v>
      </c>
      <c r="V51" s="66">
        <v>2</v>
      </c>
      <c r="W51" s="66">
        <v>2.5</v>
      </c>
      <c r="X51" s="66">
        <v>0</v>
      </c>
      <c r="Y51" s="72">
        <f t="shared" si="4"/>
        <v>7.5</v>
      </c>
      <c r="Z51" s="66"/>
      <c r="AA51" s="66"/>
      <c r="AB51" s="66"/>
      <c r="AC51" s="66"/>
      <c r="AD51" s="66"/>
      <c r="AE51" s="66"/>
      <c r="AF51" s="66"/>
      <c r="AG51" s="66"/>
      <c r="AH51" s="66"/>
    </row>
    <row r="52" spans="1:34" x14ac:dyDescent="0.25">
      <c r="A52" s="216"/>
      <c r="B52" s="213"/>
      <c r="C52" s="71" t="s">
        <v>209</v>
      </c>
      <c r="D52" s="112"/>
      <c r="E52" s="66"/>
      <c r="F52" s="66"/>
      <c r="G52" s="66"/>
      <c r="H52" s="66"/>
      <c r="I52" s="66"/>
      <c r="J52" s="66"/>
      <c r="K52" s="66"/>
      <c r="L52" s="66"/>
      <c r="M52" s="66"/>
      <c r="N52" s="66"/>
      <c r="O52" s="66">
        <v>3</v>
      </c>
      <c r="Q52" s="113"/>
      <c r="R52" s="66"/>
      <c r="T52" s="66"/>
      <c r="U52" s="93">
        <f t="shared" si="1"/>
        <v>3</v>
      </c>
      <c r="V52" s="66">
        <v>2</v>
      </c>
      <c r="W52" s="66">
        <v>2.5</v>
      </c>
      <c r="X52" s="66">
        <v>2</v>
      </c>
      <c r="Y52" s="72">
        <f t="shared" si="4"/>
        <v>9.5</v>
      </c>
      <c r="Z52" s="66"/>
      <c r="AA52" s="66"/>
      <c r="AB52" s="66"/>
      <c r="AC52" s="66"/>
      <c r="AD52" s="66"/>
      <c r="AE52" s="66"/>
      <c r="AF52" s="66"/>
      <c r="AG52" s="66"/>
      <c r="AH52" s="66"/>
    </row>
    <row r="53" spans="1:34" x14ac:dyDescent="0.25">
      <c r="A53" s="216"/>
      <c r="B53" s="213"/>
      <c r="C53" s="71" t="s">
        <v>210</v>
      </c>
      <c r="D53" s="112"/>
      <c r="E53" s="66"/>
      <c r="F53" s="66"/>
      <c r="G53" s="66"/>
      <c r="H53" s="66"/>
      <c r="I53" s="66"/>
      <c r="J53" s="66"/>
      <c r="K53" s="66"/>
      <c r="L53" s="66"/>
      <c r="M53" s="66"/>
      <c r="N53" s="66"/>
      <c r="O53" s="66">
        <v>3</v>
      </c>
      <c r="Q53" s="113"/>
      <c r="R53" s="66"/>
      <c r="S53" s="118"/>
      <c r="T53" s="66"/>
      <c r="U53" s="93">
        <f t="shared" si="1"/>
        <v>3</v>
      </c>
      <c r="V53" s="66">
        <v>2</v>
      </c>
      <c r="W53" s="66">
        <v>2.5</v>
      </c>
      <c r="X53" s="66">
        <v>0</v>
      </c>
      <c r="Y53" s="72">
        <f t="shared" si="4"/>
        <v>7.5</v>
      </c>
      <c r="Z53" s="66"/>
      <c r="AA53" s="66"/>
      <c r="AB53" s="66"/>
      <c r="AC53" s="66"/>
      <c r="AD53" s="66"/>
      <c r="AE53" s="66"/>
      <c r="AF53" s="66"/>
      <c r="AG53" s="66"/>
      <c r="AH53" s="66"/>
    </row>
    <row r="54" spans="1:34" ht="15" customHeight="1" x14ac:dyDescent="0.25">
      <c r="A54" s="216"/>
      <c r="B54" s="213">
        <v>14</v>
      </c>
      <c r="C54" s="71" t="s">
        <v>211</v>
      </c>
      <c r="D54" s="112"/>
      <c r="E54" s="66"/>
      <c r="F54" s="66"/>
      <c r="G54" s="66"/>
      <c r="H54" s="66"/>
      <c r="I54" s="66"/>
      <c r="J54" s="66"/>
      <c r="K54" s="66"/>
      <c r="L54" s="66"/>
      <c r="M54" s="66"/>
      <c r="N54" s="66"/>
      <c r="O54" s="66"/>
      <c r="P54" s="66">
        <v>3</v>
      </c>
      <c r="Q54" s="113"/>
      <c r="R54" s="66">
        <v>2</v>
      </c>
      <c r="T54" s="66"/>
      <c r="U54" s="93">
        <f t="shared" si="1"/>
        <v>3</v>
      </c>
      <c r="V54" s="66">
        <v>2</v>
      </c>
      <c r="W54" s="66">
        <v>2.5</v>
      </c>
      <c r="X54" s="66">
        <v>0</v>
      </c>
      <c r="Y54" s="72">
        <f t="shared" si="4"/>
        <v>7.5</v>
      </c>
      <c r="Z54" s="66"/>
      <c r="AA54" s="66"/>
      <c r="AB54" s="66"/>
      <c r="AC54" s="66"/>
      <c r="AD54" s="66"/>
      <c r="AE54" s="66"/>
      <c r="AF54" s="66"/>
      <c r="AG54" s="66"/>
      <c r="AH54" s="66"/>
    </row>
    <row r="55" spans="1:34" x14ac:dyDescent="0.25">
      <c r="A55" s="216"/>
      <c r="B55" s="213"/>
      <c r="C55" s="71" t="s">
        <v>212</v>
      </c>
      <c r="D55" s="112"/>
      <c r="E55" s="66"/>
      <c r="F55" s="66"/>
      <c r="G55" s="66"/>
      <c r="H55" s="66"/>
      <c r="I55" s="66"/>
      <c r="J55" s="66"/>
      <c r="K55" s="66"/>
      <c r="L55" s="66"/>
      <c r="M55" s="66"/>
      <c r="N55" s="66"/>
      <c r="O55" s="66"/>
      <c r="P55" s="66">
        <v>3</v>
      </c>
      <c r="Q55" s="114"/>
      <c r="R55" s="66"/>
      <c r="S55" s="66"/>
      <c r="T55" s="66"/>
      <c r="U55" s="93">
        <f t="shared" si="1"/>
        <v>3</v>
      </c>
      <c r="V55" s="66">
        <v>2</v>
      </c>
      <c r="W55" s="66">
        <v>2.5</v>
      </c>
      <c r="X55" s="66">
        <v>0</v>
      </c>
      <c r="Y55" s="72">
        <f t="shared" si="4"/>
        <v>7.5</v>
      </c>
      <c r="Z55" s="66"/>
      <c r="AA55" s="66"/>
      <c r="AB55" s="66"/>
      <c r="AC55" s="66"/>
      <c r="AD55" s="66"/>
      <c r="AE55" s="66"/>
      <c r="AF55" s="66"/>
      <c r="AG55" s="66"/>
      <c r="AH55" s="66"/>
    </row>
    <row r="56" spans="1:34" x14ac:dyDescent="0.25">
      <c r="A56" s="216"/>
      <c r="B56" s="213"/>
      <c r="C56" s="71" t="s">
        <v>213</v>
      </c>
      <c r="D56" s="112"/>
      <c r="E56" s="66"/>
      <c r="F56" s="66"/>
      <c r="G56" s="66"/>
      <c r="H56" s="66"/>
      <c r="I56" s="66"/>
      <c r="J56" s="66"/>
      <c r="K56" s="66"/>
      <c r="L56" s="66"/>
      <c r="M56" s="66"/>
      <c r="N56" s="66"/>
      <c r="O56" s="66"/>
      <c r="P56" s="66">
        <v>3</v>
      </c>
      <c r="Q56" s="114"/>
      <c r="R56" s="66"/>
      <c r="T56" s="66"/>
      <c r="U56" s="93">
        <f t="shared" si="1"/>
        <v>3</v>
      </c>
      <c r="V56" s="66">
        <v>2</v>
      </c>
      <c r="W56" s="66">
        <v>2.5</v>
      </c>
      <c r="X56" s="66">
        <v>0</v>
      </c>
      <c r="Y56" s="72">
        <f t="shared" si="4"/>
        <v>7.5</v>
      </c>
      <c r="Z56" s="66"/>
      <c r="AA56" s="66"/>
      <c r="AB56" s="66"/>
      <c r="AC56" s="66"/>
      <c r="AD56" s="66"/>
      <c r="AE56" s="66"/>
      <c r="AF56" s="66"/>
      <c r="AG56" s="66"/>
      <c r="AH56" s="66"/>
    </row>
    <row r="57" spans="1:34" x14ac:dyDescent="0.25">
      <c r="A57" s="216"/>
      <c r="B57" s="213"/>
      <c r="C57" s="71" t="s">
        <v>214</v>
      </c>
      <c r="D57" s="112"/>
      <c r="E57" s="66"/>
      <c r="F57" s="66"/>
      <c r="G57" s="66"/>
      <c r="H57" s="66"/>
      <c r="I57" s="66"/>
      <c r="J57" s="66"/>
      <c r="K57" s="66"/>
      <c r="L57" s="66"/>
      <c r="M57" s="66"/>
      <c r="N57" s="66"/>
      <c r="O57" s="66"/>
      <c r="P57" s="66">
        <v>3</v>
      </c>
      <c r="Q57" s="114"/>
      <c r="R57" s="66"/>
      <c r="S57" s="66"/>
      <c r="T57" s="66"/>
      <c r="U57" s="93">
        <f t="shared" si="1"/>
        <v>3</v>
      </c>
      <c r="V57" s="66">
        <v>2</v>
      </c>
      <c r="W57" s="66">
        <v>2.5</v>
      </c>
      <c r="X57" s="66">
        <v>0</v>
      </c>
      <c r="Y57" s="72">
        <f t="shared" si="4"/>
        <v>7.5</v>
      </c>
      <c r="Z57" s="66"/>
      <c r="AA57" s="66"/>
      <c r="AB57" s="66"/>
      <c r="AC57" s="66"/>
      <c r="AD57" s="66"/>
      <c r="AE57" s="66"/>
      <c r="AF57" s="66"/>
      <c r="AG57" s="66"/>
      <c r="AH57" s="66"/>
    </row>
    <row r="58" spans="1:34" x14ac:dyDescent="0.25">
      <c r="A58" s="216"/>
      <c r="B58" s="213">
        <v>15</v>
      </c>
      <c r="C58" s="71" t="s">
        <v>215</v>
      </c>
      <c r="D58" s="112"/>
      <c r="E58" s="66"/>
      <c r="F58" s="66"/>
      <c r="G58" s="66"/>
      <c r="H58" s="66"/>
      <c r="I58" s="66"/>
      <c r="J58" s="66"/>
      <c r="K58" s="66"/>
      <c r="L58" s="66"/>
      <c r="M58" s="66"/>
      <c r="N58" s="66"/>
      <c r="O58" s="66"/>
      <c r="P58" s="66">
        <v>3</v>
      </c>
      <c r="Q58" s="114"/>
      <c r="R58" s="66">
        <v>2</v>
      </c>
      <c r="S58" s="66"/>
      <c r="T58" s="66"/>
      <c r="U58" s="93">
        <f t="shared" si="1"/>
        <v>3</v>
      </c>
      <c r="V58" s="66">
        <v>2</v>
      </c>
      <c r="W58" s="66">
        <v>2.5</v>
      </c>
      <c r="X58" s="66">
        <v>2</v>
      </c>
      <c r="Y58" s="72">
        <f t="shared" si="4"/>
        <v>9.5</v>
      </c>
      <c r="Z58" s="66"/>
      <c r="AA58" s="66"/>
      <c r="AB58" s="66"/>
      <c r="AC58" s="66"/>
      <c r="AD58" s="66"/>
      <c r="AE58" s="66"/>
      <c r="AF58" s="66"/>
      <c r="AG58" s="66"/>
      <c r="AH58" s="66"/>
    </row>
    <row r="59" spans="1:34" x14ac:dyDescent="0.25">
      <c r="A59" s="216"/>
      <c r="B59" s="213"/>
      <c r="C59" s="71" t="s">
        <v>216</v>
      </c>
      <c r="D59" s="112"/>
      <c r="E59" s="66"/>
      <c r="F59" s="66"/>
      <c r="G59" s="66"/>
      <c r="H59" s="66"/>
      <c r="I59" s="66"/>
      <c r="J59" s="66"/>
      <c r="K59" s="66"/>
      <c r="L59" s="66"/>
      <c r="M59" s="66"/>
      <c r="N59" s="66"/>
      <c r="O59" s="66"/>
      <c r="P59" s="66"/>
      <c r="Q59" s="113">
        <v>3</v>
      </c>
      <c r="R59" s="66"/>
      <c r="S59" s="66"/>
      <c r="T59" s="66"/>
      <c r="U59" s="93">
        <f>SUM(C59:Q59)</f>
        <v>3</v>
      </c>
      <c r="V59" s="66">
        <v>2</v>
      </c>
      <c r="W59" s="66">
        <v>2.5</v>
      </c>
      <c r="X59" s="66">
        <v>0</v>
      </c>
      <c r="Y59" s="72">
        <f t="shared" si="4"/>
        <v>7.5</v>
      </c>
      <c r="Z59" s="66"/>
      <c r="AA59" s="66"/>
      <c r="AB59" s="66"/>
      <c r="AC59" s="66"/>
      <c r="AD59" s="66"/>
      <c r="AE59" s="66"/>
      <c r="AF59" s="66"/>
      <c r="AG59" s="66"/>
      <c r="AH59" s="66"/>
    </row>
    <row r="60" spans="1:34" x14ac:dyDescent="0.25">
      <c r="A60" s="216"/>
      <c r="B60" s="213"/>
      <c r="C60" s="71" t="s">
        <v>217</v>
      </c>
      <c r="D60" s="112"/>
      <c r="E60" s="66"/>
      <c r="F60" s="66"/>
      <c r="G60" s="66"/>
      <c r="H60" s="66"/>
      <c r="I60" s="66"/>
      <c r="J60" s="66"/>
      <c r="K60" s="66"/>
      <c r="L60" s="66"/>
      <c r="M60" s="66"/>
      <c r="N60" s="66"/>
      <c r="O60" s="66"/>
      <c r="P60" s="66"/>
      <c r="Q60" s="113">
        <v>3</v>
      </c>
      <c r="R60" s="66"/>
      <c r="S60" s="66"/>
      <c r="T60" s="66"/>
      <c r="U60" s="93">
        <f>SUM(C60:Q60)</f>
        <v>3</v>
      </c>
      <c r="V60" s="66">
        <v>2</v>
      </c>
      <c r="W60" s="66">
        <v>2.5</v>
      </c>
      <c r="X60" s="66">
        <v>0</v>
      </c>
      <c r="Y60" s="72">
        <f t="shared" si="4"/>
        <v>7.5</v>
      </c>
      <c r="Z60" s="66"/>
      <c r="AA60" s="66"/>
      <c r="AB60" s="66"/>
      <c r="AC60" s="66"/>
      <c r="AD60" s="66"/>
      <c r="AE60" s="66"/>
      <c r="AF60" s="66"/>
      <c r="AG60" s="66"/>
      <c r="AH60" s="66"/>
    </row>
    <row r="61" spans="1:34" x14ac:dyDescent="0.25">
      <c r="A61" s="217"/>
      <c r="B61" s="214"/>
      <c r="C61" s="73" t="s">
        <v>218</v>
      </c>
      <c r="D61" s="115"/>
      <c r="E61" s="116"/>
      <c r="F61" s="116"/>
      <c r="G61" s="116"/>
      <c r="H61" s="116"/>
      <c r="I61" s="116"/>
      <c r="J61" s="116"/>
      <c r="K61" s="116"/>
      <c r="L61" s="116"/>
      <c r="M61" s="116"/>
      <c r="N61" s="116"/>
      <c r="O61" s="116"/>
      <c r="P61" s="116"/>
      <c r="Q61" s="117">
        <v>3</v>
      </c>
      <c r="R61" s="68"/>
      <c r="S61" s="68"/>
      <c r="T61" s="68"/>
      <c r="U61" s="94">
        <f>SUM(C61:Q61)</f>
        <v>3</v>
      </c>
      <c r="V61" s="68">
        <v>2</v>
      </c>
      <c r="W61" s="68">
        <v>2.5</v>
      </c>
      <c r="X61" s="68">
        <v>2</v>
      </c>
      <c r="Y61" s="74">
        <f t="shared" si="4"/>
        <v>9.5</v>
      </c>
      <c r="Z61" s="66"/>
      <c r="AA61" s="66"/>
      <c r="AB61" s="66"/>
      <c r="AC61" s="66"/>
      <c r="AD61" s="66"/>
      <c r="AE61" s="66"/>
      <c r="AF61" s="66"/>
      <c r="AG61" s="66"/>
      <c r="AH61" s="66"/>
    </row>
    <row r="62" spans="1:34" x14ac:dyDescent="0.25">
      <c r="A62" s="215" t="s">
        <v>137</v>
      </c>
      <c r="B62" s="218">
        <v>16</v>
      </c>
      <c r="C62" s="71" t="s">
        <v>219</v>
      </c>
      <c r="D62" s="93"/>
      <c r="E62" s="66"/>
      <c r="F62" s="66"/>
      <c r="G62" s="66"/>
      <c r="H62" s="66"/>
      <c r="I62" s="66"/>
      <c r="J62" s="66"/>
      <c r="K62" s="66"/>
      <c r="L62" s="66"/>
      <c r="M62" s="66"/>
      <c r="N62" s="66"/>
      <c r="O62" s="66"/>
      <c r="P62" s="66"/>
      <c r="Q62" s="66"/>
      <c r="R62" s="66"/>
      <c r="S62" s="66"/>
      <c r="T62" s="66" t="s">
        <v>137</v>
      </c>
      <c r="U62" s="66">
        <v>0</v>
      </c>
      <c r="V62" s="66">
        <v>0</v>
      </c>
      <c r="W62" s="66">
        <v>0</v>
      </c>
      <c r="X62" s="66">
        <v>0</v>
      </c>
      <c r="Y62" s="72">
        <f>SUM(U62:X62)</f>
        <v>0</v>
      </c>
      <c r="Z62" s="66"/>
      <c r="AA62" s="66"/>
      <c r="AB62" s="66"/>
      <c r="AC62" s="66"/>
      <c r="AD62" s="66"/>
      <c r="AE62" s="66"/>
      <c r="AF62" s="66"/>
      <c r="AG62" s="66"/>
      <c r="AH62" s="66"/>
    </row>
    <row r="63" spans="1:34" x14ac:dyDescent="0.25">
      <c r="A63" s="216"/>
      <c r="B63" s="213"/>
      <c r="C63" s="71" t="s">
        <v>220</v>
      </c>
      <c r="D63" s="93"/>
      <c r="E63" s="66"/>
      <c r="F63" s="66"/>
      <c r="G63" s="66"/>
      <c r="H63" s="66"/>
      <c r="I63" s="66"/>
      <c r="J63" s="66"/>
      <c r="K63" s="66"/>
      <c r="L63" s="66"/>
      <c r="M63" s="66"/>
      <c r="N63" s="66"/>
      <c r="O63" s="66"/>
      <c r="P63" s="66"/>
      <c r="Q63" s="66"/>
      <c r="R63" s="66"/>
      <c r="S63" s="66"/>
      <c r="T63" s="66" t="s">
        <v>137</v>
      </c>
      <c r="U63" s="66">
        <v>0</v>
      </c>
      <c r="V63" s="66">
        <v>0</v>
      </c>
      <c r="W63" s="66">
        <v>0</v>
      </c>
      <c r="X63" s="66">
        <v>0</v>
      </c>
      <c r="Y63" s="72">
        <f>SUM(U63:X63)</f>
        <v>0</v>
      </c>
      <c r="Z63" s="66"/>
      <c r="AA63" s="66"/>
      <c r="AB63" s="66"/>
      <c r="AC63" s="66"/>
      <c r="AD63" s="66"/>
      <c r="AE63" s="66"/>
      <c r="AF63" s="66"/>
      <c r="AG63" s="66"/>
      <c r="AH63" s="66"/>
    </row>
    <row r="64" spans="1:34" x14ac:dyDescent="0.25">
      <c r="A64" s="216"/>
      <c r="B64" s="213"/>
      <c r="C64" s="71" t="s">
        <v>221</v>
      </c>
      <c r="D64" s="93"/>
      <c r="E64" s="66"/>
      <c r="F64" s="66"/>
      <c r="G64" s="66"/>
      <c r="H64" s="66"/>
      <c r="I64" s="66"/>
      <c r="J64" s="66"/>
      <c r="K64" s="66"/>
      <c r="L64" s="66"/>
      <c r="M64" s="66"/>
      <c r="N64" s="66"/>
      <c r="O64" s="66"/>
      <c r="P64" s="66"/>
      <c r="Q64" s="66"/>
      <c r="R64" s="66"/>
      <c r="S64" s="66"/>
      <c r="T64" s="66" t="s">
        <v>137</v>
      </c>
      <c r="U64" s="66">
        <v>0</v>
      </c>
      <c r="V64" s="66">
        <v>0</v>
      </c>
      <c r="W64" s="66">
        <v>0</v>
      </c>
      <c r="X64" s="66">
        <v>0</v>
      </c>
      <c r="Y64" s="72">
        <f>SUM(U64:X64)</f>
        <v>0</v>
      </c>
      <c r="Z64" s="66"/>
      <c r="AA64" s="66"/>
      <c r="AB64" s="66"/>
      <c r="AC64" s="66"/>
      <c r="AD64" s="66"/>
      <c r="AE64" s="66"/>
      <c r="AF64" s="66"/>
      <c r="AG64" s="66"/>
      <c r="AH64" s="66"/>
    </row>
    <row r="65" spans="1:34" x14ac:dyDescent="0.25">
      <c r="A65" s="216"/>
      <c r="B65" s="213"/>
      <c r="C65" s="71" t="s">
        <v>222</v>
      </c>
      <c r="D65" s="93"/>
      <c r="E65" s="66"/>
      <c r="F65" s="66"/>
      <c r="G65" s="66"/>
      <c r="H65" s="66"/>
      <c r="I65" s="66"/>
      <c r="J65" s="66"/>
      <c r="K65" s="66"/>
      <c r="L65" s="66"/>
      <c r="M65" s="66"/>
      <c r="N65" s="66"/>
      <c r="O65" s="66"/>
      <c r="P65" s="66"/>
      <c r="Q65" s="66"/>
      <c r="R65" s="66"/>
      <c r="S65" s="66"/>
      <c r="T65" s="66" t="s">
        <v>137</v>
      </c>
      <c r="U65" s="66">
        <v>0</v>
      </c>
      <c r="V65" s="66">
        <v>0</v>
      </c>
      <c r="W65" s="66">
        <v>0</v>
      </c>
      <c r="X65" s="66">
        <v>0</v>
      </c>
      <c r="Y65" s="72">
        <f>SUM(U65:X65)</f>
        <v>0</v>
      </c>
      <c r="Z65" s="66"/>
      <c r="AA65" s="66"/>
      <c r="AB65" s="66"/>
      <c r="AC65" s="66"/>
      <c r="AD65" s="66"/>
      <c r="AE65" s="66"/>
      <c r="AF65" s="66"/>
      <c r="AG65" s="66"/>
      <c r="AH65" s="66"/>
    </row>
    <row r="66" spans="1:34" x14ac:dyDescent="0.25">
      <c r="A66" s="216"/>
      <c r="B66" s="213">
        <v>17</v>
      </c>
      <c r="C66" s="71" t="s">
        <v>223</v>
      </c>
      <c r="D66" s="93"/>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5">SUM(U66:X66)</f>
        <v>0</v>
      </c>
      <c r="Z66" s="66"/>
      <c r="AA66" s="66"/>
      <c r="AB66" s="66"/>
      <c r="AC66" s="66"/>
      <c r="AD66" s="66"/>
      <c r="AE66" s="66"/>
      <c r="AF66" s="66"/>
      <c r="AG66" s="66"/>
      <c r="AH66" s="66"/>
    </row>
    <row r="67" spans="1:34" x14ac:dyDescent="0.25">
      <c r="A67" s="216"/>
      <c r="B67" s="213"/>
      <c r="C67" s="71" t="s">
        <v>224</v>
      </c>
      <c r="D67" s="93"/>
      <c r="E67" s="66"/>
      <c r="F67" s="66"/>
      <c r="G67" s="66"/>
      <c r="H67" s="66"/>
      <c r="I67" s="66"/>
      <c r="J67" s="66"/>
      <c r="K67" s="66"/>
      <c r="L67" s="66"/>
      <c r="M67" s="66"/>
      <c r="N67" s="66"/>
      <c r="O67" s="66"/>
      <c r="P67" s="66"/>
      <c r="Q67" s="66"/>
      <c r="R67" s="66"/>
      <c r="S67" s="66"/>
      <c r="T67" s="66" t="s">
        <v>137</v>
      </c>
      <c r="U67" s="66">
        <v>0</v>
      </c>
      <c r="V67" s="66">
        <v>0</v>
      </c>
      <c r="W67" s="66">
        <v>0</v>
      </c>
      <c r="X67" s="66">
        <v>0</v>
      </c>
      <c r="Y67" s="72">
        <f t="shared" si="5"/>
        <v>0</v>
      </c>
      <c r="Z67" s="66"/>
      <c r="AA67" s="66"/>
      <c r="AB67" s="66"/>
      <c r="AC67" s="66"/>
      <c r="AD67" s="66"/>
      <c r="AE67" s="66"/>
      <c r="AF67" s="66"/>
      <c r="AG67" s="66"/>
      <c r="AH67" s="66"/>
    </row>
    <row r="68" spans="1:34" x14ac:dyDescent="0.25">
      <c r="A68" s="216"/>
      <c r="B68" s="213"/>
      <c r="C68" s="71" t="s">
        <v>225</v>
      </c>
      <c r="D68" s="93"/>
      <c r="E68" s="66"/>
      <c r="F68" s="66"/>
      <c r="G68" s="66"/>
      <c r="H68" s="66"/>
      <c r="I68" s="66"/>
      <c r="J68" s="66"/>
      <c r="K68" s="66"/>
      <c r="L68" s="66"/>
      <c r="M68" s="66"/>
      <c r="N68" s="66"/>
      <c r="O68" s="66"/>
      <c r="P68" s="66"/>
      <c r="Q68" s="66"/>
      <c r="R68" s="66"/>
      <c r="S68" s="66"/>
      <c r="T68" s="66" t="s">
        <v>137</v>
      </c>
      <c r="U68" s="66">
        <v>0</v>
      </c>
      <c r="V68" s="66">
        <v>0</v>
      </c>
      <c r="W68" s="66">
        <v>0</v>
      </c>
      <c r="X68" s="66">
        <v>0</v>
      </c>
      <c r="Y68" s="72">
        <f t="shared" si="5"/>
        <v>0</v>
      </c>
      <c r="Z68" s="66"/>
      <c r="AA68" s="66"/>
      <c r="AB68" s="66"/>
      <c r="AC68" s="66"/>
      <c r="AD68" s="66"/>
      <c r="AE68" s="66"/>
      <c r="AF68" s="66"/>
      <c r="AG68" s="66"/>
      <c r="AH68" s="66"/>
    </row>
    <row r="69" spans="1:34" x14ac:dyDescent="0.25">
      <c r="A69" s="216"/>
      <c r="B69" s="213"/>
      <c r="C69" s="71" t="s">
        <v>226</v>
      </c>
      <c r="D69" s="93"/>
      <c r="E69" s="66"/>
      <c r="F69" s="66"/>
      <c r="G69" s="66"/>
      <c r="H69" s="66"/>
      <c r="I69" s="66"/>
      <c r="J69" s="66"/>
      <c r="K69" s="66"/>
      <c r="L69" s="66"/>
      <c r="M69" s="66"/>
      <c r="N69" s="66"/>
      <c r="O69" s="66"/>
      <c r="P69" s="66"/>
      <c r="Q69" s="66"/>
      <c r="R69" s="66"/>
      <c r="S69" s="66"/>
      <c r="T69" s="66" t="s">
        <v>137</v>
      </c>
      <c r="U69" s="66">
        <v>0</v>
      </c>
      <c r="V69" s="66">
        <v>0</v>
      </c>
      <c r="W69" s="66">
        <v>0</v>
      </c>
      <c r="X69" s="66">
        <v>0</v>
      </c>
      <c r="Y69" s="72">
        <f t="shared" si="5"/>
        <v>0</v>
      </c>
      <c r="Z69" s="66"/>
      <c r="AA69" s="66"/>
      <c r="AB69" s="66"/>
      <c r="AC69" s="66"/>
      <c r="AD69" s="66"/>
      <c r="AE69" s="66"/>
      <c r="AF69" s="66"/>
      <c r="AG69" s="66"/>
      <c r="AH69" s="66"/>
    </row>
    <row r="70" spans="1:34" x14ac:dyDescent="0.25">
      <c r="A70" s="216"/>
      <c r="B70" s="213">
        <v>18</v>
      </c>
      <c r="C70" s="71" t="s">
        <v>227</v>
      </c>
      <c r="D70" s="93"/>
      <c r="E70" s="66"/>
      <c r="F70" s="66"/>
      <c r="G70" s="66"/>
      <c r="H70" s="66"/>
      <c r="I70" s="66"/>
      <c r="J70" s="66"/>
      <c r="K70" s="66"/>
      <c r="L70" s="66"/>
      <c r="M70" s="66"/>
      <c r="N70" s="66"/>
      <c r="O70" s="66"/>
      <c r="P70" s="66"/>
      <c r="Q70" s="66"/>
      <c r="R70" s="66"/>
      <c r="S70" s="66"/>
      <c r="T70" s="66" t="s">
        <v>137</v>
      </c>
      <c r="U70" s="66">
        <v>0</v>
      </c>
      <c r="V70" s="66">
        <v>0</v>
      </c>
      <c r="W70" s="66">
        <v>0</v>
      </c>
      <c r="X70" s="66">
        <v>0</v>
      </c>
      <c r="Y70" s="72">
        <f t="shared" si="5"/>
        <v>0</v>
      </c>
      <c r="Z70" s="66"/>
      <c r="AA70" s="66"/>
      <c r="AB70" s="66"/>
      <c r="AC70" s="66"/>
      <c r="AD70" s="66"/>
      <c r="AE70" s="66"/>
      <c r="AF70" s="66"/>
      <c r="AG70" s="66"/>
      <c r="AH70" s="66"/>
    </row>
    <row r="71" spans="1:34" x14ac:dyDescent="0.25">
      <c r="A71" s="216"/>
      <c r="B71" s="213"/>
      <c r="C71" s="71" t="s">
        <v>228</v>
      </c>
      <c r="D71" s="93"/>
      <c r="E71" s="66"/>
      <c r="F71" s="66"/>
      <c r="G71" s="66"/>
      <c r="H71" s="66"/>
      <c r="I71" s="66"/>
      <c r="J71" s="66"/>
      <c r="K71" s="66"/>
      <c r="L71" s="66"/>
      <c r="M71" s="66"/>
      <c r="N71" s="66"/>
      <c r="O71" s="66"/>
      <c r="P71" s="66"/>
      <c r="Q71" s="66"/>
      <c r="R71" s="66"/>
      <c r="S71" s="66"/>
      <c r="T71" s="66" t="s">
        <v>137</v>
      </c>
      <c r="U71" s="66">
        <v>0</v>
      </c>
      <c r="V71" s="66">
        <v>0</v>
      </c>
      <c r="W71" s="66">
        <v>0</v>
      </c>
      <c r="X71" s="66">
        <v>0</v>
      </c>
      <c r="Y71" s="72">
        <f t="shared" si="5"/>
        <v>0</v>
      </c>
      <c r="Z71" s="66"/>
      <c r="AA71" s="66"/>
      <c r="AB71" s="66"/>
      <c r="AC71" s="66"/>
      <c r="AD71" s="66"/>
      <c r="AE71" s="66"/>
      <c r="AF71" s="66"/>
      <c r="AG71" s="66"/>
      <c r="AH71" s="66"/>
    </row>
    <row r="72" spans="1:34" x14ac:dyDescent="0.25">
      <c r="A72" s="216"/>
      <c r="B72" s="213"/>
      <c r="C72" s="71" t="s">
        <v>229</v>
      </c>
      <c r="D72" s="93"/>
      <c r="E72" s="66"/>
      <c r="F72" s="66"/>
      <c r="G72" s="66"/>
      <c r="H72" s="66"/>
      <c r="I72" s="66"/>
      <c r="J72" s="66"/>
      <c r="K72" s="66"/>
      <c r="L72" s="66"/>
      <c r="M72" s="66"/>
      <c r="N72" s="66"/>
      <c r="O72" s="66"/>
      <c r="P72" s="66"/>
      <c r="Q72" s="66"/>
      <c r="R72" s="66"/>
      <c r="S72" s="66"/>
      <c r="T72" s="66" t="s">
        <v>137</v>
      </c>
      <c r="U72" s="66">
        <v>0</v>
      </c>
      <c r="V72" s="66">
        <v>0</v>
      </c>
      <c r="W72" s="66">
        <v>0</v>
      </c>
      <c r="X72" s="66">
        <v>0</v>
      </c>
      <c r="Y72" s="72">
        <f t="shared" si="5"/>
        <v>0</v>
      </c>
      <c r="Z72" s="66"/>
      <c r="AA72" s="66"/>
      <c r="AB72" s="66"/>
      <c r="AC72" s="66"/>
      <c r="AD72" s="66"/>
      <c r="AE72" s="66"/>
      <c r="AF72" s="66"/>
      <c r="AG72" s="66"/>
      <c r="AH72" s="66"/>
    </row>
    <row r="73" spans="1:34" x14ac:dyDescent="0.25">
      <c r="A73" s="216"/>
      <c r="B73" s="213"/>
      <c r="C73" s="71" t="s">
        <v>230</v>
      </c>
      <c r="D73" s="93"/>
      <c r="E73" s="66"/>
      <c r="F73" s="66"/>
      <c r="G73" s="66"/>
      <c r="H73" s="66"/>
      <c r="I73" s="66"/>
      <c r="J73" s="66"/>
      <c r="K73" s="66"/>
      <c r="L73" s="66"/>
      <c r="M73" s="66"/>
      <c r="N73" s="66"/>
      <c r="O73" s="66"/>
      <c r="P73" s="66"/>
      <c r="Q73" s="66"/>
      <c r="R73" s="66"/>
      <c r="S73" s="66"/>
      <c r="T73" s="66" t="s">
        <v>137</v>
      </c>
      <c r="U73" s="66">
        <v>0</v>
      </c>
      <c r="V73" s="66">
        <v>0</v>
      </c>
      <c r="W73" s="66">
        <v>0</v>
      </c>
      <c r="X73" s="66">
        <v>0</v>
      </c>
      <c r="Y73" s="72">
        <f t="shared" si="5"/>
        <v>0</v>
      </c>
      <c r="Z73" s="66"/>
      <c r="AA73" s="66"/>
      <c r="AB73" s="66"/>
      <c r="AC73" s="66"/>
      <c r="AD73" s="66"/>
      <c r="AE73" s="66"/>
      <c r="AF73" s="66"/>
      <c r="AG73" s="66"/>
      <c r="AH73" s="66"/>
    </row>
    <row r="74" spans="1:34" x14ac:dyDescent="0.25">
      <c r="A74" s="216"/>
      <c r="B74" s="213">
        <v>19</v>
      </c>
      <c r="C74" s="71" t="s">
        <v>231</v>
      </c>
      <c r="D74" s="93"/>
      <c r="E74" s="66"/>
      <c r="F74" s="66"/>
      <c r="G74" s="66"/>
      <c r="H74" s="66"/>
      <c r="I74" s="66"/>
      <c r="J74" s="66"/>
      <c r="K74" s="66"/>
      <c r="L74" s="66"/>
      <c r="M74" s="66"/>
      <c r="N74" s="66"/>
      <c r="O74" s="66"/>
      <c r="P74" s="66"/>
      <c r="Q74" s="66"/>
      <c r="R74" s="66"/>
      <c r="S74" s="66"/>
      <c r="T74" s="66" t="s">
        <v>137</v>
      </c>
      <c r="U74" s="66">
        <v>0</v>
      </c>
      <c r="V74" s="66">
        <v>0</v>
      </c>
      <c r="W74" s="66">
        <v>0</v>
      </c>
      <c r="X74" s="66">
        <v>0</v>
      </c>
      <c r="Y74" s="72">
        <f t="shared" si="5"/>
        <v>0</v>
      </c>
      <c r="Z74" s="66"/>
      <c r="AA74" s="66"/>
      <c r="AB74" s="66"/>
      <c r="AC74" s="66"/>
      <c r="AD74" s="66"/>
      <c r="AE74" s="66"/>
      <c r="AF74" s="66"/>
      <c r="AG74" s="66"/>
      <c r="AH74" s="66"/>
    </row>
    <row r="75" spans="1:34" x14ac:dyDescent="0.25">
      <c r="A75" s="216"/>
      <c r="B75" s="213"/>
      <c r="C75" s="71" t="s">
        <v>232</v>
      </c>
      <c r="D75" s="93"/>
      <c r="E75" s="66"/>
      <c r="F75" s="66"/>
      <c r="G75" s="66"/>
      <c r="H75" s="66"/>
      <c r="I75" s="66"/>
      <c r="J75" s="66"/>
      <c r="K75" s="66"/>
      <c r="L75" s="66"/>
      <c r="M75" s="66"/>
      <c r="N75" s="66"/>
      <c r="O75" s="66"/>
      <c r="P75" s="66"/>
      <c r="Q75" s="66"/>
      <c r="R75" s="66"/>
      <c r="S75" s="66"/>
      <c r="T75" s="66" t="s">
        <v>137</v>
      </c>
      <c r="U75" s="66">
        <v>0</v>
      </c>
      <c r="V75" s="66">
        <v>0</v>
      </c>
      <c r="W75" s="66">
        <v>0</v>
      </c>
      <c r="X75" s="66">
        <v>0</v>
      </c>
      <c r="Y75" s="72">
        <f t="shared" si="5"/>
        <v>0</v>
      </c>
      <c r="Z75" s="66"/>
      <c r="AA75" s="66"/>
      <c r="AB75" s="66"/>
      <c r="AC75" s="66"/>
      <c r="AD75" s="66"/>
      <c r="AE75" s="66"/>
      <c r="AF75" s="66"/>
      <c r="AG75" s="66"/>
      <c r="AH75" s="66"/>
    </row>
    <row r="76" spans="1:34" x14ac:dyDescent="0.25">
      <c r="A76" s="216"/>
      <c r="B76" s="213"/>
      <c r="C76" s="71" t="s">
        <v>233</v>
      </c>
      <c r="D76" s="93"/>
      <c r="E76" s="66"/>
      <c r="F76" s="66"/>
      <c r="G76" s="66"/>
      <c r="H76" s="66"/>
      <c r="I76" s="66"/>
      <c r="J76" s="66"/>
      <c r="K76" s="66"/>
      <c r="L76" s="66"/>
      <c r="M76" s="66"/>
      <c r="N76" s="66"/>
      <c r="O76" s="66"/>
      <c r="P76" s="66"/>
      <c r="Q76" s="66"/>
      <c r="R76" s="66"/>
      <c r="S76" s="66"/>
      <c r="T76" s="66" t="s">
        <v>137</v>
      </c>
      <c r="U76" s="66">
        <v>0</v>
      </c>
      <c r="V76" s="66">
        <v>0</v>
      </c>
      <c r="W76" s="66">
        <v>0</v>
      </c>
      <c r="X76" s="66">
        <v>0</v>
      </c>
      <c r="Y76" s="72">
        <f t="shared" si="5"/>
        <v>0</v>
      </c>
      <c r="Z76" s="66"/>
      <c r="AA76" s="66"/>
      <c r="AB76" s="66"/>
      <c r="AC76" s="66"/>
      <c r="AD76" s="66"/>
      <c r="AE76" s="66"/>
      <c r="AF76" s="66"/>
      <c r="AG76" s="66"/>
      <c r="AH76" s="66"/>
    </row>
    <row r="77" spans="1:34" x14ac:dyDescent="0.25">
      <c r="A77" s="217"/>
      <c r="B77" s="214"/>
      <c r="C77" s="73" t="s">
        <v>234</v>
      </c>
      <c r="D77" s="94"/>
      <c r="E77" s="68"/>
      <c r="F77" s="68"/>
      <c r="G77" s="68"/>
      <c r="H77" s="68"/>
      <c r="I77" s="68"/>
      <c r="J77" s="68"/>
      <c r="K77" s="68"/>
      <c r="L77" s="68"/>
      <c r="M77" s="68"/>
      <c r="N77" s="68"/>
      <c r="O77" s="68"/>
      <c r="P77" s="68"/>
      <c r="Q77" s="68"/>
      <c r="R77" s="68"/>
      <c r="S77" s="68"/>
      <c r="T77" s="68" t="s">
        <v>137</v>
      </c>
      <c r="U77" s="68">
        <v>0</v>
      </c>
      <c r="V77" s="68">
        <v>0</v>
      </c>
      <c r="W77" s="68">
        <v>0</v>
      </c>
      <c r="X77" s="68">
        <v>0</v>
      </c>
      <c r="Y77" s="74">
        <f t="shared" si="5"/>
        <v>0</v>
      </c>
      <c r="Z77" s="66"/>
      <c r="AA77" s="66"/>
      <c r="AB77" s="66"/>
      <c r="AC77" s="66"/>
      <c r="AD77" s="66"/>
      <c r="AE77" s="66"/>
      <c r="AF77" s="66"/>
      <c r="AG77" s="66"/>
      <c r="AH77" s="66"/>
    </row>
    <row r="78" spans="1:34" x14ac:dyDescent="0.25">
      <c r="A78" s="66"/>
      <c r="B78" s="66"/>
      <c r="C78" s="66"/>
      <c r="D78" s="86">
        <f>SUM(D2:D77)</f>
        <v>0</v>
      </c>
      <c r="E78" s="86">
        <f t="shared" ref="E78:S78" si="6">SUM(E2:E77)</f>
        <v>4</v>
      </c>
      <c r="F78" s="86">
        <f t="shared" si="6"/>
        <v>12</v>
      </c>
      <c r="G78" s="86">
        <f t="shared" si="6"/>
        <v>15</v>
      </c>
      <c r="H78" s="86">
        <f t="shared" si="6"/>
        <v>27</v>
      </c>
      <c r="I78" s="86">
        <f t="shared" si="6"/>
        <v>12</v>
      </c>
      <c r="J78" s="86">
        <f t="shared" si="6"/>
        <v>24</v>
      </c>
      <c r="K78" s="86">
        <f t="shared" si="6"/>
        <v>9</v>
      </c>
      <c r="L78" s="86">
        <f t="shared" si="6"/>
        <v>12</v>
      </c>
      <c r="M78" s="86">
        <f t="shared" si="6"/>
        <v>21</v>
      </c>
      <c r="N78" s="86">
        <f t="shared" si="6"/>
        <v>18</v>
      </c>
      <c r="O78" s="86">
        <f t="shared" si="6"/>
        <v>15</v>
      </c>
      <c r="P78" s="86">
        <f t="shared" si="6"/>
        <v>15</v>
      </c>
      <c r="Q78" s="86">
        <f t="shared" si="6"/>
        <v>9</v>
      </c>
      <c r="R78" s="86">
        <f t="shared" si="6"/>
        <v>30</v>
      </c>
      <c r="S78" s="86">
        <f t="shared" si="6"/>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8">
        <f>SUM(U2:U77)</f>
        <v>189</v>
      </c>
      <c r="V79" s="89">
        <f>SUM(V2:V77)</f>
        <v>120</v>
      </c>
      <c r="W79" s="89">
        <f>SUM(W2:W77)</f>
        <v>150</v>
      </c>
      <c r="X79" s="89">
        <f>SUM(X2:X77)</f>
        <v>24</v>
      </c>
      <c r="Y79" s="91">
        <f>SUM(Y2:Y77)</f>
        <v>483</v>
      </c>
      <c r="Z79" s="66"/>
      <c r="AA79" s="66"/>
      <c r="AB79" s="66"/>
      <c r="AC79" s="66"/>
      <c r="AD79" s="66"/>
      <c r="AE79" s="66"/>
      <c r="AF79" s="66"/>
      <c r="AG79" s="66"/>
      <c r="AH79" s="66"/>
    </row>
    <row r="80" spans="1:34" ht="15.75" thickBot="1" x14ac:dyDescent="0.3">
      <c r="A80" s="66"/>
      <c r="B80" s="66"/>
      <c r="C80" s="209" t="s">
        <v>235</v>
      </c>
      <c r="D80" s="210"/>
      <c r="E80" s="70">
        <v>60</v>
      </c>
      <c r="F80" s="66"/>
      <c r="G80" s="66"/>
      <c r="H80" s="66"/>
      <c r="I80" s="66"/>
      <c r="J80" s="66"/>
      <c r="K80" s="66"/>
      <c r="L80" s="66"/>
      <c r="M80" s="66"/>
      <c r="N80" s="66"/>
      <c r="O80" s="66"/>
      <c r="P80" s="66"/>
      <c r="Q80" s="66"/>
      <c r="R80" s="66"/>
      <c r="S80" s="66"/>
      <c r="T80" s="66"/>
      <c r="U80" s="66"/>
      <c r="V80" s="66"/>
      <c r="W80" s="66"/>
      <c r="X80" s="66"/>
      <c r="Y80" s="90" t="s">
        <v>236</v>
      </c>
      <c r="Z80" s="66"/>
      <c r="AA80" s="66"/>
      <c r="AB80" s="66"/>
      <c r="AC80" s="66"/>
      <c r="AD80" s="66"/>
      <c r="AE80" s="66"/>
      <c r="AF80" s="66"/>
      <c r="AG80" s="66"/>
      <c r="AH80" s="66"/>
    </row>
    <row r="81" spans="1:34" x14ac:dyDescent="0.25">
      <c r="A81" s="66"/>
      <c r="B81" s="66"/>
      <c r="C81" s="211" t="s">
        <v>237</v>
      </c>
      <c r="D81" s="212"/>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11" t="s">
        <v>238</v>
      </c>
      <c r="D82" s="212"/>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11" t="s">
        <v>239</v>
      </c>
      <c r="D83" s="212"/>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11" t="s">
        <v>240</v>
      </c>
      <c r="D84" s="212"/>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07" t="s">
        <v>241</v>
      </c>
      <c r="D85" s="208"/>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9" sqref="B9"/>
    </sheetView>
  </sheetViews>
  <sheetFormatPr defaultRowHeight="15" x14ac:dyDescent="0.25"/>
  <cols>
    <col min="1" max="1" width="17" bestFit="1" customWidth="1"/>
    <col min="2" max="2" width="28" bestFit="1" customWidth="1"/>
  </cols>
  <sheetData>
    <row r="1" spans="1:2" x14ac:dyDescent="0.25">
      <c r="A1" s="158" t="s">
        <v>331</v>
      </c>
      <c r="B1" s="159" t="s">
        <v>341</v>
      </c>
    </row>
    <row r="2" spans="1:2" x14ac:dyDescent="0.25">
      <c r="A2" s="158" t="s">
        <v>332</v>
      </c>
      <c r="B2" s="160">
        <v>45579</v>
      </c>
    </row>
    <row r="3" spans="1:2" x14ac:dyDescent="0.25">
      <c r="A3" s="158" t="s">
        <v>333</v>
      </c>
      <c r="B3" s="161" t="s">
        <v>334</v>
      </c>
    </row>
    <row r="4" spans="1:2" x14ac:dyDescent="0.25">
      <c r="A4" s="158" t="s">
        <v>335</v>
      </c>
      <c r="B4" s="162" t="s">
        <v>336</v>
      </c>
    </row>
    <row r="5" spans="1:2" x14ac:dyDescent="0.25">
      <c r="A5" s="158" t="s">
        <v>337</v>
      </c>
      <c r="B5" s="163">
        <v>1.4</v>
      </c>
    </row>
    <row r="6" spans="1:2" x14ac:dyDescent="0.25">
      <c r="A6" s="158" t="s">
        <v>338</v>
      </c>
      <c r="B6" s="160">
        <v>45304</v>
      </c>
    </row>
    <row r="7" spans="1:2" x14ac:dyDescent="0.25">
      <c r="A7" s="158" t="s">
        <v>339</v>
      </c>
      <c r="B7" s="161" t="s">
        <v>356</v>
      </c>
    </row>
    <row r="8" spans="1:2" x14ac:dyDescent="0.25">
      <c r="A8" s="158" t="s">
        <v>340</v>
      </c>
      <c r="B8" s="159" t="s">
        <v>342</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20" t="s">
        <v>259</v>
      </c>
      <c r="C5" s="221"/>
      <c r="D5" s="221"/>
      <c r="E5" s="221"/>
      <c r="F5" s="221"/>
      <c r="G5" s="221"/>
      <c r="H5" s="221"/>
      <c r="I5" s="221"/>
      <c r="J5" s="221"/>
      <c r="K5" s="221"/>
      <c r="L5" s="221"/>
      <c r="M5" s="221"/>
      <c r="N5" s="222"/>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23" t="s">
        <v>261</v>
      </c>
    </row>
    <row r="11" spans="1:19" x14ac:dyDescent="0.25">
      <c r="B11" s="223"/>
    </row>
    <row r="12" spans="1:19" x14ac:dyDescent="0.25">
      <c r="B12" s="223"/>
    </row>
    <row r="13" spans="1:19" x14ac:dyDescent="0.25">
      <c r="B13" s="223"/>
    </row>
    <row r="14" spans="1:19" x14ac:dyDescent="0.25">
      <c r="B14" s="223"/>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2025-01-13T12:57:34Z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