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hidePivotFieldList="1" defaultThemeVersion="166925"/>
  <mc:AlternateContent xmlns:mc="http://schemas.openxmlformats.org/markup-compatibility/2006">
    <mc:Choice Requires="x15">
      <x15ac:absPath xmlns:x15ac="http://schemas.microsoft.com/office/spreadsheetml/2010/11/ac" url="C:\A Drive\Excel\Excel Projects\"/>
    </mc:Choice>
  </mc:AlternateContent>
  <xr:revisionPtr revIDLastSave="0" documentId="13_ncr:1_{59627384-613B-436C-96A1-9F9E66CE12E0}" xr6:coauthVersionLast="47" xr6:coauthVersionMax="47" xr10:uidLastSave="{00000000-0000-0000-0000-000000000000}"/>
  <bookViews>
    <workbookView xWindow="-108" yWindow="-108" windowWidth="23256" windowHeight="12456" xr2:uid="{00000000-000D-0000-FFFF-FFFF00000000}"/>
  </bookViews>
  <sheets>
    <sheet name="Questions" sheetId="13" r:id="rId1"/>
    <sheet name="Raw Bike Sales " sheetId="1" r:id="rId2"/>
    <sheet name="Cleaned Bike Sales" sheetId="12" r:id="rId3"/>
    <sheet name="Analysis" sheetId="16" r:id="rId4"/>
    <sheet name="Pivot Table" sheetId="14" r:id="rId5"/>
    <sheet name="Dashboard" sheetId="17" r:id="rId6"/>
  </sheets>
  <definedNames>
    <definedName name="_xlnm._FilterDatabase" localSheetId="2" hidden="1">'Cleaned Bike Sales'!$B$1:$M$89</definedName>
    <definedName name="Slicer_Country">#N/A</definedName>
  </definedNames>
  <calcPr calcId="191028"/>
  <pivotCaches>
    <pivotCache cacheId="1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 i="16" l="1"/>
  <c r="C14" i="16" s="1"/>
  <c r="M66" i="12"/>
  <c r="M65" i="12"/>
  <c r="A13" i="16" a="1"/>
  <c r="A13" i="16" s="1"/>
  <c r="D8" i="16"/>
  <c r="D9" i="16" s="1"/>
  <c r="E4" i="16"/>
  <c r="D5" i="16"/>
  <c r="D4" i="16"/>
  <c r="D6" i="16"/>
  <c r="D7" i="16"/>
  <c r="D3" i="16"/>
  <c r="C9" i="16"/>
  <c r="E5" i="16" s="1"/>
  <c r="B9" i="16"/>
  <c r="M89" i="12"/>
  <c r="L89" i="12"/>
  <c r="M88" i="12"/>
  <c r="L88" i="12"/>
  <c r="M87" i="12"/>
  <c r="L87" i="12"/>
  <c r="M86" i="12"/>
  <c r="L86" i="12"/>
  <c r="M85" i="12"/>
  <c r="L85" i="12"/>
  <c r="M84" i="12"/>
  <c r="L84" i="12"/>
  <c r="M83" i="12"/>
  <c r="L83" i="12"/>
  <c r="M82" i="12"/>
  <c r="L82" i="12"/>
  <c r="M81" i="12"/>
  <c r="L81" i="12"/>
  <c r="M80" i="12"/>
  <c r="L80" i="12"/>
  <c r="M79" i="12"/>
  <c r="L79" i="12"/>
  <c r="M78" i="12"/>
  <c r="L78" i="12"/>
  <c r="M77" i="12"/>
  <c r="L77" i="12"/>
  <c r="M76" i="12"/>
  <c r="L76" i="12"/>
  <c r="M75" i="12"/>
  <c r="L75" i="12"/>
  <c r="M74" i="12"/>
  <c r="L74" i="12"/>
  <c r="M73" i="12"/>
  <c r="L73" i="12"/>
  <c r="M72" i="12"/>
  <c r="L72" i="12"/>
  <c r="M71" i="12"/>
  <c r="L71" i="12"/>
  <c r="M70" i="12"/>
  <c r="L70" i="12"/>
  <c r="M69" i="12"/>
  <c r="L69" i="12"/>
  <c r="M68" i="12"/>
  <c r="L68" i="12"/>
  <c r="M67" i="12"/>
  <c r="L67" i="12"/>
  <c r="L66" i="12"/>
  <c r="L65" i="12"/>
  <c r="M64" i="12"/>
  <c r="L64" i="12"/>
  <c r="M63" i="12"/>
  <c r="L63" i="12"/>
  <c r="M62" i="12"/>
  <c r="L62" i="12"/>
  <c r="M61" i="12"/>
  <c r="L61" i="12"/>
  <c r="M60" i="12"/>
  <c r="L60" i="12"/>
  <c r="M59" i="12"/>
  <c r="L59" i="12"/>
  <c r="M58" i="12"/>
  <c r="L58" i="12"/>
  <c r="M57" i="12"/>
  <c r="L57" i="12"/>
  <c r="M56" i="12"/>
  <c r="L56" i="12"/>
  <c r="M55" i="12"/>
  <c r="L55" i="12"/>
  <c r="M54" i="12"/>
  <c r="L54" i="12"/>
  <c r="M53" i="12"/>
  <c r="L53" i="12"/>
  <c r="M52" i="12"/>
  <c r="L52" i="12"/>
  <c r="M51" i="12"/>
  <c r="L51" i="12"/>
  <c r="M50" i="12"/>
  <c r="L50" i="12"/>
  <c r="M49" i="12"/>
  <c r="L49" i="12"/>
  <c r="M48" i="12"/>
  <c r="L48" i="12"/>
  <c r="M47" i="12"/>
  <c r="L47" i="12"/>
  <c r="M46" i="12"/>
  <c r="L46" i="12"/>
  <c r="M45" i="12"/>
  <c r="L45" i="12"/>
  <c r="M44" i="12"/>
  <c r="L44" i="12"/>
  <c r="M43" i="12"/>
  <c r="L43" i="12"/>
  <c r="M42" i="12"/>
  <c r="L42" i="12"/>
  <c r="M41" i="12"/>
  <c r="L41" i="12"/>
  <c r="M40" i="12"/>
  <c r="L40" i="12"/>
  <c r="M39" i="12"/>
  <c r="L39" i="12"/>
  <c r="M38" i="12"/>
  <c r="L38" i="12"/>
  <c r="M37" i="12"/>
  <c r="L37" i="12"/>
  <c r="M36" i="12"/>
  <c r="L36" i="12"/>
  <c r="M35" i="12"/>
  <c r="L35" i="12"/>
  <c r="M34" i="12"/>
  <c r="L34" i="12"/>
  <c r="M33" i="12"/>
  <c r="L33" i="12"/>
  <c r="M32" i="12"/>
  <c r="L32" i="12"/>
  <c r="M31" i="12"/>
  <c r="L31" i="12"/>
  <c r="M30" i="12"/>
  <c r="L30" i="12"/>
  <c r="M29" i="12"/>
  <c r="L29" i="12"/>
  <c r="M28" i="12"/>
  <c r="L28" i="12"/>
  <c r="M27" i="12"/>
  <c r="L27" i="12"/>
  <c r="M26" i="12"/>
  <c r="L26" i="12"/>
  <c r="M25" i="12"/>
  <c r="L25" i="12"/>
  <c r="M24" i="12"/>
  <c r="L24" i="12"/>
  <c r="M23" i="12"/>
  <c r="L23" i="12"/>
  <c r="M22" i="12"/>
  <c r="L22" i="12"/>
  <c r="M21" i="12"/>
  <c r="L21" i="12"/>
  <c r="M20" i="12"/>
  <c r="L20" i="12"/>
  <c r="M19" i="12"/>
  <c r="L19" i="12"/>
  <c r="M18" i="12"/>
  <c r="L18" i="12"/>
  <c r="M17" i="12"/>
  <c r="L17" i="12"/>
  <c r="M16" i="12"/>
  <c r="L16" i="12"/>
  <c r="M15" i="12"/>
  <c r="L15" i="12"/>
  <c r="M14" i="12"/>
  <c r="L14" i="12"/>
  <c r="M13" i="12"/>
  <c r="L13" i="12"/>
  <c r="M12" i="12"/>
  <c r="L12" i="12"/>
  <c r="M11" i="12"/>
  <c r="L11" i="12"/>
  <c r="M10" i="12"/>
  <c r="L10" i="12"/>
  <c r="M9" i="12"/>
  <c r="L9" i="12"/>
  <c r="M8" i="12"/>
  <c r="L8" i="12"/>
  <c r="M7" i="12"/>
  <c r="L7" i="12"/>
  <c r="M6" i="12"/>
  <c r="L6" i="12"/>
  <c r="M5" i="12"/>
  <c r="L5" i="12"/>
  <c r="M4" i="12"/>
  <c r="L4" i="12"/>
  <c r="M3" i="12"/>
  <c r="L3" i="12"/>
  <c r="M2" i="12"/>
  <c r="L2" i="12"/>
  <c r="S9" i="1"/>
  <c r="R9" i="1"/>
  <c r="R3" i="1"/>
  <c r="R4" i="1"/>
  <c r="R5" i="1"/>
  <c r="R6" i="1"/>
  <c r="R7" i="1"/>
  <c r="R8"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2" i="1"/>
  <c r="S3" i="1"/>
  <c r="S4" i="1"/>
  <c r="S5" i="1"/>
  <c r="S6" i="1"/>
  <c r="S7" i="1"/>
  <c r="S8"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2" i="1"/>
  <c r="C15" i="16" l="1"/>
  <c r="E8" i="16"/>
  <c r="E3" i="16"/>
  <c r="C13" i="16"/>
  <c r="C16" i="16"/>
  <c r="E7" i="16"/>
  <c r="E9" i="16" s="1"/>
  <c r="E6" i="16"/>
  <c r="C17" i="1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<sst xmlns="http://schemas.openxmlformats.org/spreadsheetml/2006/main" count="1439" uniqueCount="197">
  <si>
    <t>Sales_Order #</t>
  </si>
  <si>
    <t>Date</t>
  </si>
  <si>
    <t>Day</t>
  </si>
  <si>
    <t>Month</t>
  </si>
  <si>
    <t>Year</t>
  </si>
  <si>
    <t>Customer_Age</t>
  </si>
  <si>
    <t>Age_Group</t>
  </si>
  <si>
    <t>Customer_Gender</t>
  </si>
  <si>
    <t>Country</t>
  </si>
  <si>
    <t>State</t>
  </si>
  <si>
    <t>Product_Category</t>
  </si>
  <si>
    <t>Sub_Category</t>
  </si>
  <si>
    <t>Product_Description</t>
  </si>
  <si>
    <t>Order_Quantity</t>
  </si>
  <si>
    <t xml:space="preserve"> Unit_Cost </t>
  </si>
  <si>
    <t xml:space="preserve"> Unit_Price </t>
  </si>
  <si>
    <t xml:space="preserve"> Profit </t>
  </si>
  <si>
    <t xml:space="preserve"> Cost </t>
  </si>
  <si>
    <t>Revenue</t>
  </si>
  <si>
    <t>000261695</t>
  </si>
  <si>
    <t>December</t>
  </si>
  <si>
    <t>Adults (35-64)</t>
  </si>
  <si>
    <t>F</t>
  </si>
  <si>
    <t>United States</t>
  </si>
  <si>
    <t>California</t>
  </si>
  <si>
    <t>Bikes</t>
  </si>
  <si>
    <t>Mountain Bikes</t>
  </si>
  <si>
    <t>Mountain-200 Black, 46</t>
  </si>
  <si>
    <t>M</t>
  </si>
  <si>
    <t>United Kingdom</t>
  </si>
  <si>
    <t>England</t>
  </si>
  <si>
    <t>Mountain-200 Silver, 42</t>
  </si>
  <si>
    <t>000261697</t>
  </si>
  <si>
    <t xml:space="preserve"> United States</t>
  </si>
  <si>
    <t>Mountain-400-W Silver, 46</t>
  </si>
  <si>
    <t>000261698</t>
  </si>
  <si>
    <t>Young Adults (25-34)</t>
  </si>
  <si>
    <t>Australia</t>
  </si>
  <si>
    <t>New South Wales</t>
  </si>
  <si>
    <t>Mountain-400-W Silver, 42</t>
  </si>
  <si>
    <t>000261699</t>
  </si>
  <si>
    <t>United  States</t>
  </si>
  <si>
    <t>000261700</t>
  </si>
  <si>
    <t>Youth (&lt;25)</t>
  </si>
  <si>
    <t>Mountain-200 Black, 38</t>
  </si>
  <si>
    <t>000261701</t>
  </si>
  <si>
    <t xml:space="preserve">United States </t>
  </si>
  <si>
    <t>Washington</t>
  </si>
  <si>
    <t>000261702</t>
  </si>
  <si>
    <t>000261703</t>
  </si>
  <si>
    <t>000261704</t>
  </si>
  <si>
    <t>Germany</t>
  </si>
  <si>
    <t>Nordrhein-Westfalen</t>
  </si>
  <si>
    <t>000261705</t>
  </si>
  <si>
    <t>Queensland</t>
  </si>
  <si>
    <t>Mountain-200 Silver, 38</t>
  </si>
  <si>
    <t>000261706</t>
  </si>
  <si>
    <t>000261707</t>
  </si>
  <si>
    <t>000261708</t>
  </si>
  <si>
    <t>Canada</t>
  </si>
  <si>
    <t>British Columbia</t>
  </si>
  <si>
    <t>000261709</t>
  </si>
  <si>
    <t>Mountain-200 Black, 42</t>
  </si>
  <si>
    <t>000261710</t>
  </si>
  <si>
    <t>000261711</t>
  </si>
  <si>
    <t>Decmber</t>
  </si>
  <si>
    <t>Mountain-400-W Silver, 38</t>
  </si>
  <si>
    <t>000261712</t>
  </si>
  <si>
    <t>000261713</t>
  </si>
  <si>
    <t>Mountain-500 Silver, 42</t>
  </si>
  <si>
    <t>000261714</t>
  </si>
  <si>
    <t>000261715</t>
  </si>
  <si>
    <t>Oregon</t>
  </si>
  <si>
    <t>000261716</t>
  </si>
  <si>
    <t>Mountain-500 Black, 42</t>
  </si>
  <si>
    <t>000261717</t>
  </si>
  <si>
    <t>Victoria</t>
  </si>
  <si>
    <t>Mountain-100 Black, 38</t>
  </si>
  <si>
    <t>000261718</t>
  </si>
  <si>
    <t>Hamburg</t>
  </si>
  <si>
    <t>000261719</t>
  </si>
  <si>
    <t>000261720</t>
  </si>
  <si>
    <t>000261721</t>
  </si>
  <si>
    <t>000261722</t>
  </si>
  <si>
    <t>Mountain-500 Black, 40</t>
  </si>
  <si>
    <t>000261723</t>
  </si>
  <si>
    <t>Mountain-100 Silver, 44</t>
  </si>
  <si>
    <t>000261724</t>
  </si>
  <si>
    <t>000261725</t>
  </si>
  <si>
    <t>France</t>
  </si>
  <si>
    <t>Seine (Paris)</t>
  </si>
  <si>
    <t>000261726</t>
  </si>
  <si>
    <t>000261727</t>
  </si>
  <si>
    <t>000261728</t>
  </si>
  <si>
    <t>000261729</t>
  </si>
  <si>
    <t>000261730</t>
  </si>
  <si>
    <t>000261731</t>
  </si>
  <si>
    <t>000261732</t>
  </si>
  <si>
    <t>000261733</t>
  </si>
  <si>
    <t>000261734</t>
  </si>
  <si>
    <t>000261735</t>
  </si>
  <si>
    <t>000261736</t>
  </si>
  <si>
    <t>Mountain-500 Silver, 40</t>
  </si>
  <si>
    <t>000261737</t>
  </si>
  <si>
    <t>000261738</t>
  </si>
  <si>
    <t>000261739</t>
  </si>
  <si>
    <t>000261740</t>
  </si>
  <si>
    <t>000261741</t>
  </si>
  <si>
    <t>000261742</t>
  </si>
  <si>
    <t>000261743</t>
  </si>
  <si>
    <t>000261744</t>
  </si>
  <si>
    <t>000261745</t>
  </si>
  <si>
    <t>Seine et Marne</t>
  </si>
  <si>
    <t>Mountain-200 Silver, 46</t>
  </si>
  <si>
    <t>000261746</t>
  </si>
  <si>
    <t>000261747</t>
  </si>
  <si>
    <t>000261748</t>
  </si>
  <si>
    <t>000261749</t>
  </si>
  <si>
    <t>000261750</t>
  </si>
  <si>
    <t>000261751</t>
  </si>
  <si>
    <t>Seine Saint Denis</t>
  </si>
  <si>
    <t>000261752</t>
  </si>
  <si>
    <t>000261753</t>
  </si>
  <si>
    <t>000261754</t>
  </si>
  <si>
    <t>000261755</t>
  </si>
  <si>
    <t>000261756</t>
  </si>
  <si>
    <t>Nord</t>
  </si>
  <si>
    <t>000261757</t>
  </si>
  <si>
    <t>Mountain-500 Black, 44</t>
  </si>
  <si>
    <t>000261758</t>
  </si>
  <si>
    <t>000261759</t>
  </si>
  <si>
    <t>Mountain-100 Black, 48</t>
  </si>
  <si>
    <t>000261760</t>
  </si>
  <si>
    <t>000261761</t>
  </si>
  <si>
    <t>000261762</t>
  </si>
  <si>
    <t>000261763</t>
  </si>
  <si>
    <t>South Australia</t>
  </si>
  <si>
    <t>000261764</t>
  </si>
  <si>
    <t>Hessen</t>
  </si>
  <si>
    <t>000261765</t>
  </si>
  <si>
    <t>000261766</t>
  </si>
  <si>
    <t>000261767</t>
  </si>
  <si>
    <t>000261768</t>
  </si>
  <si>
    <t>Mountain-500 Black, 52</t>
  </si>
  <si>
    <t>000261769</t>
  </si>
  <si>
    <t>000261770</t>
  </si>
  <si>
    <t>000261771</t>
  </si>
  <si>
    <t>Somme</t>
  </si>
  <si>
    <t>000261772</t>
  </si>
  <si>
    <t>000261773</t>
  </si>
  <si>
    <t>000261774</t>
  </si>
  <si>
    <t>000261775</t>
  </si>
  <si>
    <t>000261776</t>
  </si>
  <si>
    <t>000261777</t>
  </si>
  <si>
    <t>000261778</t>
  </si>
  <si>
    <t>000261779</t>
  </si>
  <si>
    <t>000261780</t>
  </si>
  <si>
    <t>000261781</t>
  </si>
  <si>
    <t>000261782</t>
  </si>
  <si>
    <t>Adult</t>
  </si>
  <si>
    <t>Young Adult</t>
  </si>
  <si>
    <t>Youth</t>
  </si>
  <si>
    <t>Female</t>
  </si>
  <si>
    <t>Male</t>
  </si>
  <si>
    <t>Row Labels</t>
  </si>
  <si>
    <t>Grand Total</t>
  </si>
  <si>
    <t>Bike Sales Dashboard</t>
  </si>
  <si>
    <t>Silver</t>
  </si>
  <si>
    <t>Black</t>
  </si>
  <si>
    <t>Mountain-200</t>
  </si>
  <si>
    <t>Mountain-500</t>
  </si>
  <si>
    <t>Mountain-100</t>
  </si>
  <si>
    <t>Stakeholder Questions</t>
  </si>
  <si>
    <t>What is the bike sales percentage?</t>
  </si>
  <si>
    <t>Which country has the highest sales?</t>
  </si>
  <si>
    <t>Which bike model has the highest sales?</t>
  </si>
  <si>
    <t>What is the most sold bike model per country?</t>
  </si>
  <si>
    <t>What is the most sold bike model per state?</t>
  </si>
  <si>
    <t>What gender buys the most bikes per country?</t>
  </si>
  <si>
    <t>What gender buys the most bikes per state?</t>
  </si>
  <si>
    <t>What bike model is preferred by each age bracket?</t>
  </si>
  <si>
    <t>Product_Color</t>
  </si>
  <si>
    <t>Product_Model</t>
  </si>
  <si>
    <t>Mountain-400-W</t>
  </si>
  <si>
    <t>Quantity</t>
  </si>
  <si>
    <t>Sales</t>
  </si>
  <si>
    <t>Total</t>
  </si>
  <si>
    <t>Average Sales</t>
  </si>
  <si>
    <t>Sales Percentage</t>
  </si>
  <si>
    <t>Highest Sales</t>
  </si>
  <si>
    <t>Bike Model Sales</t>
  </si>
  <si>
    <t>Column Labels</t>
  </si>
  <si>
    <t>Sum of Order_Quantity</t>
  </si>
  <si>
    <t>Note: Practiced SUMIFS</t>
  </si>
  <si>
    <t>Questions</t>
  </si>
  <si>
    <t>Answers</t>
  </si>
  <si>
    <t>Check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</si>
</sst>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font>
    <font>
      <b/>
      <sz val="11"/>
      <color rgb="FF000000"/>
      <name val="Calibri"/>
      <family val="2"/>
    </font>
    <font>
      <sz val="11"/>
      <name val="Calibri"/>
      <family val="2"/>
      <scheme val="minor"/>
    </font>
    <font>
      <sz val="11"/>
      <name val="Calibri"/>
      <family val="2"/>
    </font>
    <font>
      <sz val="20"/>
      <color theme="0"/>
      <name val="Calibri"/>
      <family val="2"/>
      <scheme val="minor"/>
    </font>
    <font>
      <b/>
      <sz val="12"/>
      <color theme="1"/>
      <name val="Calibri"/>
      <family val="2"/>
      <scheme val="minor"/>
    </font>
    <font>
      <sz val="11"/>
      <color theme="6"/>
      <name val="Calibri"/>
      <family val="2"/>
      <scheme val="minor"/>
    </font>
    <font>
      <sz val="36"/>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3">
    <xf numFmtId="0" fontId="0" fillId="0" borderId="0" xfId="0"/>
    <xf numFmtId="14" fontId="0" fillId="0" borderId="0" xfId="0" applyNumberFormat="1"/>
    <xf numFmtId="164" fontId="0" fillId="0" borderId="0" xfId="0" applyNumberFormat="1"/>
    <xf numFmtId="49" fontId="0" fillId="0" borderId="0" xfId="0" applyNumberFormat="1" applyAlignment="1">
      <alignment horizontal="right"/>
    </xf>
    <xf numFmtId="0" fontId="16" fillId="0" borderId="0" xfId="0" applyFont="1"/>
    <xf numFmtId="0" fontId="19" fillId="0" borderId="0" xfId="0" applyFont="1"/>
    <xf numFmtId="0" fontId="20" fillId="0" borderId="0" xfId="0" applyFont="1"/>
    <xf numFmtId="0" fontId="16" fillId="0" borderId="0" xfId="0" applyFont="1" applyAlignment="1">
      <alignment horizontal="center"/>
    </xf>
    <xf numFmtId="0" fontId="0" fillId="0" borderId="0" xfId="0" applyAlignment="1">
      <alignment horizontal="center"/>
    </xf>
    <xf numFmtId="0" fontId="21" fillId="0" borderId="0" xfId="0" applyFont="1"/>
    <xf numFmtId="0" fontId="22" fillId="0" borderId="0" xfId="0" applyFont="1"/>
    <xf numFmtId="164" fontId="21" fillId="0" borderId="0" xfId="0" applyNumberFormat="1" applyFont="1"/>
    <xf numFmtId="49" fontId="21" fillId="0" borderId="0" xfId="0" applyNumberFormat="1" applyFont="1" applyAlignment="1">
      <alignment horizontal="right"/>
    </xf>
    <xf numFmtId="14" fontId="21" fillId="0" borderId="0" xfId="0" applyNumberFormat="1" applyFont="1"/>
    <xf numFmtId="0" fontId="21" fillId="0" borderId="0" xfId="0" applyFont="1" applyAlignment="1">
      <alignment horizontal="center"/>
    </xf>
    <xf numFmtId="0" fontId="16" fillId="0" borderId="0" xfId="0" applyFont="1" applyAlignment="1">
      <alignment horizontal="left"/>
    </xf>
    <xf numFmtId="0" fontId="0" fillId="0" borderId="0" xfId="0" applyAlignment="1">
      <alignment horizontal="left"/>
    </xf>
    <xf numFmtId="0" fontId="0" fillId="0" borderId="0" xfId="0" pivotButton="1"/>
    <xf numFmtId="1" fontId="16" fillId="0" borderId="0" xfId="0" applyNumberFormat="1" applyFont="1" applyAlignment="1">
      <alignment horizontal="left"/>
    </xf>
    <xf numFmtId="0" fontId="0" fillId="0" borderId="0" xfId="0" applyNumberFormat="1"/>
    <xf numFmtId="0" fontId="23" fillId="33" borderId="0" xfId="0" applyFont="1" applyFill="1" applyAlignment="1">
      <alignment horizontal="center"/>
    </xf>
    <xf numFmtId="2" fontId="0" fillId="0" borderId="0" xfId="0" applyNumberFormat="1"/>
    <xf numFmtId="1" fontId="0" fillId="0" borderId="0" xfId="0" applyNumberFormat="1" applyAlignment="1">
      <alignment horizontal="left"/>
    </xf>
    <xf numFmtId="9" fontId="0" fillId="0" borderId="0" xfId="42" applyFont="1"/>
    <xf numFmtId="0" fontId="24" fillId="0" borderId="0" xfId="0" applyFont="1" applyAlignment="1">
      <alignment horizontal="center"/>
    </xf>
    <xf numFmtId="9" fontId="0" fillId="0" borderId="0" xfId="0" applyNumberFormat="1"/>
    <xf numFmtId="0" fontId="16" fillId="0" borderId="0" xfId="0" applyFont="1"/>
    <xf numFmtId="0" fontId="0" fillId="33" borderId="0" xfId="0" applyFill="1"/>
    <xf numFmtId="0" fontId="25" fillId="0" borderId="0" xfId="0" applyFont="1"/>
    <xf numFmtId="0" fontId="16" fillId="0" borderId="0" xfId="0" applyFont="1" applyAlignment="1">
      <alignment horizontal="center"/>
    </xf>
    <xf numFmtId="0" fontId="0" fillId="0" borderId="0" xfId="0" applyFill="1"/>
    <xf numFmtId="0" fontId="26" fillId="34" borderId="0" xfId="0" applyFont="1" applyFill="1" applyAlignment="1">
      <alignment horizontal="center"/>
    </xf>
    <xf numFmtId="0" fontId="26" fillId="0" borderId="0" xfId="0" applyFont="1" applyFill="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a:solidFill>
                  <a:schemeClr val="tx1"/>
                </a:solidFill>
              </a:rPr>
              <a:t>Sales Percentage (Country)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pieChart>
        <c:varyColors val="1"/>
        <c:ser>
          <c:idx val="0"/>
          <c:order val="0"/>
          <c:tx>
            <c:strRef>
              <c:f>Analysis!$E$2</c:f>
              <c:strCache>
                <c:ptCount val="1"/>
                <c:pt idx="0">
                  <c:v>Sales Percentage</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Analysis!$A$3:$A$8</c:f>
              <c:strCache>
                <c:ptCount val="6"/>
                <c:pt idx="0">
                  <c:v>United States</c:v>
                </c:pt>
                <c:pt idx="1">
                  <c:v>United Kingdom</c:v>
                </c:pt>
                <c:pt idx="2">
                  <c:v>Australia</c:v>
                </c:pt>
                <c:pt idx="3">
                  <c:v>Germany</c:v>
                </c:pt>
                <c:pt idx="4">
                  <c:v>Canada</c:v>
                </c:pt>
                <c:pt idx="5">
                  <c:v>France</c:v>
                </c:pt>
              </c:strCache>
            </c:strRef>
          </c:cat>
          <c:val>
            <c:numRef>
              <c:f>Analysis!$E$3:$E$8</c:f>
              <c:numCache>
                <c:formatCode>0%</c:formatCode>
                <c:ptCount val="6"/>
                <c:pt idx="0">
                  <c:v>0.36953813615626524</c:v>
                </c:pt>
                <c:pt idx="1">
                  <c:v>5.5288568011693316E-2</c:v>
                </c:pt>
                <c:pt idx="2">
                  <c:v>0.3086825087478407</c:v>
                </c:pt>
                <c:pt idx="3">
                  <c:v>8.3076803826903481E-2</c:v>
                </c:pt>
                <c:pt idx="4">
                  <c:v>5.5587544846525228E-2</c:v>
                </c:pt>
                <c:pt idx="5">
                  <c:v>0.12782643841077201</c:v>
                </c:pt>
              </c:numCache>
            </c:numRef>
          </c:val>
          <c:extLst>
            <c:ext xmlns:c16="http://schemas.microsoft.com/office/drawing/2014/chart" uri="{C3380CC4-5D6E-409C-BE32-E72D297353CC}">
              <c16:uniqueId val="{00000000-724B-4987-9BDB-1E3550450FF0}"/>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a:solidFill>
                  <a:schemeClr val="tx1"/>
                </a:solidFill>
              </a:rPr>
              <a:t>Sales Percentage (Model)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pieChart>
        <c:varyColors val="1"/>
        <c:ser>
          <c:idx val="0"/>
          <c:order val="0"/>
          <c:tx>
            <c:strRef>
              <c:f>Analysis!$C$12</c:f>
              <c:strCache>
                <c:ptCount val="1"/>
                <c:pt idx="0">
                  <c:v>Sales Percentage</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Analysis!$A$13:$A$16</c:f>
              <c:strCache>
                <c:ptCount val="4"/>
                <c:pt idx="0">
                  <c:v>Mountain-200</c:v>
                </c:pt>
                <c:pt idx="1">
                  <c:v>Mountain-400-W</c:v>
                </c:pt>
                <c:pt idx="2">
                  <c:v>Mountain-500</c:v>
                </c:pt>
                <c:pt idx="3">
                  <c:v>Mountain-100</c:v>
                </c:pt>
              </c:strCache>
            </c:strRef>
          </c:cat>
          <c:val>
            <c:numRef>
              <c:f>Analysis!$C$13:$C$16</c:f>
              <c:numCache>
                <c:formatCode>0%</c:formatCode>
                <c:ptCount val="4"/>
                <c:pt idx="0">
                  <c:v>0.80397085529521195</c:v>
                </c:pt>
                <c:pt idx="1">
                  <c:v>5.9607122292598659E-2</c:v>
                </c:pt>
                <c:pt idx="2">
                  <c:v>3.3579527838065289E-2</c:v>
                </c:pt>
                <c:pt idx="3">
                  <c:v>0.1028424945741241</c:v>
                </c:pt>
              </c:numCache>
            </c:numRef>
          </c:val>
          <c:extLst>
            <c:ext xmlns:c16="http://schemas.microsoft.com/office/drawing/2014/chart" uri="{C3380CC4-5D6E-409C-BE32-E72D297353CC}">
              <c16:uniqueId val="{00000000-298F-4F44-A62B-38FD62113FDF}"/>
            </c:ext>
          </c:extLst>
        </c:ser>
        <c:dLbls>
          <c:dLblPos val="inEnd"/>
          <c:showLegendKey val="0"/>
          <c:showVal val="0"/>
          <c:showCatName val="0"/>
          <c:showSerName val="0"/>
          <c:showPercent val="0"/>
          <c:showBubbleSize val="0"/>
          <c:showLeaderLines val="0"/>
        </c:dLbls>
        <c:firstSliceAng val="0"/>
        <c:extLst>
          <c:ext xmlns:c15="http://schemas.microsoft.com/office/drawing/2012/chart" uri="{02D57815-91ED-43cb-92C2-25804820EDAC}">
            <c15:filteredPieSeries>
              <c15:ser>
                <c:idx val="1"/>
                <c:order val="1"/>
                <c:tx>
                  <c:strRef>
                    <c:extLst>
                      <c:ext uri="{02D57815-91ED-43cb-92C2-25804820EDAC}">
                        <c15:formulaRef>
                          <c15:sqref>Analysis!$D$12</c15:sqref>
                        </c15:formulaRef>
                      </c:ext>
                    </c:extLst>
                    <c:strCache>
                      <c:ptCount val="1"/>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dPt>
                <c:dLbls>
                  <c:spPr>
                    <a:solidFill>
                      <a:schemeClr val="lt1"/>
                    </a:solidFill>
                    <a:ln>
                      <a:solidFill>
                        <a:schemeClr val="dk1">
                          <a:lumMod val="25000"/>
                          <a:lumOff val="75000"/>
                        </a:scheme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uri="{CE6537A1-D6FC-4f65-9D91-7224C49458BB}">
                      <c15:spPr xmlns:c15="http://schemas.microsoft.com/office/drawing/2012/chart">
                        <a:prstGeom prst="wedgeRectCallout">
                          <a:avLst/>
                        </a:prstGeom>
                        <a:noFill/>
                        <a:ln>
                          <a:noFill/>
                        </a:ln>
                      </c15:spPr>
                    </c:ext>
                  </c:extLst>
                </c:dLbls>
                <c:cat>
                  <c:strRef>
                    <c:extLst>
                      <c:ext uri="{02D57815-91ED-43cb-92C2-25804820EDAC}">
                        <c15:formulaRef>
                          <c15:sqref>Analysis!$A$13:$A$16</c15:sqref>
                        </c15:formulaRef>
                      </c:ext>
                    </c:extLst>
                    <c:strCache>
                      <c:ptCount val="4"/>
                      <c:pt idx="0">
                        <c:v>Mountain-200</c:v>
                      </c:pt>
                      <c:pt idx="1">
                        <c:v>Mountain-400-W</c:v>
                      </c:pt>
                      <c:pt idx="2">
                        <c:v>Mountain-500</c:v>
                      </c:pt>
                      <c:pt idx="3">
                        <c:v>Mountain-100</c:v>
                      </c:pt>
                    </c:strCache>
                  </c:strRef>
                </c:cat>
                <c:val>
                  <c:numRef>
                    <c:extLst>
                      <c:ext uri="{02D57815-91ED-43cb-92C2-25804820EDAC}">
                        <c15:formulaRef>
                          <c15:sqref>Analysis!$D$13:$D$16</c15:sqref>
                        </c15:formulaRef>
                      </c:ext>
                    </c:extLst>
                    <c:numCache>
                      <c:formatCode>General</c:formatCode>
                      <c:ptCount val="4"/>
                    </c:numCache>
                  </c:numRef>
                </c:val>
                <c:extLst>
                  <c:ext xmlns:c16="http://schemas.microsoft.com/office/drawing/2014/chart" uri="{C3380CC4-5D6E-409C-BE32-E72D297353CC}">
                    <c16:uniqueId val="{00000001-298F-4F44-A62B-38FD62113FDF}"/>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Popular</a:t>
            </a:r>
            <a:r>
              <a:rPr lang="en-IN" baseline="0"/>
              <a:t> Bike Models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Mountain-100</c:v>
                </c:pt>
              </c:strCache>
            </c:strRef>
          </c:tx>
          <c:spPr>
            <a:solidFill>
              <a:schemeClr val="accent1"/>
            </a:solidFill>
            <a:ln>
              <a:noFill/>
            </a:ln>
            <a:effectLst/>
          </c:spPr>
          <c:invertIfNegative val="0"/>
          <c:cat>
            <c:strRef>
              <c:f>'Pivot Table'!$A$3:$A$9</c:f>
              <c:strCache>
                <c:ptCount val="6"/>
                <c:pt idx="0">
                  <c:v>Australia</c:v>
                </c:pt>
                <c:pt idx="1">
                  <c:v>Canada</c:v>
                </c:pt>
                <c:pt idx="2">
                  <c:v>France</c:v>
                </c:pt>
                <c:pt idx="3">
                  <c:v>Germany</c:v>
                </c:pt>
                <c:pt idx="4">
                  <c:v>United Kingdom</c:v>
                </c:pt>
                <c:pt idx="5">
                  <c:v>United States</c:v>
                </c:pt>
              </c:strCache>
            </c:strRef>
          </c:cat>
          <c:val>
            <c:numRef>
              <c:f>'Pivot Table'!$B$3:$B$9</c:f>
              <c:numCache>
                <c:formatCode>General</c:formatCode>
                <c:ptCount val="6"/>
                <c:pt idx="0">
                  <c:v>6</c:v>
                </c:pt>
                <c:pt idx="5">
                  <c:v>5</c:v>
                </c:pt>
              </c:numCache>
            </c:numRef>
          </c:val>
          <c:extLst>
            <c:ext xmlns:c16="http://schemas.microsoft.com/office/drawing/2014/chart" uri="{C3380CC4-5D6E-409C-BE32-E72D297353CC}">
              <c16:uniqueId val="{00000000-043A-48C8-9278-DA296C335870}"/>
            </c:ext>
          </c:extLst>
        </c:ser>
        <c:ser>
          <c:idx val="1"/>
          <c:order val="1"/>
          <c:tx>
            <c:strRef>
              <c:f>'Pivot Table'!$C$1:$C$2</c:f>
              <c:strCache>
                <c:ptCount val="1"/>
                <c:pt idx="0">
                  <c:v>Mountain-200</c:v>
                </c:pt>
              </c:strCache>
            </c:strRef>
          </c:tx>
          <c:spPr>
            <a:solidFill>
              <a:schemeClr val="accent2"/>
            </a:solidFill>
            <a:ln>
              <a:noFill/>
            </a:ln>
            <a:effectLst/>
          </c:spPr>
          <c:invertIfNegative val="0"/>
          <c:cat>
            <c:strRef>
              <c:f>'Pivot Table'!$A$3:$A$9</c:f>
              <c:strCache>
                <c:ptCount val="6"/>
                <c:pt idx="0">
                  <c:v>Australia</c:v>
                </c:pt>
                <c:pt idx="1">
                  <c:v>Canada</c:v>
                </c:pt>
                <c:pt idx="2">
                  <c:v>France</c:v>
                </c:pt>
                <c:pt idx="3">
                  <c:v>Germany</c:v>
                </c:pt>
                <c:pt idx="4">
                  <c:v>United Kingdom</c:v>
                </c:pt>
                <c:pt idx="5">
                  <c:v>United States</c:v>
                </c:pt>
              </c:strCache>
            </c:strRef>
          </c:cat>
          <c:val>
            <c:numRef>
              <c:f>'Pivot Table'!$C$3:$C$9</c:f>
              <c:numCache>
                <c:formatCode>General</c:formatCode>
                <c:ptCount val="6"/>
                <c:pt idx="0">
                  <c:v>33</c:v>
                </c:pt>
                <c:pt idx="1">
                  <c:v>8</c:v>
                </c:pt>
                <c:pt idx="2">
                  <c:v>20</c:v>
                </c:pt>
                <c:pt idx="3">
                  <c:v>13</c:v>
                </c:pt>
                <c:pt idx="4">
                  <c:v>6</c:v>
                </c:pt>
                <c:pt idx="5">
                  <c:v>46</c:v>
                </c:pt>
              </c:numCache>
            </c:numRef>
          </c:val>
          <c:extLst>
            <c:ext xmlns:c16="http://schemas.microsoft.com/office/drawing/2014/chart" uri="{C3380CC4-5D6E-409C-BE32-E72D297353CC}">
              <c16:uniqueId val="{0000000C-043A-48C8-9278-DA296C335870}"/>
            </c:ext>
          </c:extLst>
        </c:ser>
        <c:ser>
          <c:idx val="2"/>
          <c:order val="2"/>
          <c:tx>
            <c:strRef>
              <c:f>'Pivot Table'!$D$1:$D$2</c:f>
              <c:strCache>
                <c:ptCount val="1"/>
                <c:pt idx="0">
                  <c:v>Mountain-400-W</c:v>
                </c:pt>
              </c:strCache>
            </c:strRef>
          </c:tx>
          <c:spPr>
            <a:solidFill>
              <a:schemeClr val="accent3"/>
            </a:solidFill>
            <a:ln>
              <a:noFill/>
            </a:ln>
            <a:effectLst/>
          </c:spPr>
          <c:invertIfNegative val="0"/>
          <c:cat>
            <c:strRef>
              <c:f>'Pivot Table'!$A$3:$A$9</c:f>
              <c:strCache>
                <c:ptCount val="6"/>
                <c:pt idx="0">
                  <c:v>Australia</c:v>
                </c:pt>
                <c:pt idx="1">
                  <c:v>Canada</c:v>
                </c:pt>
                <c:pt idx="2">
                  <c:v>France</c:v>
                </c:pt>
                <c:pt idx="3">
                  <c:v>Germany</c:v>
                </c:pt>
                <c:pt idx="4">
                  <c:v>United Kingdom</c:v>
                </c:pt>
                <c:pt idx="5">
                  <c:v>United States</c:v>
                </c:pt>
              </c:strCache>
            </c:strRef>
          </c:cat>
          <c:val>
            <c:numRef>
              <c:f>'Pivot Table'!$D$3:$D$9</c:f>
              <c:numCache>
                <c:formatCode>General</c:formatCode>
                <c:ptCount val="6"/>
                <c:pt idx="0">
                  <c:v>9</c:v>
                </c:pt>
                <c:pt idx="4">
                  <c:v>8</c:v>
                </c:pt>
                <c:pt idx="5">
                  <c:v>11</c:v>
                </c:pt>
              </c:numCache>
            </c:numRef>
          </c:val>
          <c:extLst>
            <c:ext xmlns:c16="http://schemas.microsoft.com/office/drawing/2014/chart" uri="{C3380CC4-5D6E-409C-BE32-E72D297353CC}">
              <c16:uniqueId val="{0000000D-043A-48C8-9278-DA296C335870}"/>
            </c:ext>
          </c:extLst>
        </c:ser>
        <c:ser>
          <c:idx val="3"/>
          <c:order val="3"/>
          <c:tx>
            <c:strRef>
              <c:f>'Pivot Table'!$E$1:$E$2</c:f>
              <c:strCache>
                <c:ptCount val="1"/>
                <c:pt idx="0">
                  <c:v>Mountain-500</c:v>
                </c:pt>
              </c:strCache>
            </c:strRef>
          </c:tx>
          <c:spPr>
            <a:solidFill>
              <a:schemeClr val="accent4"/>
            </a:solidFill>
            <a:ln>
              <a:noFill/>
            </a:ln>
            <a:effectLst/>
          </c:spPr>
          <c:invertIfNegative val="0"/>
          <c:cat>
            <c:strRef>
              <c:f>'Pivot Table'!$A$3:$A$9</c:f>
              <c:strCache>
                <c:ptCount val="6"/>
                <c:pt idx="0">
                  <c:v>Australia</c:v>
                </c:pt>
                <c:pt idx="1">
                  <c:v>Canada</c:v>
                </c:pt>
                <c:pt idx="2">
                  <c:v>France</c:v>
                </c:pt>
                <c:pt idx="3">
                  <c:v>Germany</c:v>
                </c:pt>
                <c:pt idx="4">
                  <c:v>United Kingdom</c:v>
                </c:pt>
                <c:pt idx="5">
                  <c:v>United States</c:v>
                </c:pt>
              </c:strCache>
            </c:strRef>
          </c:cat>
          <c:val>
            <c:numRef>
              <c:f>'Pivot Table'!$E$3:$E$9</c:f>
              <c:numCache>
                <c:formatCode>General</c:formatCode>
                <c:ptCount val="6"/>
                <c:pt idx="0">
                  <c:v>15</c:v>
                </c:pt>
                <c:pt idx="1">
                  <c:v>3</c:v>
                </c:pt>
                <c:pt idx="5">
                  <c:v>4</c:v>
                </c:pt>
              </c:numCache>
            </c:numRef>
          </c:val>
          <c:extLst>
            <c:ext xmlns:c16="http://schemas.microsoft.com/office/drawing/2014/chart" uri="{C3380CC4-5D6E-409C-BE32-E72D297353CC}">
              <c16:uniqueId val="{0000000E-043A-48C8-9278-DA296C335870}"/>
            </c:ext>
          </c:extLst>
        </c:ser>
        <c:dLbls>
          <c:showLegendKey val="0"/>
          <c:showVal val="0"/>
          <c:showCatName val="0"/>
          <c:showSerName val="0"/>
          <c:showPercent val="0"/>
          <c:showBubbleSize val="0"/>
        </c:dLbls>
        <c:gapWidth val="219"/>
        <c:overlap val="-27"/>
        <c:axId val="1868988255"/>
        <c:axId val="1868991135"/>
      </c:barChart>
      <c:catAx>
        <c:axId val="1868988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991135"/>
        <c:crosses val="autoZero"/>
        <c:auto val="1"/>
        <c:lblAlgn val="ctr"/>
        <c:lblOffset val="100"/>
        <c:noMultiLvlLbl val="0"/>
      </c:catAx>
      <c:valAx>
        <c:axId val="1868991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98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Gender Preference </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Table'!$B$11:$B$12</c:f>
              <c:strCache>
                <c:ptCount val="1"/>
                <c:pt idx="0">
                  <c:v>Female</c:v>
                </c:pt>
              </c:strCache>
            </c:strRef>
          </c:tx>
          <c:spPr>
            <a:solidFill>
              <a:schemeClr val="accent1"/>
            </a:solidFill>
            <a:ln>
              <a:noFill/>
            </a:ln>
            <a:effectLst/>
          </c:spPr>
          <c:invertIfNegative val="0"/>
          <c:cat>
            <c:strRef>
              <c:f>'Pivot Table'!$A$13:$A$19</c:f>
              <c:strCache>
                <c:ptCount val="6"/>
                <c:pt idx="0">
                  <c:v>Australia</c:v>
                </c:pt>
                <c:pt idx="1">
                  <c:v>Canada</c:v>
                </c:pt>
                <c:pt idx="2">
                  <c:v>France</c:v>
                </c:pt>
                <c:pt idx="3">
                  <c:v>Germany</c:v>
                </c:pt>
                <c:pt idx="4">
                  <c:v>United Kingdom</c:v>
                </c:pt>
                <c:pt idx="5">
                  <c:v>United States</c:v>
                </c:pt>
              </c:strCache>
            </c:strRef>
          </c:cat>
          <c:val>
            <c:numRef>
              <c:f>'Pivot Table'!$B$13:$B$19</c:f>
              <c:numCache>
                <c:formatCode>General</c:formatCode>
                <c:ptCount val="6"/>
                <c:pt idx="0">
                  <c:v>43</c:v>
                </c:pt>
                <c:pt idx="1">
                  <c:v>6</c:v>
                </c:pt>
                <c:pt idx="2">
                  <c:v>7</c:v>
                </c:pt>
                <c:pt idx="3">
                  <c:v>8</c:v>
                </c:pt>
                <c:pt idx="4">
                  <c:v>5</c:v>
                </c:pt>
                <c:pt idx="5">
                  <c:v>39</c:v>
                </c:pt>
              </c:numCache>
            </c:numRef>
          </c:val>
          <c:extLst>
            <c:ext xmlns:c16="http://schemas.microsoft.com/office/drawing/2014/chart" uri="{C3380CC4-5D6E-409C-BE32-E72D297353CC}">
              <c16:uniqueId val="{00000000-04BD-4C1E-8811-A7A7310734D0}"/>
            </c:ext>
          </c:extLst>
        </c:ser>
        <c:ser>
          <c:idx val="1"/>
          <c:order val="1"/>
          <c:tx>
            <c:strRef>
              <c:f>'Pivot Table'!$C$11:$C$12</c:f>
              <c:strCache>
                <c:ptCount val="1"/>
                <c:pt idx="0">
                  <c:v>Male</c:v>
                </c:pt>
              </c:strCache>
            </c:strRef>
          </c:tx>
          <c:spPr>
            <a:solidFill>
              <a:schemeClr val="accent2"/>
            </a:solidFill>
            <a:ln>
              <a:noFill/>
            </a:ln>
            <a:effectLst/>
          </c:spPr>
          <c:invertIfNegative val="0"/>
          <c:cat>
            <c:strRef>
              <c:f>'Pivot Table'!$A$13:$A$19</c:f>
              <c:strCache>
                <c:ptCount val="6"/>
                <c:pt idx="0">
                  <c:v>Australia</c:v>
                </c:pt>
                <c:pt idx="1">
                  <c:v>Canada</c:v>
                </c:pt>
                <c:pt idx="2">
                  <c:v>France</c:v>
                </c:pt>
                <c:pt idx="3">
                  <c:v>Germany</c:v>
                </c:pt>
                <c:pt idx="4">
                  <c:v>United Kingdom</c:v>
                </c:pt>
                <c:pt idx="5">
                  <c:v>United States</c:v>
                </c:pt>
              </c:strCache>
            </c:strRef>
          </c:cat>
          <c:val>
            <c:numRef>
              <c:f>'Pivot Table'!$C$13:$C$19</c:f>
              <c:numCache>
                <c:formatCode>General</c:formatCode>
                <c:ptCount val="6"/>
                <c:pt idx="0">
                  <c:v>20</c:v>
                </c:pt>
                <c:pt idx="1">
                  <c:v>5</c:v>
                </c:pt>
                <c:pt idx="2">
                  <c:v>13</c:v>
                </c:pt>
                <c:pt idx="3">
                  <c:v>5</c:v>
                </c:pt>
                <c:pt idx="4">
                  <c:v>9</c:v>
                </c:pt>
                <c:pt idx="5">
                  <c:v>27</c:v>
                </c:pt>
              </c:numCache>
            </c:numRef>
          </c:val>
          <c:extLst>
            <c:ext xmlns:c16="http://schemas.microsoft.com/office/drawing/2014/chart" uri="{C3380CC4-5D6E-409C-BE32-E72D297353CC}">
              <c16:uniqueId val="{00000001-04BD-4C1E-8811-A7A7310734D0}"/>
            </c:ext>
          </c:extLst>
        </c:ser>
        <c:dLbls>
          <c:dLblPos val="outEnd"/>
          <c:showLegendKey val="0"/>
          <c:showVal val="0"/>
          <c:showCatName val="0"/>
          <c:showSerName val="0"/>
          <c:showPercent val="0"/>
          <c:showBubbleSize val="0"/>
        </c:dLbls>
        <c:gapWidth val="219"/>
        <c:overlap val="-27"/>
        <c:axId val="78199311"/>
        <c:axId val="78200271"/>
      </c:barChart>
      <c:catAx>
        <c:axId val="781993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Location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00271"/>
        <c:crosses val="autoZero"/>
        <c:auto val="1"/>
        <c:lblAlgn val="ctr"/>
        <c:lblOffset val="100"/>
        <c:noMultiLvlLbl val="0"/>
      </c:catAx>
      <c:valAx>
        <c:axId val="78200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93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a:solidFill>
                  <a:schemeClr val="tx1"/>
                </a:solidFill>
              </a:rPr>
              <a:t>Sales Percentage (Country)</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pieChart>
        <c:varyColors val="1"/>
        <c:ser>
          <c:idx val="0"/>
          <c:order val="0"/>
          <c:tx>
            <c:strRef>
              <c:f>Analysis!$E$2</c:f>
              <c:strCache>
                <c:ptCount val="1"/>
                <c:pt idx="0">
                  <c:v>Sales Percentage</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D7A1-4C4E-9657-92708B15C2AA}"/>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D7A1-4C4E-9657-92708B15C2AA}"/>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D7A1-4C4E-9657-92708B15C2AA}"/>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D7A1-4C4E-9657-92708B15C2AA}"/>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D7A1-4C4E-9657-92708B15C2AA}"/>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D7A1-4C4E-9657-92708B15C2AA}"/>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Analysis!$A$3:$A$8</c:f>
              <c:strCache>
                <c:ptCount val="6"/>
                <c:pt idx="0">
                  <c:v>United States</c:v>
                </c:pt>
                <c:pt idx="1">
                  <c:v>United Kingdom</c:v>
                </c:pt>
                <c:pt idx="2">
                  <c:v>Australia</c:v>
                </c:pt>
                <c:pt idx="3">
                  <c:v>Germany</c:v>
                </c:pt>
                <c:pt idx="4">
                  <c:v>Canada</c:v>
                </c:pt>
                <c:pt idx="5">
                  <c:v>France</c:v>
                </c:pt>
              </c:strCache>
            </c:strRef>
          </c:cat>
          <c:val>
            <c:numRef>
              <c:f>Analysis!$E$3:$E$8</c:f>
              <c:numCache>
                <c:formatCode>0%</c:formatCode>
                <c:ptCount val="6"/>
                <c:pt idx="0">
                  <c:v>0.36953813615626524</c:v>
                </c:pt>
                <c:pt idx="1">
                  <c:v>5.5288568011693316E-2</c:v>
                </c:pt>
                <c:pt idx="2">
                  <c:v>0.3086825087478407</c:v>
                </c:pt>
                <c:pt idx="3">
                  <c:v>8.3076803826903481E-2</c:v>
                </c:pt>
                <c:pt idx="4">
                  <c:v>5.5587544846525228E-2</c:v>
                </c:pt>
                <c:pt idx="5">
                  <c:v>0.12782643841077201</c:v>
                </c:pt>
              </c:numCache>
            </c:numRef>
          </c:val>
          <c:extLst>
            <c:ext xmlns:c16="http://schemas.microsoft.com/office/drawing/2014/chart" uri="{C3380CC4-5D6E-409C-BE32-E72D297353CC}">
              <c16:uniqueId val="{0000000C-D7A1-4C4E-9657-92708B15C2A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a:solidFill>
                  <a:schemeClr val="tx1"/>
                </a:solidFill>
              </a:rPr>
              <a:t>Sales Percentage (Model)</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pieChart>
        <c:varyColors val="1"/>
        <c:ser>
          <c:idx val="0"/>
          <c:order val="0"/>
          <c:tx>
            <c:strRef>
              <c:f>Analysis!$C$12</c:f>
              <c:strCache>
                <c:ptCount val="1"/>
                <c:pt idx="0">
                  <c:v>Sales Percentage</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C9C3-4022-BCE7-610B692D35F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C9C3-4022-BCE7-610B692D35F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C9C3-4022-BCE7-610B692D35F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C9C3-4022-BCE7-610B692D35F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Analysis!$A$13:$A$16</c:f>
              <c:strCache>
                <c:ptCount val="4"/>
                <c:pt idx="0">
                  <c:v>Mountain-200</c:v>
                </c:pt>
                <c:pt idx="1">
                  <c:v>Mountain-400-W</c:v>
                </c:pt>
                <c:pt idx="2">
                  <c:v>Mountain-500</c:v>
                </c:pt>
                <c:pt idx="3">
                  <c:v>Mountain-100</c:v>
                </c:pt>
              </c:strCache>
            </c:strRef>
          </c:cat>
          <c:val>
            <c:numRef>
              <c:f>Analysis!$C$13:$C$16</c:f>
              <c:numCache>
                <c:formatCode>0%</c:formatCode>
                <c:ptCount val="4"/>
                <c:pt idx="0">
                  <c:v>0.80397085529521195</c:v>
                </c:pt>
                <c:pt idx="1">
                  <c:v>5.9607122292598659E-2</c:v>
                </c:pt>
                <c:pt idx="2">
                  <c:v>3.3579527838065289E-2</c:v>
                </c:pt>
                <c:pt idx="3">
                  <c:v>0.1028424945741241</c:v>
                </c:pt>
              </c:numCache>
            </c:numRef>
          </c:val>
          <c:extLst>
            <c:ext xmlns:c16="http://schemas.microsoft.com/office/drawing/2014/chart" uri="{C3380CC4-5D6E-409C-BE32-E72D297353CC}">
              <c16:uniqueId val="{00000008-C9C3-4022-BCE7-610B692D35F4}"/>
            </c:ext>
          </c:extLst>
        </c:ser>
        <c:dLbls>
          <c:dLblPos val="inEnd"/>
          <c:showLegendKey val="0"/>
          <c:showVal val="0"/>
          <c:showCatName val="0"/>
          <c:showSerName val="0"/>
          <c:showPercent val="0"/>
          <c:showBubbleSize val="0"/>
          <c:showLeaderLines val="0"/>
        </c:dLbls>
        <c:firstSliceAng val="0"/>
        <c:extLst>
          <c:ext xmlns:c15="http://schemas.microsoft.com/office/drawing/2012/chart" uri="{02D57815-91ED-43cb-92C2-25804820EDAC}">
            <c15:filteredPieSeries>
              <c15:ser>
                <c:idx val="1"/>
                <c:order val="1"/>
                <c:tx>
                  <c:strRef>
                    <c:extLst>
                      <c:ext uri="{02D57815-91ED-43cb-92C2-25804820EDAC}">
                        <c15:formulaRef>
                          <c15:sqref>Analysis!$D$12</c15:sqref>
                        </c15:formulaRef>
                      </c:ext>
                    </c:extLst>
                    <c:strCache>
                      <c:ptCount val="1"/>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A-C9C3-4022-BCE7-610B692D35F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C-C9C3-4022-BCE7-610B692D35F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E-C9C3-4022-BCE7-610B692D35F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10-C9C3-4022-BCE7-610B692D35F4}"/>
                    </c:ext>
                  </c:extLst>
                </c:dPt>
                <c:dLbls>
                  <c:spPr>
                    <a:solidFill>
                      <a:schemeClr val="lt1"/>
                    </a:solidFill>
                    <a:ln>
                      <a:solidFill>
                        <a:schemeClr val="dk1">
                          <a:lumMod val="25000"/>
                          <a:lumOff val="75000"/>
                        </a:scheme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uri="{CE6537A1-D6FC-4f65-9D91-7224C49458BB}">
                      <c15:spPr xmlns:c15="http://schemas.microsoft.com/office/drawing/2012/chart">
                        <a:prstGeom prst="wedgeRectCallout">
                          <a:avLst/>
                        </a:prstGeom>
                        <a:noFill/>
                        <a:ln>
                          <a:noFill/>
                        </a:ln>
                      </c15:spPr>
                    </c:ext>
                  </c:extLst>
                </c:dLbls>
                <c:cat>
                  <c:strRef>
                    <c:extLst>
                      <c:ext uri="{02D57815-91ED-43cb-92C2-25804820EDAC}">
                        <c15:formulaRef>
                          <c15:sqref>Analysis!$A$13:$A$16</c15:sqref>
                        </c15:formulaRef>
                      </c:ext>
                    </c:extLst>
                    <c:strCache>
                      <c:ptCount val="4"/>
                      <c:pt idx="0">
                        <c:v>Mountain-200</c:v>
                      </c:pt>
                      <c:pt idx="1">
                        <c:v>Mountain-400-W</c:v>
                      </c:pt>
                      <c:pt idx="2">
                        <c:v>Mountain-500</c:v>
                      </c:pt>
                      <c:pt idx="3">
                        <c:v>Mountain-100</c:v>
                      </c:pt>
                    </c:strCache>
                  </c:strRef>
                </c:cat>
                <c:val>
                  <c:numRef>
                    <c:extLst>
                      <c:ext uri="{02D57815-91ED-43cb-92C2-25804820EDAC}">
                        <c15:formulaRef>
                          <c15:sqref>Analysis!$D$13:$D$16</c15:sqref>
                        </c15:formulaRef>
                      </c:ext>
                    </c:extLst>
                    <c:numCache>
                      <c:formatCode>General</c:formatCode>
                      <c:ptCount val="4"/>
                    </c:numCache>
                  </c:numRef>
                </c:val>
                <c:extLst>
                  <c:ext xmlns:c16="http://schemas.microsoft.com/office/drawing/2014/chart" uri="{C3380CC4-5D6E-409C-BE32-E72D297353CC}">
                    <c16:uniqueId val="{00000011-C9C3-4022-BCE7-610B692D35F4}"/>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Table!PivotTable1</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Popular Bike Models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Mountain-100</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Table'!$A$3:$A$9</c:f>
              <c:strCache>
                <c:ptCount val="6"/>
                <c:pt idx="0">
                  <c:v>Australia</c:v>
                </c:pt>
                <c:pt idx="1">
                  <c:v>Canada</c:v>
                </c:pt>
                <c:pt idx="2">
                  <c:v>France</c:v>
                </c:pt>
                <c:pt idx="3">
                  <c:v>Germany</c:v>
                </c:pt>
                <c:pt idx="4">
                  <c:v>United Kingdom</c:v>
                </c:pt>
                <c:pt idx="5">
                  <c:v>United States</c:v>
                </c:pt>
              </c:strCache>
            </c:strRef>
          </c:cat>
          <c:val>
            <c:numRef>
              <c:f>'Pivot Table'!$B$3:$B$9</c:f>
              <c:numCache>
                <c:formatCode>General</c:formatCode>
                <c:ptCount val="6"/>
                <c:pt idx="0">
                  <c:v>6</c:v>
                </c:pt>
                <c:pt idx="5">
                  <c:v>5</c:v>
                </c:pt>
              </c:numCache>
            </c:numRef>
          </c:val>
          <c:extLst>
            <c:ext xmlns:c16="http://schemas.microsoft.com/office/drawing/2014/chart" uri="{C3380CC4-5D6E-409C-BE32-E72D297353CC}">
              <c16:uniqueId val="{00000000-5D26-494A-BAB2-689722655AA9}"/>
            </c:ext>
          </c:extLst>
        </c:ser>
        <c:ser>
          <c:idx val="1"/>
          <c:order val="1"/>
          <c:tx>
            <c:strRef>
              <c:f>'Pivot Table'!$C$1:$C$2</c:f>
              <c:strCache>
                <c:ptCount val="1"/>
                <c:pt idx="0">
                  <c:v>Mountain-200</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Table'!$A$3:$A$9</c:f>
              <c:strCache>
                <c:ptCount val="6"/>
                <c:pt idx="0">
                  <c:v>Australia</c:v>
                </c:pt>
                <c:pt idx="1">
                  <c:v>Canada</c:v>
                </c:pt>
                <c:pt idx="2">
                  <c:v>France</c:v>
                </c:pt>
                <c:pt idx="3">
                  <c:v>Germany</c:v>
                </c:pt>
                <c:pt idx="4">
                  <c:v>United Kingdom</c:v>
                </c:pt>
                <c:pt idx="5">
                  <c:v>United States</c:v>
                </c:pt>
              </c:strCache>
            </c:strRef>
          </c:cat>
          <c:val>
            <c:numRef>
              <c:f>'Pivot Table'!$C$3:$C$9</c:f>
              <c:numCache>
                <c:formatCode>General</c:formatCode>
                <c:ptCount val="6"/>
                <c:pt idx="0">
                  <c:v>33</c:v>
                </c:pt>
                <c:pt idx="1">
                  <c:v>8</c:v>
                </c:pt>
                <c:pt idx="2">
                  <c:v>20</c:v>
                </c:pt>
                <c:pt idx="3">
                  <c:v>13</c:v>
                </c:pt>
                <c:pt idx="4">
                  <c:v>6</c:v>
                </c:pt>
                <c:pt idx="5">
                  <c:v>46</c:v>
                </c:pt>
              </c:numCache>
            </c:numRef>
          </c:val>
          <c:extLst>
            <c:ext xmlns:c16="http://schemas.microsoft.com/office/drawing/2014/chart" uri="{C3380CC4-5D6E-409C-BE32-E72D297353CC}">
              <c16:uniqueId val="{0000000C-5D26-494A-BAB2-689722655AA9}"/>
            </c:ext>
          </c:extLst>
        </c:ser>
        <c:ser>
          <c:idx val="2"/>
          <c:order val="2"/>
          <c:tx>
            <c:strRef>
              <c:f>'Pivot Table'!$D$1:$D$2</c:f>
              <c:strCache>
                <c:ptCount val="1"/>
                <c:pt idx="0">
                  <c:v>Mountain-400-W</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Table'!$A$3:$A$9</c:f>
              <c:strCache>
                <c:ptCount val="6"/>
                <c:pt idx="0">
                  <c:v>Australia</c:v>
                </c:pt>
                <c:pt idx="1">
                  <c:v>Canada</c:v>
                </c:pt>
                <c:pt idx="2">
                  <c:v>France</c:v>
                </c:pt>
                <c:pt idx="3">
                  <c:v>Germany</c:v>
                </c:pt>
                <c:pt idx="4">
                  <c:v>United Kingdom</c:v>
                </c:pt>
                <c:pt idx="5">
                  <c:v>United States</c:v>
                </c:pt>
              </c:strCache>
            </c:strRef>
          </c:cat>
          <c:val>
            <c:numRef>
              <c:f>'Pivot Table'!$D$3:$D$9</c:f>
              <c:numCache>
                <c:formatCode>General</c:formatCode>
                <c:ptCount val="6"/>
                <c:pt idx="0">
                  <c:v>9</c:v>
                </c:pt>
                <c:pt idx="4">
                  <c:v>8</c:v>
                </c:pt>
                <c:pt idx="5">
                  <c:v>11</c:v>
                </c:pt>
              </c:numCache>
            </c:numRef>
          </c:val>
          <c:extLst>
            <c:ext xmlns:c16="http://schemas.microsoft.com/office/drawing/2014/chart" uri="{C3380CC4-5D6E-409C-BE32-E72D297353CC}">
              <c16:uniqueId val="{0000000D-5D26-494A-BAB2-689722655AA9}"/>
            </c:ext>
          </c:extLst>
        </c:ser>
        <c:ser>
          <c:idx val="3"/>
          <c:order val="3"/>
          <c:tx>
            <c:strRef>
              <c:f>'Pivot Table'!$E$1:$E$2</c:f>
              <c:strCache>
                <c:ptCount val="1"/>
                <c:pt idx="0">
                  <c:v>Mountain-500</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Table'!$A$3:$A$9</c:f>
              <c:strCache>
                <c:ptCount val="6"/>
                <c:pt idx="0">
                  <c:v>Australia</c:v>
                </c:pt>
                <c:pt idx="1">
                  <c:v>Canada</c:v>
                </c:pt>
                <c:pt idx="2">
                  <c:v>France</c:v>
                </c:pt>
                <c:pt idx="3">
                  <c:v>Germany</c:v>
                </c:pt>
                <c:pt idx="4">
                  <c:v>United Kingdom</c:v>
                </c:pt>
                <c:pt idx="5">
                  <c:v>United States</c:v>
                </c:pt>
              </c:strCache>
            </c:strRef>
          </c:cat>
          <c:val>
            <c:numRef>
              <c:f>'Pivot Table'!$E$3:$E$9</c:f>
              <c:numCache>
                <c:formatCode>General</c:formatCode>
                <c:ptCount val="6"/>
                <c:pt idx="0">
                  <c:v>15</c:v>
                </c:pt>
                <c:pt idx="1">
                  <c:v>3</c:v>
                </c:pt>
                <c:pt idx="5">
                  <c:v>4</c:v>
                </c:pt>
              </c:numCache>
            </c:numRef>
          </c:val>
          <c:extLst>
            <c:ext xmlns:c16="http://schemas.microsoft.com/office/drawing/2014/chart" uri="{C3380CC4-5D6E-409C-BE32-E72D297353CC}">
              <c16:uniqueId val="{0000000E-5D26-494A-BAB2-689722655AA9}"/>
            </c:ext>
          </c:extLst>
        </c:ser>
        <c:dLbls>
          <c:dLblPos val="outEnd"/>
          <c:showLegendKey val="0"/>
          <c:showVal val="1"/>
          <c:showCatName val="0"/>
          <c:showSerName val="0"/>
          <c:showPercent val="0"/>
          <c:showBubbleSize val="0"/>
        </c:dLbls>
        <c:gapWidth val="100"/>
        <c:overlap val="-24"/>
        <c:axId val="1868988255"/>
        <c:axId val="1868991135"/>
      </c:barChart>
      <c:catAx>
        <c:axId val="1868988255"/>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Location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68991135"/>
        <c:crosses val="autoZero"/>
        <c:auto val="1"/>
        <c:lblAlgn val="ctr"/>
        <c:lblOffset val="100"/>
        <c:noMultiLvlLbl val="0"/>
      </c:catAx>
      <c:valAx>
        <c:axId val="18689911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68988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Table!PivotTable4</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Gender Preference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Table'!$B$11:$B$12</c:f>
              <c:strCache>
                <c:ptCount val="1"/>
                <c:pt idx="0">
                  <c:v>Female</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Table'!$A$13:$A$19</c:f>
              <c:strCache>
                <c:ptCount val="6"/>
                <c:pt idx="0">
                  <c:v>Australia</c:v>
                </c:pt>
                <c:pt idx="1">
                  <c:v>Canada</c:v>
                </c:pt>
                <c:pt idx="2">
                  <c:v>France</c:v>
                </c:pt>
                <c:pt idx="3">
                  <c:v>Germany</c:v>
                </c:pt>
                <c:pt idx="4">
                  <c:v>United Kingdom</c:v>
                </c:pt>
                <c:pt idx="5">
                  <c:v>United States</c:v>
                </c:pt>
              </c:strCache>
            </c:strRef>
          </c:cat>
          <c:val>
            <c:numRef>
              <c:f>'Pivot Table'!$B$13:$B$19</c:f>
              <c:numCache>
                <c:formatCode>General</c:formatCode>
                <c:ptCount val="6"/>
                <c:pt idx="0">
                  <c:v>43</c:v>
                </c:pt>
                <c:pt idx="1">
                  <c:v>6</c:v>
                </c:pt>
                <c:pt idx="2">
                  <c:v>7</c:v>
                </c:pt>
                <c:pt idx="3">
                  <c:v>8</c:v>
                </c:pt>
                <c:pt idx="4">
                  <c:v>5</c:v>
                </c:pt>
                <c:pt idx="5">
                  <c:v>39</c:v>
                </c:pt>
              </c:numCache>
            </c:numRef>
          </c:val>
          <c:extLst>
            <c:ext xmlns:c16="http://schemas.microsoft.com/office/drawing/2014/chart" uri="{C3380CC4-5D6E-409C-BE32-E72D297353CC}">
              <c16:uniqueId val="{00000000-75FF-4E23-A08A-4C877F359C0B}"/>
            </c:ext>
          </c:extLst>
        </c:ser>
        <c:ser>
          <c:idx val="1"/>
          <c:order val="1"/>
          <c:tx>
            <c:strRef>
              <c:f>'Pivot Table'!$C$11:$C$12</c:f>
              <c:strCache>
                <c:ptCount val="1"/>
                <c:pt idx="0">
                  <c:v>Male</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Table'!$A$13:$A$19</c:f>
              <c:strCache>
                <c:ptCount val="6"/>
                <c:pt idx="0">
                  <c:v>Australia</c:v>
                </c:pt>
                <c:pt idx="1">
                  <c:v>Canada</c:v>
                </c:pt>
                <c:pt idx="2">
                  <c:v>France</c:v>
                </c:pt>
                <c:pt idx="3">
                  <c:v>Germany</c:v>
                </c:pt>
                <c:pt idx="4">
                  <c:v>United Kingdom</c:v>
                </c:pt>
                <c:pt idx="5">
                  <c:v>United States</c:v>
                </c:pt>
              </c:strCache>
            </c:strRef>
          </c:cat>
          <c:val>
            <c:numRef>
              <c:f>'Pivot Table'!$C$13:$C$19</c:f>
              <c:numCache>
                <c:formatCode>General</c:formatCode>
                <c:ptCount val="6"/>
                <c:pt idx="0">
                  <c:v>20</c:v>
                </c:pt>
                <c:pt idx="1">
                  <c:v>5</c:v>
                </c:pt>
                <c:pt idx="2">
                  <c:v>13</c:v>
                </c:pt>
                <c:pt idx="3">
                  <c:v>5</c:v>
                </c:pt>
                <c:pt idx="4">
                  <c:v>9</c:v>
                </c:pt>
                <c:pt idx="5">
                  <c:v>27</c:v>
                </c:pt>
              </c:numCache>
            </c:numRef>
          </c:val>
          <c:extLst>
            <c:ext xmlns:c16="http://schemas.microsoft.com/office/drawing/2014/chart" uri="{C3380CC4-5D6E-409C-BE32-E72D297353CC}">
              <c16:uniqueId val="{00000001-75FF-4E23-A08A-4C877F359C0B}"/>
            </c:ext>
          </c:extLst>
        </c:ser>
        <c:dLbls>
          <c:dLblPos val="outEnd"/>
          <c:showLegendKey val="0"/>
          <c:showVal val="1"/>
          <c:showCatName val="0"/>
          <c:showSerName val="0"/>
          <c:showPercent val="0"/>
          <c:showBubbleSize val="0"/>
        </c:dLbls>
        <c:gapWidth val="100"/>
        <c:overlap val="-24"/>
        <c:axId val="78199311"/>
        <c:axId val="78200271"/>
      </c:barChart>
      <c:catAx>
        <c:axId val="7819931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Location</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200271"/>
        <c:crosses val="autoZero"/>
        <c:auto val="1"/>
        <c:lblAlgn val="ctr"/>
        <c:lblOffset val="100"/>
        <c:noMultiLvlLbl val="0"/>
      </c:catAx>
      <c:valAx>
        <c:axId val="782002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1993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Table!PivotTable5</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Age Based Model Preference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Table'!$B$21:$B$22</c:f>
              <c:strCache>
                <c:ptCount val="1"/>
                <c:pt idx="0">
                  <c:v>Adult</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Table'!$A$23:$A$27</c:f>
              <c:strCache>
                <c:ptCount val="4"/>
                <c:pt idx="0">
                  <c:v>Mountain-100</c:v>
                </c:pt>
                <c:pt idx="1">
                  <c:v>Mountain-200</c:v>
                </c:pt>
                <c:pt idx="2">
                  <c:v>Mountain-400-W</c:v>
                </c:pt>
                <c:pt idx="3">
                  <c:v>Mountain-500</c:v>
                </c:pt>
              </c:strCache>
            </c:strRef>
          </c:cat>
          <c:val>
            <c:numRef>
              <c:f>'Pivot Table'!$B$23:$B$27</c:f>
              <c:numCache>
                <c:formatCode>General</c:formatCode>
                <c:ptCount val="4"/>
                <c:pt idx="0">
                  <c:v>4</c:v>
                </c:pt>
                <c:pt idx="1">
                  <c:v>79</c:v>
                </c:pt>
                <c:pt idx="2">
                  <c:v>9</c:v>
                </c:pt>
                <c:pt idx="3">
                  <c:v>7</c:v>
                </c:pt>
              </c:numCache>
            </c:numRef>
          </c:val>
          <c:extLst>
            <c:ext xmlns:c16="http://schemas.microsoft.com/office/drawing/2014/chart" uri="{C3380CC4-5D6E-409C-BE32-E72D297353CC}">
              <c16:uniqueId val="{00000000-D076-4AAF-826A-4CB9E815FD89}"/>
            </c:ext>
          </c:extLst>
        </c:ser>
        <c:ser>
          <c:idx val="1"/>
          <c:order val="1"/>
          <c:tx>
            <c:strRef>
              <c:f>'Pivot Table'!$C$21:$C$22</c:f>
              <c:strCache>
                <c:ptCount val="1"/>
                <c:pt idx="0">
                  <c:v>Young Adult</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Table'!$A$23:$A$27</c:f>
              <c:strCache>
                <c:ptCount val="4"/>
                <c:pt idx="0">
                  <c:v>Mountain-100</c:v>
                </c:pt>
                <c:pt idx="1">
                  <c:v>Mountain-200</c:v>
                </c:pt>
                <c:pt idx="2">
                  <c:v>Mountain-400-W</c:v>
                </c:pt>
                <c:pt idx="3">
                  <c:v>Mountain-500</c:v>
                </c:pt>
              </c:strCache>
            </c:strRef>
          </c:cat>
          <c:val>
            <c:numRef>
              <c:f>'Pivot Table'!$C$23:$C$27</c:f>
              <c:numCache>
                <c:formatCode>General</c:formatCode>
                <c:ptCount val="4"/>
                <c:pt idx="0">
                  <c:v>7</c:v>
                </c:pt>
                <c:pt idx="1">
                  <c:v>36</c:v>
                </c:pt>
                <c:pt idx="2">
                  <c:v>14</c:v>
                </c:pt>
                <c:pt idx="3">
                  <c:v>4</c:v>
                </c:pt>
              </c:numCache>
            </c:numRef>
          </c:val>
          <c:extLst>
            <c:ext xmlns:c16="http://schemas.microsoft.com/office/drawing/2014/chart" uri="{C3380CC4-5D6E-409C-BE32-E72D297353CC}">
              <c16:uniqueId val="{00000001-D076-4AAF-826A-4CB9E815FD89}"/>
            </c:ext>
          </c:extLst>
        </c:ser>
        <c:ser>
          <c:idx val="2"/>
          <c:order val="2"/>
          <c:tx>
            <c:strRef>
              <c:f>'Pivot Table'!$D$21:$D$22</c:f>
              <c:strCache>
                <c:ptCount val="1"/>
                <c:pt idx="0">
                  <c:v>Youth</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Table'!$A$23:$A$27</c:f>
              <c:strCache>
                <c:ptCount val="4"/>
                <c:pt idx="0">
                  <c:v>Mountain-100</c:v>
                </c:pt>
                <c:pt idx="1">
                  <c:v>Mountain-200</c:v>
                </c:pt>
                <c:pt idx="2">
                  <c:v>Mountain-400-W</c:v>
                </c:pt>
                <c:pt idx="3">
                  <c:v>Mountain-500</c:v>
                </c:pt>
              </c:strCache>
            </c:strRef>
          </c:cat>
          <c:val>
            <c:numRef>
              <c:f>'Pivot Table'!$D$23:$D$27</c:f>
              <c:numCache>
                <c:formatCode>General</c:formatCode>
                <c:ptCount val="4"/>
                <c:pt idx="1">
                  <c:v>11</c:v>
                </c:pt>
                <c:pt idx="2">
                  <c:v>5</c:v>
                </c:pt>
                <c:pt idx="3">
                  <c:v>11</c:v>
                </c:pt>
              </c:numCache>
            </c:numRef>
          </c:val>
          <c:extLst>
            <c:ext xmlns:c16="http://schemas.microsoft.com/office/drawing/2014/chart" uri="{C3380CC4-5D6E-409C-BE32-E72D297353CC}">
              <c16:uniqueId val="{00000002-D076-4AAF-826A-4CB9E815FD89}"/>
            </c:ext>
          </c:extLst>
        </c:ser>
        <c:dLbls>
          <c:showLegendKey val="0"/>
          <c:showVal val="1"/>
          <c:showCatName val="0"/>
          <c:showSerName val="0"/>
          <c:showPercent val="0"/>
          <c:showBubbleSize val="0"/>
        </c:dLbls>
        <c:gapWidth val="100"/>
        <c:overlap val="-24"/>
        <c:axId val="78217071"/>
        <c:axId val="78193551"/>
      </c:barChart>
      <c:catAx>
        <c:axId val="78217071"/>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Bike</a:t>
                </a:r>
                <a:r>
                  <a:rPr lang="en-IN" baseline="0"/>
                  <a:t> Model</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193551"/>
        <c:crosses val="autoZero"/>
        <c:auto val="1"/>
        <c:lblAlgn val="ctr"/>
        <c:lblOffset val="100"/>
        <c:noMultiLvlLbl val="0"/>
      </c:catAx>
      <c:valAx>
        <c:axId val="781935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50000"/>
                      <a:lumOff val="50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7821707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7620</xdr:colOff>
      <xdr:row>0</xdr:row>
      <xdr:rowOff>0</xdr:rowOff>
    </xdr:from>
    <xdr:to>
      <xdr:col>13</xdr:col>
      <xdr:colOff>0</xdr:colOff>
      <xdr:row>15</xdr:row>
      <xdr:rowOff>0</xdr:rowOff>
    </xdr:to>
    <xdr:graphicFrame macro="">
      <xdr:nvGraphicFramePr>
        <xdr:cNvPr id="2" name="Chart 1">
          <a:extLst>
            <a:ext uri="{FF2B5EF4-FFF2-40B4-BE49-F238E27FC236}">
              <a16:creationId xmlns:a16="http://schemas.microsoft.com/office/drawing/2014/main" id="{60A09A1B-9F76-4C19-F91B-3D92427426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0</xdr:colOff>
      <xdr:row>0</xdr:row>
      <xdr:rowOff>0</xdr:rowOff>
    </xdr:from>
    <xdr:to>
      <xdr:col>20</xdr:col>
      <xdr:colOff>0</xdr:colOff>
      <xdr:row>15</xdr:row>
      <xdr:rowOff>0</xdr:rowOff>
    </xdr:to>
    <xdr:graphicFrame macro="">
      <xdr:nvGraphicFramePr>
        <xdr:cNvPr id="4" name="Chart 3">
          <a:extLst>
            <a:ext uri="{FF2B5EF4-FFF2-40B4-BE49-F238E27FC236}">
              <a16:creationId xmlns:a16="http://schemas.microsoft.com/office/drawing/2014/main" id="{7ECBF7F5-8855-7358-8623-D85D48578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54429</xdr:colOff>
      <xdr:row>0</xdr:row>
      <xdr:rowOff>21773</xdr:rowOff>
    </xdr:from>
    <xdr:to>
      <xdr:col>21</xdr:col>
      <xdr:colOff>424543</xdr:colOff>
      <xdr:row>19</xdr:row>
      <xdr:rowOff>21773</xdr:rowOff>
    </xdr:to>
    <xdr:graphicFrame macro="">
      <xdr:nvGraphicFramePr>
        <xdr:cNvPr id="2" name="Chart 1">
          <a:extLst>
            <a:ext uri="{FF2B5EF4-FFF2-40B4-BE49-F238E27FC236}">
              <a16:creationId xmlns:a16="http://schemas.microsoft.com/office/drawing/2014/main" id="{CE2006C7-9F3B-0806-0635-B07C09D024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0</xdr:row>
      <xdr:rowOff>0</xdr:rowOff>
    </xdr:from>
    <xdr:to>
      <xdr:col>12</xdr:col>
      <xdr:colOff>610907</xdr:colOff>
      <xdr:row>21</xdr:row>
      <xdr:rowOff>0</xdr:rowOff>
    </xdr:to>
    <xdr:graphicFrame macro="">
      <xdr:nvGraphicFramePr>
        <xdr:cNvPr id="3" name="Chart 2">
          <a:extLst>
            <a:ext uri="{FF2B5EF4-FFF2-40B4-BE49-F238E27FC236}">
              <a16:creationId xmlns:a16="http://schemas.microsoft.com/office/drawing/2014/main" id="{F7D9517A-1026-914F-7F38-FC79F7C043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1</xdr:row>
      <xdr:rowOff>0</xdr:rowOff>
    </xdr:from>
    <xdr:to>
      <xdr:col>7</xdr:col>
      <xdr:colOff>0</xdr:colOff>
      <xdr:row>18</xdr:row>
      <xdr:rowOff>0</xdr:rowOff>
    </xdr:to>
    <xdr:graphicFrame macro="">
      <xdr:nvGraphicFramePr>
        <xdr:cNvPr id="2" name="Chart 1">
          <a:extLst>
            <a:ext uri="{FF2B5EF4-FFF2-40B4-BE49-F238E27FC236}">
              <a16:creationId xmlns:a16="http://schemas.microsoft.com/office/drawing/2014/main" id="{FB491EEE-A91C-416C-A406-87143E70B2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xdr:row>
      <xdr:rowOff>0</xdr:rowOff>
    </xdr:from>
    <xdr:to>
      <xdr:col>14</xdr:col>
      <xdr:colOff>0</xdr:colOff>
      <xdr:row>18</xdr:row>
      <xdr:rowOff>0</xdr:rowOff>
    </xdr:to>
    <xdr:graphicFrame macro="">
      <xdr:nvGraphicFramePr>
        <xdr:cNvPr id="3" name="Chart 2">
          <a:extLst>
            <a:ext uri="{FF2B5EF4-FFF2-40B4-BE49-F238E27FC236}">
              <a16:creationId xmlns:a16="http://schemas.microsoft.com/office/drawing/2014/main" id="{0D4F115A-878F-4D49-8C66-3122794539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19</xdr:row>
      <xdr:rowOff>0</xdr:rowOff>
    </xdr:from>
    <xdr:to>
      <xdr:col>14</xdr:col>
      <xdr:colOff>0</xdr:colOff>
      <xdr:row>39</xdr:row>
      <xdr:rowOff>0</xdr:rowOff>
    </xdr:to>
    <xdr:graphicFrame macro="">
      <xdr:nvGraphicFramePr>
        <xdr:cNvPr id="4" name="Chart 3">
          <a:extLst>
            <a:ext uri="{FF2B5EF4-FFF2-40B4-BE49-F238E27FC236}">
              <a16:creationId xmlns:a16="http://schemas.microsoft.com/office/drawing/2014/main" id="{2B92E766-B5D3-45E6-A6D7-60C8160777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19</xdr:row>
      <xdr:rowOff>0</xdr:rowOff>
    </xdr:from>
    <xdr:to>
      <xdr:col>3</xdr:col>
      <xdr:colOff>0</xdr:colOff>
      <xdr:row>30</xdr:row>
      <xdr:rowOff>0</xdr:rowOff>
    </xdr:to>
    <mc:AlternateContent xmlns:mc="http://schemas.openxmlformats.org/markup-compatibility/2006">
      <mc:Choice xmlns:a14="http://schemas.microsoft.com/office/drawing/2010/main" Requires="a14">
        <xdr:graphicFrame macro="">
          <xdr:nvGraphicFramePr>
            <xdr:cNvPr id="5" name="Country">
              <a:extLst>
                <a:ext uri="{FF2B5EF4-FFF2-40B4-BE49-F238E27FC236}">
                  <a16:creationId xmlns:a16="http://schemas.microsoft.com/office/drawing/2014/main" id="{CDF1D22F-8CCE-092E-0F73-141C4635226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0" y="3918857"/>
              <a:ext cx="1828800" cy="20356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19</xdr:row>
      <xdr:rowOff>0</xdr:rowOff>
    </xdr:from>
    <xdr:to>
      <xdr:col>25</xdr:col>
      <xdr:colOff>0</xdr:colOff>
      <xdr:row>39</xdr:row>
      <xdr:rowOff>0</xdr:rowOff>
    </xdr:to>
    <xdr:graphicFrame macro="">
      <xdr:nvGraphicFramePr>
        <xdr:cNvPr id="6" name="Chart 5">
          <a:extLst>
            <a:ext uri="{FF2B5EF4-FFF2-40B4-BE49-F238E27FC236}">
              <a16:creationId xmlns:a16="http://schemas.microsoft.com/office/drawing/2014/main" id="{9D3035CD-F8D0-42C3-93FE-2BB4F14AB1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0</xdr:colOff>
      <xdr:row>0</xdr:row>
      <xdr:rowOff>0</xdr:rowOff>
    </xdr:from>
    <xdr:to>
      <xdr:col>24</xdr:col>
      <xdr:colOff>609599</xdr:colOff>
      <xdr:row>18</xdr:row>
      <xdr:rowOff>0</xdr:rowOff>
    </xdr:to>
    <xdr:graphicFrame macro="">
      <xdr:nvGraphicFramePr>
        <xdr:cNvPr id="7" name="Chart 6">
          <a:extLst>
            <a:ext uri="{FF2B5EF4-FFF2-40B4-BE49-F238E27FC236}">
              <a16:creationId xmlns:a16="http://schemas.microsoft.com/office/drawing/2014/main" id="{B8269506-B7F7-4EA1-8C15-018D23B5F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DBHAS MOHANTY" refreshedDate="45402.388100925928" createdVersion="8" refreshedVersion="8" minRefreshableVersion="3" recordCount="88" xr:uid="{6BAFC600-D387-4786-9AEC-F6BEA89D3A0D}">
  <cacheSource type="worksheet">
    <worksheetSource ref="A1:M89" sheet="Cleaned Bike Sales"/>
  </cacheSource>
  <cacheFields count="13">
    <cacheField name="Sales_Order #" numFmtId="1">
      <sharedItems containsSemiMixedTypes="0" containsString="0" containsNumber="1" containsInteger="1" minValue="261695" maxValue="261782"/>
    </cacheField>
    <cacheField name="Age_Group" numFmtId="0">
      <sharedItems count="3">
        <s v="Adult"/>
        <s v="Young Adult"/>
        <s v="Youth"/>
      </sharedItems>
    </cacheField>
    <cacheField name="Customer_Gender" numFmtId="0">
      <sharedItems count="2">
        <s v="Female"/>
        <s v="Male"/>
      </sharedItems>
    </cacheField>
    <cacheField name="Country" numFmtId="0">
      <sharedItems count="6">
        <s v="United States"/>
        <s v="United Kingdom"/>
        <s v="Australia"/>
        <s v="Germany"/>
        <s v="Canada"/>
        <s v="France"/>
      </sharedItems>
    </cacheField>
    <cacheField name="State" numFmtId="0">
      <sharedItems count="17">
        <s v="California"/>
        <s v="England"/>
        <s v="New South Wales"/>
        <s v="Washington"/>
        <s v="Nordrhein-Westfalen"/>
        <s v="Queensland"/>
        <s v="British Columbia"/>
        <s v="Oregon"/>
        <s v="Victoria"/>
        <s v="Hamburg"/>
        <s v="Seine (Paris)"/>
        <s v="Seine et Marne"/>
        <s v="Seine Saint Denis"/>
        <s v="Nord"/>
        <s v="South Australia"/>
        <s v="Hessen"/>
        <s v="Somme"/>
      </sharedItems>
    </cacheField>
    <cacheField name="Product_Model" numFmtId="0">
      <sharedItems count="4">
        <s v="Mountain-200"/>
        <s v="Mountain-400-W"/>
        <s v="Mountain-500"/>
        <s v="Mountain-100"/>
      </sharedItems>
    </cacheField>
    <cacheField name="Product_Color" numFmtId="0">
      <sharedItems/>
    </cacheField>
    <cacheField name="Order_Quantity" numFmtId="0">
      <sharedItems containsSemiMixedTypes="0" containsString="0" containsNumber="1" containsInteger="1" minValue="1" maxValue="4"/>
    </cacheField>
    <cacheField name=" Unit_Cost " numFmtId="164">
      <sharedItems containsSemiMixedTypes="0" containsString="0" containsNumber="1" containsInteger="1" minValue="295" maxValue="1912"/>
    </cacheField>
    <cacheField name=" Unit_Price " numFmtId="164">
      <sharedItems containsSemiMixedTypes="0" containsString="0" containsNumber="1" containsInteger="1" minValue="540" maxValue="3400"/>
    </cacheField>
    <cacheField name=" Profit " numFmtId="164">
      <sharedItems containsSemiMixedTypes="0" containsString="0" containsNumber="1" containsInteger="1" minValue="245" maxValue="5908"/>
    </cacheField>
    <cacheField name=" Cost " numFmtId="164">
      <sharedItems containsSemiMixedTypes="0" containsString="0" containsNumber="1" containsInteger="1" minValue="295" maxValue="7592"/>
    </cacheField>
    <cacheField name="Revenue" numFmtId="164">
      <sharedItems containsSemiMixedTypes="0" containsString="0" containsNumber="1" containsInteger="1" minValue="540" maxValue="13500"/>
    </cacheField>
  </cacheFields>
  <extLst>
    <ext xmlns:x14="http://schemas.microsoft.com/office/spreadsheetml/2009/9/main" uri="{725AE2AE-9491-48be-B2B4-4EB974FC3084}">
      <x14:pivotCacheDefinition pivotCacheId="15848358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
  <r>
    <n v="261695"/>
    <x v="0"/>
    <x v="0"/>
    <x v="0"/>
    <x v="0"/>
    <x v="0"/>
    <s v="Black"/>
    <n v="4"/>
    <n v="1252"/>
    <n v="2295"/>
    <n v="4172"/>
    <n v="5008"/>
    <n v="9180"/>
  </r>
  <r>
    <n v="261695"/>
    <x v="0"/>
    <x v="1"/>
    <x v="1"/>
    <x v="1"/>
    <x v="0"/>
    <s v="Silver"/>
    <n v="1"/>
    <n v="1266"/>
    <n v="2320"/>
    <n v="1054"/>
    <n v="1266"/>
    <n v="2320"/>
  </r>
  <r>
    <n v="261697"/>
    <x v="0"/>
    <x v="1"/>
    <x v="0"/>
    <x v="0"/>
    <x v="1"/>
    <s v="Silver"/>
    <n v="2"/>
    <n v="420"/>
    <n v="769"/>
    <n v="698"/>
    <n v="840"/>
    <n v="1538"/>
  </r>
  <r>
    <n v="261698"/>
    <x v="1"/>
    <x v="0"/>
    <x v="2"/>
    <x v="2"/>
    <x v="1"/>
    <s v="Silver"/>
    <n v="1"/>
    <n v="420"/>
    <n v="769"/>
    <n v="349"/>
    <n v="420"/>
    <n v="769"/>
  </r>
  <r>
    <n v="261699"/>
    <x v="0"/>
    <x v="0"/>
    <x v="0"/>
    <x v="0"/>
    <x v="0"/>
    <s v="Black"/>
    <n v="2"/>
    <n v="1252"/>
    <n v="2295"/>
    <n v="2086"/>
    <n v="2504"/>
    <n v="4590"/>
  </r>
  <r>
    <n v="261700"/>
    <x v="2"/>
    <x v="0"/>
    <x v="1"/>
    <x v="1"/>
    <x v="0"/>
    <s v="Black"/>
    <n v="1"/>
    <n v="1252"/>
    <n v="2295"/>
    <n v="1043"/>
    <n v="1252"/>
    <n v="2295"/>
  </r>
  <r>
    <n v="261701"/>
    <x v="0"/>
    <x v="1"/>
    <x v="0"/>
    <x v="3"/>
    <x v="0"/>
    <s v="Black"/>
    <n v="1"/>
    <n v="1252"/>
    <n v="2295"/>
    <n v="1043"/>
    <n v="1252"/>
    <n v="2295"/>
  </r>
  <r>
    <n v="261702"/>
    <x v="1"/>
    <x v="0"/>
    <x v="2"/>
    <x v="2"/>
    <x v="1"/>
    <s v="Silver"/>
    <n v="4"/>
    <n v="420"/>
    <n v="769"/>
    <n v="1396"/>
    <n v="1680"/>
    <n v="3076"/>
  </r>
  <r>
    <n v="261703"/>
    <x v="0"/>
    <x v="0"/>
    <x v="0"/>
    <x v="0"/>
    <x v="0"/>
    <s v="Black"/>
    <n v="4"/>
    <n v="1252"/>
    <n v="2295"/>
    <n v="4172"/>
    <n v="5008"/>
    <n v="9180"/>
  </r>
  <r>
    <n v="261704"/>
    <x v="0"/>
    <x v="1"/>
    <x v="3"/>
    <x v="4"/>
    <x v="0"/>
    <s v="Black"/>
    <n v="4"/>
    <n v="1252"/>
    <n v="2295"/>
    <n v="4172"/>
    <n v="5008"/>
    <n v="9180"/>
  </r>
  <r>
    <n v="261705"/>
    <x v="0"/>
    <x v="0"/>
    <x v="2"/>
    <x v="5"/>
    <x v="0"/>
    <s v="Silver"/>
    <n v="1"/>
    <n v="1266"/>
    <n v="2320"/>
    <n v="1054"/>
    <n v="1266"/>
    <n v="2320"/>
  </r>
  <r>
    <n v="261706"/>
    <x v="0"/>
    <x v="0"/>
    <x v="0"/>
    <x v="0"/>
    <x v="0"/>
    <s v="Black"/>
    <n v="1"/>
    <n v="1252"/>
    <n v="2295"/>
    <n v="1043"/>
    <n v="1252"/>
    <n v="2295"/>
  </r>
  <r>
    <n v="261707"/>
    <x v="2"/>
    <x v="1"/>
    <x v="1"/>
    <x v="1"/>
    <x v="1"/>
    <s v="Silver"/>
    <n v="3"/>
    <n v="420"/>
    <n v="769"/>
    <n v="1047"/>
    <n v="1260"/>
    <n v="2307"/>
  </r>
  <r>
    <n v="261708"/>
    <x v="1"/>
    <x v="1"/>
    <x v="4"/>
    <x v="6"/>
    <x v="0"/>
    <s v="Black"/>
    <n v="1"/>
    <n v="1252"/>
    <n v="2295"/>
    <n v="1043"/>
    <n v="1252"/>
    <n v="2295"/>
  </r>
  <r>
    <n v="261709"/>
    <x v="0"/>
    <x v="1"/>
    <x v="2"/>
    <x v="2"/>
    <x v="0"/>
    <s v="Black"/>
    <n v="1"/>
    <n v="1252"/>
    <n v="2295"/>
    <n v="1043"/>
    <n v="1252"/>
    <n v="2295"/>
  </r>
  <r>
    <n v="261710"/>
    <x v="0"/>
    <x v="1"/>
    <x v="1"/>
    <x v="1"/>
    <x v="0"/>
    <s v="Silver"/>
    <n v="1"/>
    <n v="1266"/>
    <n v="2320"/>
    <n v="1054"/>
    <n v="1266"/>
    <n v="2320"/>
  </r>
  <r>
    <n v="261711"/>
    <x v="1"/>
    <x v="1"/>
    <x v="0"/>
    <x v="0"/>
    <x v="1"/>
    <s v="Silver"/>
    <n v="4"/>
    <n v="420"/>
    <n v="769"/>
    <n v="1396"/>
    <n v="1680"/>
    <n v="3076"/>
  </r>
  <r>
    <n v="261712"/>
    <x v="0"/>
    <x v="1"/>
    <x v="0"/>
    <x v="0"/>
    <x v="0"/>
    <s v="Silver"/>
    <n v="2"/>
    <n v="1266"/>
    <n v="2320"/>
    <n v="2108"/>
    <n v="2532"/>
    <n v="4640"/>
  </r>
  <r>
    <n v="261713"/>
    <x v="2"/>
    <x v="0"/>
    <x v="2"/>
    <x v="2"/>
    <x v="2"/>
    <s v="Silver"/>
    <n v="4"/>
    <n v="308"/>
    <n v="565"/>
    <n v="1028"/>
    <n v="1232"/>
    <n v="2260"/>
  </r>
  <r>
    <n v="261714"/>
    <x v="1"/>
    <x v="0"/>
    <x v="4"/>
    <x v="6"/>
    <x v="0"/>
    <s v="Silver"/>
    <n v="4"/>
    <n v="1266"/>
    <n v="2320"/>
    <n v="4216"/>
    <n v="5064"/>
    <n v="9280"/>
  </r>
  <r>
    <n v="261715"/>
    <x v="0"/>
    <x v="0"/>
    <x v="0"/>
    <x v="7"/>
    <x v="0"/>
    <s v="Black"/>
    <n v="2"/>
    <n v="1252"/>
    <n v="2295"/>
    <n v="2086"/>
    <n v="2504"/>
    <n v="4590"/>
  </r>
  <r>
    <n v="261716"/>
    <x v="0"/>
    <x v="0"/>
    <x v="0"/>
    <x v="0"/>
    <x v="2"/>
    <s v="Black"/>
    <n v="1"/>
    <n v="295"/>
    <n v="540"/>
    <n v="245"/>
    <n v="295"/>
    <n v="540"/>
  </r>
  <r>
    <n v="261717"/>
    <x v="1"/>
    <x v="0"/>
    <x v="2"/>
    <x v="8"/>
    <x v="3"/>
    <s v="Black"/>
    <n v="2"/>
    <n v="1898"/>
    <n v="3375"/>
    <n v="2954"/>
    <n v="3796"/>
    <n v="6750"/>
  </r>
  <r>
    <n v="261718"/>
    <x v="0"/>
    <x v="0"/>
    <x v="3"/>
    <x v="9"/>
    <x v="0"/>
    <s v="Silver"/>
    <n v="1"/>
    <n v="1266"/>
    <n v="2320"/>
    <n v="1054"/>
    <n v="1266"/>
    <n v="2320"/>
  </r>
  <r>
    <n v="261719"/>
    <x v="1"/>
    <x v="0"/>
    <x v="0"/>
    <x v="0"/>
    <x v="0"/>
    <s v="Black"/>
    <n v="2"/>
    <n v="1252"/>
    <n v="2295"/>
    <n v="2086"/>
    <n v="2504"/>
    <n v="4590"/>
  </r>
  <r>
    <n v="261720"/>
    <x v="0"/>
    <x v="1"/>
    <x v="2"/>
    <x v="2"/>
    <x v="0"/>
    <s v="Black"/>
    <n v="2"/>
    <n v="1252"/>
    <n v="2295"/>
    <n v="2086"/>
    <n v="2504"/>
    <n v="4590"/>
  </r>
  <r>
    <n v="261721"/>
    <x v="1"/>
    <x v="1"/>
    <x v="1"/>
    <x v="1"/>
    <x v="0"/>
    <s v="Black"/>
    <n v="1"/>
    <n v="1252"/>
    <n v="2295"/>
    <n v="1043"/>
    <n v="1252"/>
    <n v="2295"/>
  </r>
  <r>
    <n v="261722"/>
    <x v="1"/>
    <x v="1"/>
    <x v="0"/>
    <x v="0"/>
    <x v="2"/>
    <s v="Black"/>
    <n v="1"/>
    <n v="295"/>
    <n v="540"/>
    <n v="245"/>
    <n v="295"/>
    <n v="540"/>
  </r>
  <r>
    <n v="261723"/>
    <x v="1"/>
    <x v="0"/>
    <x v="0"/>
    <x v="3"/>
    <x v="3"/>
    <s v="Silver"/>
    <n v="1"/>
    <n v="1912"/>
    <n v="3400"/>
    <n v="1488"/>
    <n v="1912"/>
    <n v="3400"/>
  </r>
  <r>
    <n v="261724"/>
    <x v="0"/>
    <x v="1"/>
    <x v="2"/>
    <x v="2"/>
    <x v="0"/>
    <s v="Black"/>
    <n v="1"/>
    <n v="1252"/>
    <n v="2295"/>
    <n v="1043"/>
    <n v="1252"/>
    <n v="2295"/>
  </r>
  <r>
    <n v="261725"/>
    <x v="2"/>
    <x v="0"/>
    <x v="5"/>
    <x v="10"/>
    <x v="0"/>
    <s v="Black"/>
    <n v="3"/>
    <n v="1252"/>
    <n v="2295"/>
    <n v="3129"/>
    <n v="3756"/>
    <n v="6885"/>
  </r>
  <r>
    <n v="261726"/>
    <x v="0"/>
    <x v="0"/>
    <x v="2"/>
    <x v="2"/>
    <x v="1"/>
    <s v="Silver"/>
    <n v="2"/>
    <n v="420"/>
    <n v="769"/>
    <n v="698"/>
    <n v="840"/>
    <n v="1538"/>
  </r>
  <r>
    <n v="261727"/>
    <x v="1"/>
    <x v="1"/>
    <x v="4"/>
    <x v="6"/>
    <x v="0"/>
    <s v="Black"/>
    <n v="1"/>
    <n v="1252"/>
    <n v="2295"/>
    <n v="1043"/>
    <n v="1252"/>
    <n v="2295"/>
  </r>
  <r>
    <n v="261728"/>
    <x v="0"/>
    <x v="1"/>
    <x v="0"/>
    <x v="0"/>
    <x v="1"/>
    <s v="Silver"/>
    <n v="1"/>
    <n v="420"/>
    <n v="769"/>
    <n v="349"/>
    <n v="420"/>
    <n v="769"/>
  </r>
  <r>
    <n v="261729"/>
    <x v="0"/>
    <x v="0"/>
    <x v="0"/>
    <x v="0"/>
    <x v="0"/>
    <s v="Silver"/>
    <n v="1"/>
    <n v="1266"/>
    <n v="2320"/>
    <n v="1054"/>
    <n v="1266"/>
    <n v="2320"/>
  </r>
  <r>
    <n v="261730"/>
    <x v="0"/>
    <x v="0"/>
    <x v="2"/>
    <x v="2"/>
    <x v="0"/>
    <s v="Silver"/>
    <n v="4"/>
    <n v="1266"/>
    <n v="2320"/>
    <n v="4216"/>
    <n v="5064"/>
    <n v="9280"/>
  </r>
  <r>
    <n v="261731"/>
    <x v="0"/>
    <x v="1"/>
    <x v="0"/>
    <x v="0"/>
    <x v="1"/>
    <s v="Silver"/>
    <n v="4"/>
    <n v="420"/>
    <n v="769"/>
    <n v="1396"/>
    <n v="1680"/>
    <n v="3076"/>
  </r>
  <r>
    <n v="261732"/>
    <x v="1"/>
    <x v="1"/>
    <x v="2"/>
    <x v="2"/>
    <x v="0"/>
    <s v="Black"/>
    <n v="2"/>
    <n v="1252"/>
    <n v="2295"/>
    <n v="2086"/>
    <n v="2504"/>
    <n v="4590"/>
  </r>
  <r>
    <n v="261733"/>
    <x v="0"/>
    <x v="0"/>
    <x v="2"/>
    <x v="8"/>
    <x v="0"/>
    <s v="Silver"/>
    <n v="1"/>
    <n v="1266"/>
    <n v="2320"/>
    <n v="1054"/>
    <n v="1266"/>
    <n v="2320"/>
  </r>
  <r>
    <n v="261734"/>
    <x v="0"/>
    <x v="0"/>
    <x v="0"/>
    <x v="3"/>
    <x v="0"/>
    <s v="Silver"/>
    <n v="1"/>
    <n v="1266"/>
    <n v="2320"/>
    <n v="1054"/>
    <n v="1266"/>
    <n v="2320"/>
  </r>
  <r>
    <n v="261735"/>
    <x v="1"/>
    <x v="0"/>
    <x v="2"/>
    <x v="5"/>
    <x v="0"/>
    <s v="Silver"/>
    <n v="3"/>
    <n v="1266"/>
    <n v="2320"/>
    <n v="3162"/>
    <n v="3798"/>
    <n v="6960"/>
  </r>
  <r>
    <n v="261736"/>
    <x v="0"/>
    <x v="0"/>
    <x v="0"/>
    <x v="0"/>
    <x v="2"/>
    <s v="Silver"/>
    <n v="1"/>
    <n v="308"/>
    <n v="565"/>
    <n v="257"/>
    <n v="308"/>
    <n v="565"/>
  </r>
  <r>
    <n v="261737"/>
    <x v="0"/>
    <x v="0"/>
    <x v="1"/>
    <x v="1"/>
    <x v="0"/>
    <s v="Black"/>
    <n v="1"/>
    <n v="1252"/>
    <n v="2295"/>
    <n v="1043"/>
    <n v="1252"/>
    <n v="2295"/>
  </r>
  <r>
    <n v="261738"/>
    <x v="0"/>
    <x v="1"/>
    <x v="1"/>
    <x v="1"/>
    <x v="0"/>
    <s v="Black"/>
    <n v="1"/>
    <n v="1252"/>
    <n v="2295"/>
    <n v="1043"/>
    <n v="1252"/>
    <n v="2295"/>
  </r>
  <r>
    <n v="261739"/>
    <x v="1"/>
    <x v="0"/>
    <x v="0"/>
    <x v="3"/>
    <x v="0"/>
    <s v="Silver"/>
    <n v="2"/>
    <n v="1266"/>
    <n v="2320"/>
    <n v="2108"/>
    <n v="2532"/>
    <n v="4640"/>
  </r>
  <r>
    <n v="261740"/>
    <x v="1"/>
    <x v="1"/>
    <x v="0"/>
    <x v="0"/>
    <x v="0"/>
    <s v="Black"/>
    <n v="1"/>
    <n v="1252"/>
    <n v="2295"/>
    <n v="1043"/>
    <n v="1252"/>
    <n v="2295"/>
  </r>
  <r>
    <n v="261741"/>
    <x v="1"/>
    <x v="0"/>
    <x v="2"/>
    <x v="8"/>
    <x v="1"/>
    <s v="Silver"/>
    <n v="1"/>
    <n v="420"/>
    <n v="769"/>
    <n v="349"/>
    <n v="420"/>
    <n v="769"/>
  </r>
  <r>
    <n v="261742"/>
    <x v="1"/>
    <x v="0"/>
    <x v="0"/>
    <x v="0"/>
    <x v="0"/>
    <s v="Silver"/>
    <n v="1"/>
    <n v="1266"/>
    <n v="2320"/>
    <n v="1054"/>
    <n v="1266"/>
    <n v="2320"/>
  </r>
  <r>
    <n v="261743"/>
    <x v="1"/>
    <x v="0"/>
    <x v="2"/>
    <x v="2"/>
    <x v="0"/>
    <s v="Black"/>
    <n v="2"/>
    <n v="1252"/>
    <n v="2295"/>
    <n v="2086"/>
    <n v="2504"/>
    <n v="4590"/>
  </r>
  <r>
    <n v="261744"/>
    <x v="0"/>
    <x v="1"/>
    <x v="2"/>
    <x v="2"/>
    <x v="0"/>
    <s v="Black"/>
    <n v="2"/>
    <n v="1252"/>
    <n v="2295"/>
    <n v="2086"/>
    <n v="2504"/>
    <n v="4590"/>
  </r>
  <r>
    <n v="261745"/>
    <x v="1"/>
    <x v="0"/>
    <x v="5"/>
    <x v="11"/>
    <x v="0"/>
    <s v="Silver"/>
    <n v="1"/>
    <n v="1266"/>
    <n v="2320"/>
    <n v="1054"/>
    <n v="1266"/>
    <n v="2320"/>
  </r>
  <r>
    <n v="261746"/>
    <x v="0"/>
    <x v="0"/>
    <x v="0"/>
    <x v="3"/>
    <x v="0"/>
    <s v="Silver"/>
    <n v="2"/>
    <n v="1266"/>
    <n v="2320"/>
    <n v="2108"/>
    <n v="2532"/>
    <n v="4640"/>
  </r>
  <r>
    <n v="261747"/>
    <x v="1"/>
    <x v="1"/>
    <x v="2"/>
    <x v="2"/>
    <x v="1"/>
    <s v="Silver"/>
    <n v="1"/>
    <n v="420"/>
    <n v="769"/>
    <n v="349"/>
    <n v="420"/>
    <n v="769"/>
  </r>
  <r>
    <n v="261748"/>
    <x v="0"/>
    <x v="0"/>
    <x v="3"/>
    <x v="4"/>
    <x v="0"/>
    <s v="Silver"/>
    <n v="1"/>
    <n v="1266"/>
    <n v="2320"/>
    <n v="1054"/>
    <n v="1266"/>
    <n v="2320"/>
  </r>
  <r>
    <n v="261749"/>
    <x v="0"/>
    <x v="0"/>
    <x v="2"/>
    <x v="2"/>
    <x v="2"/>
    <s v="Silver"/>
    <n v="4"/>
    <n v="308"/>
    <n v="565"/>
    <n v="1028"/>
    <n v="1232"/>
    <n v="2260"/>
  </r>
  <r>
    <n v="261750"/>
    <x v="0"/>
    <x v="0"/>
    <x v="3"/>
    <x v="4"/>
    <x v="0"/>
    <s v="Silver"/>
    <n v="4"/>
    <n v="1266"/>
    <n v="2320"/>
    <n v="4216"/>
    <n v="5064"/>
    <n v="9280"/>
  </r>
  <r>
    <n v="261751"/>
    <x v="2"/>
    <x v="0"/>
    <x v="5"/>
    <x v="12"/>
    <x v="0"/>
    <s v="Silver"/>
    <n v="3"/>
    <n v="1266"/>
    <n v="2320"/>
    <n v="3162"/>
    <n v="3798"/>
    <n v="6960"/>
  </r>
  <r>
    <n v="261752"/>
    <x v="1"/>
    <x v="0"/>
    <x v="1"/>
    <x v="1"/>
    <x v="1"/>
    <s v="Silver"/>
    <n v="3"/>
    <n v="420"/>
    <n v="769"/>
    <n v="1047"/>
    <n v="1260"/>
    <n v="2307"/>
  </r>
  <r>
    <n v="261753"/>
    <x v="0"/>
    <x v="1"/>
    <x v="0"/>
    <x v="0"/>
    <x v="0"/>
    <s v="Black"/>
    <n v="3"/>
    <n v="1252"/>
    <n v="2295"/>
    <n v="3129"/>
    <n v="3756"/>
    <n v="6885"/>
  </r>
  <r>
    <n v="261754"/>
    <x v="1"/>
    <x v="1"/>
    <x v="5"/>
    <x v="10"/>
    <x v="0"/>
    <s v="Black"/>
    <n v="1"/>
    <n v="1252"/>
    <n v="2295"/>
    <n v="1043"/>
    <n v="1252"/>
    <n v="2295"/>
  </r>
  <r>
    <n v="261755"/>
    <x v="0"/>
    <x v="1"/>
    <x v="0"/>
    <x v="3"/>
    <x v="0"/>
    <s v="Silver"/>
    <n v="1"/>
    <n v="1266"/>
    <n v="2320"/>
    <n v="1054"/>
    <n v="1266"/>
    <n v="2320"/>
  </r>
  <r>
    <n v="261756"/>
    <x v="2"/>
    <x v="1"/>
    <x v="5"/>
    <x v="13"/>
    <x v="0"/>
    <s v="Silver"/>
    <n v="4"/>
    <n v="1266"/>
    <n v="2320"/>
    <n v="4216"/>
    <n v="5064"/>
    <n v="9280"/>
  </r>
  <r>
    <n v="261757"/>
    <x v="2"/>
    <x v="0"/>
    <x v="2"/>
    <x v="8"/>
    <x v="2"/>
    <s v="Black"/>
    <n v="4"/>
    <n v="295"/>
    <n v="540"/>
    <n v="980"/>
    <n v="1180"/>
    <n v="2160"/>
  </r>
  <r>
    <n v="261758"/>
    <x v="1"/>
    <x v="1"/>
    <x v="5"/>
    <x v="10"/>
    <x v="0"/>
    <s v="Black"/>
    <n v="4"/>
    <n v="1252"/>
    <n v="2295"/>
    <n v="4172"/>
    <n v="5008"/>
    <n v="9180"/>
  </r>
  <r>
    <n v="261759"/>
    <x v="0"/>
    <x v="0"/>
    <x v="0"/>
    <x v="7"/>
    <x v="3"/>
    <s v="Black"/>
    <n v="4"/>
    <n v="1898"/>
    <n v="3375"/>
    <n v="5908"/>
    <n v="7592"/>
    <n v="13500"/>
  </r>
  <r>
    <n v="261760"/>
    <x v="0"/>
    <x v="1"/>
    <x v="0"/>
    <x v="7"/>
    <x v="0"/>
    <s v="Black"/>
    <n v="4"/>
    <n v="1252"/>
    <n v="2295"/>
    <n v="4172"/>
    <n v="5008"/>
    <n v="9180"/>
  </r>
  <r>
    <n v="261761"/>
    <x v="0"/>
    <x v="0"/>
    <x v="0"/>
    <x v="0"/>
    <x v="0"/>
    <s v="Black"/>
    <n v="4"/>
    <n v="1252"/>
    <n v="2295"/>
    <n v="4172"/>
    <n v="5008"/>
    <n v="9180"/>
  </r>
  <r>
    <n v="261762"/>
    <x v="0"/>
    <x v="0"/>
    <x v="2"/>
    <x v="5"/>
    <x v="0"/>
    <s v="Black"/>
    <n v="4"/>
    <n v="1252"/>
    <n v="2295"/>
    <n v="4172"/>
    <n v="5008"/>
    <n v="9180"/>
  </r>
  <r>
    <n v="261763"/>
    <x v="2"/>
    <x v="1"/>
    <x v="2"/>
    <x v="14"/>
    <x v="2"/>
    <s v="Black"/>
    <n v="2"/>
    <n v="295"/>
    <n v="540"/>
    <n v="490"/>
    <n v="590"/>
    <n v="1080"/>
  </r>
  <r>
    <n v="261764"/>
    <x v="0"/>
    <x v="0"/>
    <x v="3"/>
    <x v="15"/>
    <x v="0"/>
    <s v="Black"/>
    <n v="2"/>
    <n v="1252"/>
    <n v="2295"/>
    <n v="2086"/>
    <n v="2504"/>
    <n v="4590"/>
  </r>
  <r>
    <n v="261765"/>
    <x v="0"/>
    <x v="0"/>
    <x v="0"/>
    <x v="3"/>
    <x v="0"/>
    <s v="Silver"/>
    <n v="1"/>
    <n v="1266"/>
    <n v="2320"/>
    <n v="1054"/>
    <n v="1266"/>
    <n v="2320"/>
  </r>
  <r>
    <n v="261766"/>
    <x v="1"/>
    <x v="0"/>
    <x v="2"/>
    <x v="8"/>
    <x v="3"/>
    <s v="Black"/>
    <n v="4"/>
    <n v="1898"/>
    <n v="3375"/>
    <n v="5908"/>
    <n v="7592"/>
    <n v="13500"/>
  </r>
  <r>
    <n v="261767"/>
    <x v="0"/>
    <x v="1"/>
    <x v="2"/>
    <x v="5"/>
    <x v="0"/>
    <s v="Black"/>
    <n v="4"/>
    <n v="1252"/>
    <n v="2295"/>
    <n v="4172"/>
    <n v="5008"/>
    <n v="9180"/>
  </r>
  <r>
    <n v="261768"/>
    <x v="1"/>
    <x v="1"/>
    <x v="4"/>
    <x v="6"/>
    <x v="2"/>
    <s v="Black"/>
    <n v="3"/>
    <n v="295"/>
    <n v="540"/>
    <n v="735"/>
    <n v="885"/>
    <n v="1620"/>
  </r>
  <r>
    <n v="261769"/>
    <x v="0"/>
    <x v="0"/>
    <x v="2"/>
    <x v="5"/>
    <x v="0"/>
    <s v="Silver"/>
    <n v="1"/>
    <n v="1266"/>
    <n v="2320"/>
    <n v="1054"/>
    <n v="1266"/>
    <n v="2320"/>
  </r>
  <r>
    <n v="261770"/>
    <x v="0"/>
    <x v="1"/>
    <x v="2"/>
    <x v="8"/>
    <x v="0"/>
    <s v="Silver"/>
    <n v="1"/>
    <n v="1266"/>
    <n v="2320"/>
    <n v="1054"/>
    <n v="1266"/>
    <n v="2320"/>
  </r>
  <r>
    <n v="261771"/>
    <x v="1"/>
    <x v="1"/>
    <x v="5"/>
    <x v="16"/>
    <x v="0"/>
    <s v="Silver"/>
    <n v="3"/>
    <n v="1266"/>
    <n v="2320"/>
    <n v="3162"/>
    <n v="3798"/>
    <n v="6960"/>
  </r>
  <r>
    <n v="261772"/>
    <x v="2"/>
    <x v="1"/>
    <x v="1"/>
    <x v="1"/>
    <x v="1"/>
    <s v="Silver"/>
    <n v="2"/>
    <n v="420"/>
    <n v="769"/>
    <n v="698"/>
    <n v="840"/>
    <n v="1538"/>
  </r>
  <r>
    <n v="261773"/>
    <x v="1"/>
    <x v="0"/>
    <x v="0"/>
    <x v="3"/>
    <x v="0"/>
    <s v="Silver"/>
    <n v="3"/>
    <n v="1266"/>
    <n v="2320"/>
    <n v="3162"/>
    <n v="3798"/>
    <n v="6960"/>
  </r>
  <r>
    <n v="261774"/>
    <x v="0"/>
    <x v="1"/>
    <x v="0"/>
    <x v="0"/>
    <x v="0"/>
    <s v="Black"/>
    <n v="3"/>
    <n v="1252"/>
    <n v="2295"/>
    <n v="3129"/>
    <n v="3756"/>
    <n v="6885"/>
  </r>
  <r>
    <n v="261775"/>
    <x v="2"/>
    <x v="0"/>
    <x v="2"/>
    <x v="2"/>
    <x v="2"/>
    <s v="Silver"/>
    <n v="1"/>
    <n v="308"/>
    <n v="565"/>
    <n v="257"/>
    <n v="308"/>
    <n v="565"/>
  </r>
  <r>
    <n v="261776"/>
    <x v="1"/>
    <x v="1"/>
    <x v="5"/>
    <x v="10"/>
    <x v="0"/>
    <s v="Black"/>
    <n v="1"/>
    <n v="1252"/>
    <n v="2295"/>
    <n v="1043"/>
    <n v="1252"/>
    <n v="2295"/>
  </r>
  <r>
    <n v="261777"/>
    <x v="1"/>
    <x v="0"/>
    <x v="4"/>
    <x v="6"/>
    <x v="0"/>
    <s v="Black"/>
    <n v="1"/>
    <n v="1252"/>
    <n v="2295"/>
    <n v="1043"/>
    <n v="1252"/>
    <n v="2295"/>
  </r>
  <r>
    <n v="261778"/>
    <x v="0"/>
    <x v="1"/>
    <x v="3"/>
    <x v="15"/>
    <x v="0"/>
    <s v="Silver"/>
    <n v="1"/>
    <n v="1266"/>
    <n v="2320"/>
    <n v="1054"/>
    <n v="1266"/>
    <n v="2320"/>
  </r>
  <r>
    <n v="261779"/>
    <x v="1"/>
    <x v="0"/>
    <x v="0"/>
    <x v="7"/>
    <x v="0"/>
    <s v="Silver"/>
    <n v="1"/>
    <n v="1266"/>
    <n v="2320"/>
    <n v="1054"/>
    <n v="1266"/>
    <n v="2320"/>
  </r>
  <r>
    <n v="261780"/>
    <x v="1"/>
    <x v="0"/>
    <x v="4"/>
    <x v="6"/>
    <x v="0"/>
    <s v="Black"/>
    <n v="1"/>
    <n v="1252"/>
    <n v="2295"/>
    <n v="1043"/>
    <n v="1252"/>
    <n v="2295"/>
  </r>
  <r>
    <n v="261781"/>
    <x v="0"/>
    <x v="0"/>
    <x v="0"/>
    <x v="0"/>
    <x v="2"/>
    <s v="Black"/>
    <n v="1"/>
    <n v="295"/>
    <n v="540"/>
    <n v="245"/>
    <n v="295"/>
    <n v="540"/>
  </r>
  <r>
    <n v="261782"/>
    <x v="0"/>
    <x v="1"/>
    <x v="2"/>
    <x v="5"/>
    <x v="0"/>
    <s v="Black"/>
    <n v="4"/>
    <n v="1252"/>
    <n v="2295"/>
    <n v="4172"/>
    <n v="5008"/>
    <n v="91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A124CA-1985-47EE-A94B-5076D901C228}"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1:D19" firstHeaderRow="1" firstDataRow="2" firstDataCol="1"/>
  <pivotFields count="13">
    <pivotField numFmtId="1" showAll="0"/>
    <pivotField showAll="0"/>
    <pivotField axis="axisCol" showAll="0">
      <items count="3">
        <item x="0"/>
        <item x="1"/>
        <item t="default"/>
      </items>
    </pivotField>
    <pivotField axis="axisRow" showAll="0">
      <items count="7">
        <item sd="0" x="2"/>
        <item sd="0" x="4"/>
        <item sd="0" x="5"/>
        <item sd="0" x="3"/>
        <item sd="0" x="1"/>
        <item sd="0" x="0"/>
        <item t="default" sd="0"/>
      </items>
    </pivotField>
    <pivotField axis="axisRow" showAll="0">
      <items count="18">
        <item x="6"/>
        <item x="0"/>
        <item x="1"/>
        <item x="9"/>
        <item x="15"/>
        <item x="2"/>
        <item x="13"/>
        <item x="4"/>
        <item x="7"/>
        <item x="5"/>
        <item x="10"/>
        <item x="11"/>
        <item x="12"/>
        <item x="16"/>
        <item x="14"/>
        <item x="8"/>
        <item x="3"/>
        <item t="default"/>
      </items>
    </pivotField>
    <pivotField showAll="0"/>
    <pivotField showAll="0"/>
    <pivotField dataField="1" showAll="0"/>
    <pivotField numFmtId="164" showAll="0"/>
    <pivotField numFmtId="164" showAll="0"/>
    <pivotField numFmtId="164" showAll="0"/>
    <pivotField numFmtId="164" showAll="0"/>
    <pivotField numFmtId="164" showAll="0"/>
  </pivotFields>
  <rowFields count="2">
    <field x="3"/>
    <field x="4"/>
  </rowFields>
  <rowItems count="7">
    <i>
      <x/>
    </i>
    <i>
      <x v="1"/>
    </i>
    <i>
      <x v="2"/>
    </i>
    <i>
      <x v="3"/>
    </i>
    <i>
      <x v="4"/>
    </i>
    <i>
      <x v="5"/>
    </i>
    <i t="grand">
      <x/>
    </i>
  </rowItems>
  <colFields count="1">
    <field x="2"/>
  </colFields>
  <colItems count="3">
    <i>
      <x/>
    </i>
    <i>
      <x v="1"/>
    </i>
    <i t="grand">
      <x/>
    </i>
  </colItems>
  <dataFields count="1">
    <dataField name="Sum of Order_Quantity" fld="7"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99D115-21CC-4554-BAE5-0C4180390A40}"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F9" firstHeaderRow="1" firstDataRow="2" firstDataCol="1"/>
  <pivotFields count="13">
    <pivotField numFmtId="1" showAll="0"/>
    <pivotField showAll="0"/>
    <pivotField showAll="0"/>
    <pivotField axis="axisRow" showAll="0">
      <items count="7">
        <item sd="0" x="2"/>
        <item sd="0" x="4"/>
        <item sd="0" x="5"/>
        <item sd="0" x="3"/>
        <item sd="0" x="1"/>
        <item sd="0" x="0"/>
        <item t="default" sd="0"/>
      </items>
    </pivotField>
    <pivotField axis="axisRow" showAll="0">
      <items count="18">
        <item x="6"/>
        <item x="0"/>
        <item x="1"/>
        <item x="9"/>
        <item x="15"/>
        <item x="2"/>
        <item x="13"/>
        <item x="4"/>
        <item x="7"/>
        <item x="5"/>
        <item x="10"/>
        <item x="11"/>
        <item x="12"/>
        <item x="16"/>
        <item x="14"/>
        <item x="8"/>
        <item x="3"/>
        <item t="default"/>
      </items>
    </pivotField>
    <pivotField axis="axisCol" showAll="0">
      <items count="5">
        <item x="3"/>
        <item x="0"/>
        <item x="1"/>
        <item x="2"/>
        <item t="default"/>
      </items>
    </pivotField>
    <pivotField showAll="0"/>
    <pivotField dataField="1" showAll="0"/>
    <pivotField numFmtId="164" showAll="0"/>
    <pivotField numFmtId="164" showAll="0"/>
    <pivotField numFmtId="164" showAll="0"/>
    <pivotField numFmtId="164" showAll="0"/>
    <pivotField numFmtId="164" showAll="0"/>
  </pivotFields>
  <rowFields count="2">
    <field x="3"/>
    <field x="4"/>
  </rowFields>
  <rowItems count="7">
    <i>
      <x/>
    </i>
    <i>
      <x v="1"/>
    </i>
    <i>
      <x v="2"/>
    </i>
    <i>
      <x v="3"/>
    </i>
    <i>
      <x v="4"/>
    </i>
    <i>
      <x v="5"/>
    </i>
    <i t="grand">
      <x/>
    </i>
  </rowItems>
  <colFields count="1">
    <field x="5"/>
  </colFields>
  <colItems count="5">
    <i>
      <x/>
    </i>
    <i>
      <x v="1"/>
    </i>
    <i>
      <x v="2"/>
    </i>
    <i>
      <x v="3"/>
    </i>
    <i t="grand">
      <x/>
    </i>
  </colItems>
  <dataFields count="1">
    <dataField name="Sum of Order_Quantity" fld="7" baseField="0" baseItem="0"/>
  </dataFields>
  <chartFormats count="8">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2" format="8" series="1">
      <pivotArea type="data" outline="0" fieldPosition="0">
        <references count="2">
          <reference field="4294967294" count="1" selected="0">
            <x v="0"/>
          </reference>
          <reference field="5" count="1" selected="0">
            <x v="0"/>
          </reference>
        </references>
      </pivotArea>
    </chartFormat>
    <chartFormat chart="2" format="9" series="1">
      <pivotArea type="data" outline="0" fieldPosition="0">
        <references count="2">
          <reference field="4294967294" count="1" selected="0">
            <x v="0"/>
          </reference>
          <reference field="5" count="1" selected="0">
            <x v="1"/>
          </reference>
        </references>
      </pivotArea>
    </chartFormat>
    <chartFormat chart="2" format="10" series="1">
      <pivotArea type="data" outline="0" fieldPosition="0">
        <references count="2">
          <reference field="4294967294" count="1" selected="0">
            <x v="0"/>
          </reference>
          <reference field="5" count="1" selected="0">
            <x v="2"/>
          </reference>
        </references>
      </pivotArea>
    </chartFormat>
    <chartFormat chart="2" format="11"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9F76D8D-9929-4E04-AF90-E91F683FC1D6}"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1:E27" firstHeaderRow="1" firstDataRow="2" firstDataCol="1"/>
  <pivotFields count="13">
    <pivotField numFmtId="1" showAll="0"/>
    <pivotField axis="axisCol" showAll="0">
      <items count="4">
        <item x="0"/>
        <item x="1"/>
        <item x="2"/>
        <item t="default"/>
      </items>
    </pivotField>
    <pivotField showAll="0"/>
    <pivotField showAll="0"/>
    <pivotField showAll="0"/>
    <pivotField axis="axisRow" showAll="0">
      <items count="5">
        <item x="3"/>
        <item x="0"/>
        <item x="1"/>
        <item x="2"/>
        <item t="default"/>
      </items>
    </pivotField>
    <pivotField showAll="0"/>
    <pivotField dataField="1" showAll="0"/>
    <pivotField numFmtId="164" showAll="0"/>
    <pivotField numFmtId="164" showAll="0"/>
    <pivotField numFmtId="164" showAll="0"/>
    <pivotField numFmtId="164" showAll="0"/>
    <pivotField numFmtId="164" showAll="0"/>
  </pivotFields>
  <rowFields count="1">
    <field x="5"/>
  </rowFields>
  <rowItems count="5">
    <i>
      <x/>
    </i>
    <i>
      <x v="1"/>
    </i>
    <i>
      <x v="2"/>
    </i>
    <i>
      <x v="3"/>
    </i>
    <i t="grand">
      <x/>
    </i>
  </rowItems>
  <colFields count="1">
    <field x="1"/>
  </colFields>
  <colItems count="4">
    <i>
      <x/>
    </i>
    <i>
      <x v="1"/>
    </i>
    <i>
      <x v="2"/>
    </i>
    <i t="grand">
      <x/>
    </i>
  </colItems>
  <dataFields count="1">
    <dataField name="Sum of Order_Quantity" fld="7" baseField="0" baseItem="0"/>
  </dataFields>
  <chartFormats count="14">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2" format="6" series="1">
      <pivotArea type="data" outline="0" fieldPosition="0">
        <references count="2">
          <reference field="4294967294" count="1" selected="0">
            <x v="0"/>
          </reference>
          <reference field="1" count="1" selected="0">
            <x v="0"/>
          </reference>
        </references>
      </pivotArea>
    </chartFormat>
    <chartFormat chart="2" format="7" series="1">
      <pivotArea type="data" outline="0" fieldPosition="0">
        <references count="2">
          <reference field="4294967294" count="1" selected="0">
            <x v="0"/>
          </reference>
          <reference field="1" count="1" selected="0">
            <x v="1"/>
          </reference>
        </references>
      </pivotArea>
    </chartFormat>
    <chartFormat chart="2" format="8" series="1">
      <pivotArea type="data" outline="0" fieldPosition="0">
        <references count="2">
          <reference field="4294967294" count="1" selected="0">
            <x v="0"/>
          </reference>
          <reference field="1" count="1" selected="0">
            <x v="2"/>
          </reference>
        </references>
      </pivotArea>
    </chartFormat>
    <chartFormat chart="2" format="9" series="1">
      <pivotArea type="data" outline="0" fieldPosition="0">
        <references count="2">
          <reference field="4294967294" count="1" selected="0">
            <x v="0"/>
          </reference>
          <reference field="5" count="1" selected="0">
            <x v="3"/>
          </reference>
        </references>
      </pivotArea>
    </chartFormat>
    <chartFormat chart="2" format="10" series="1">
      <pivotArea type="data" outline="0" fieldPosition="0">
        <references count="2">
          <reference field="4294967294" count="1" selected="0">
            <x v="0"/>
          </reference>
          <reference field="5" count="1" selected="0">
            <x v="0"/>
          </reference>
        </references>
      </pivotArea>
    </chartFormat>
    <chartFormat chart="2" format="11" series="1">
      <pivotArea type="data" outline="0" fieldPosition="0">
        <references count="2">
          <reference field="4294967294" count="1" selected="0">
            <x v="0"/>
          </reference>
          <reference field="5" count="1" selected="0">
            <x v="1"/>
          </reference>
        </references>
      </pivotArea>
    </chartFormat>
    <chartFormat chart="2" format="1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0"/>
          </reference>
        </references>
      </pivotArea>
    </chartFormat>
    <chartFormat chart="0" format="5" series="1">
      <pivotArea type="data" outline="0" fieldPosition="0">
        <references count="2">
          <reference field="4294967294" count="1" selected="0">
            <x v="0"/>
          </reference>
          <reference field="5" count="1" selected="0">
            <x v="1"/>
          </reference>
        </references>
      </pivotArea>
    </chartFormat>
    <chartFormat chart="0" format="6"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98B233A5-5180-427D-B252-55007FE1C92D}" sourceName="Country">
  <pivotTables>
    <pivotTable tabId="14" name="PivotTable1"/>
    <pivotTable tabId="14" name="PivotTable4"/>
  </pivotTables>
  <data>
    <tabular pivotCacheId="1584835801">
      <items count="6">
        <i x="2" s="1"/>
        <i x="4" s="1"/>
        <i x="5"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651D1339-B6D0-4AAB-BC74-E28BD1486161}" cache="Slicer_Country" caption="Country"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589C8-5A31-47E6-A70C-79622D762A1B}">
  <dimension ref="A1:F10"/>
  <sheetViews>
    <sheetView tabSelected="1" workbookViewId="0">
      <selection sqref="A1:F1"/>
    </sheetView>
  </sheetViews>
  <sheetFormatPr defaultRowHeight="14.4" x14ac:dyDescent="0.3"/>
  <sheetData>
    <row r="1" spans="1:6" ht="25.8" x14ac:dyDescent="0.5">
      <c r="A1" s="20" t="s">
        <v>172</v>
      </c>
      <c r="B1" s="20"/>
      <c r="C1" s="20"/>
      <c r="D1" s="20"/>
      <c r="E1" s="20"/>
      <c r="F1" s="20"/>
    </row>
    <row r="2" spans="1:6" x14ac:dyDescent="0.3">
      <c r="A2" s="4" t="s">
        <v>194</v>
      </c>
      <c r="F2" s="4" t="s">
        <v>195</v>
      </c>
    </row>
    <row r="3" spans="1:6" x14ac:dyDescent="0.3">
      <c r="A3" t="s">
        <v>173</v>
      </c>
      <c r="F3" t="s">
        <v>196</v>
      </c>
    </row>
    <row r="4" spans="1:6" x14ac:dyDescent="0.3">
      <c r="A4" t="s">
        <v>174</v>
      </c>
      <c r="F4" t="s">
        <v>23</v>
      </c>
    </row>
    <row r="5" spans="1:6" x14ac:dyDescent="0.3">
      <c r="A5" t="s">
        <v>175</v>
      </c>
      <c r="F5" t="s">
        <v>169</v>
      </c>
    </row>
    <row r="6" spans="1:6" x14ac:dyDescent="0.3">
      <c r="A6" t="s">
        <v>176</v>
      </c>
      <c r="F6" t="s">
        <v>196</v>
      </c>
    </row>
    <row r="7" spans="1:6" x14ac:dyDescent="0.3">
      <c r="A7" t="s">
        <v>177</v>
      </c>
      <c r="F7" t="s">
        <v>196</v>
      </c>
    </row>
    <row r="8" spans="1:6" x14ac:dyDescent="0.3">
      <c r="A8" t="s">
        <v>178</v>
      </c>
      <c r="F8" t="s">
        <v>196</v>
      </c>
    </row>
    <row r="9" spans="1:6" x14ac:dyDescent="0.3">
      <c r="A9" t="s">
        <v>179</v>
      </c>
      <c r="F9" t="s">
        <v>196</v>
      </c>
    </row>
    <row r="10" spans="1:6" x14ac:dyDescent="0.3">
      <c r="A10" t="s">
        <v>180</v>
      </c>
      <c r="F10" t="s">
        <v>196</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90"/>
  <sheetViews>
    <sheetView workbookViewId="0">
      <selection activeCell="B8" sqref="B8"/>
    </sheetView>
  </sheetViews>
  <sheetFormatPr defaultRowHeight="14.4" x14ac:dyDescent="0.3"/>
  <cols>
    <col min="1" max="1" width="13.33203125" bestFit="1" customWidth="1"/>
    <col min="2" max="2" width="10.6640625" bestFit="1" customWidth="1"/>
    <col min="4" max="4" width="10.109375" bestFit="1" customWidth="1"/>
    <col min="7" max="7" width="19.6640625" style="8" bestFit="1" customWidth="1"/>
    <col min="9" max="9" width="15.44140625" bestFit="1" customWidth="1"/>
    <col min="10" max="10" width="19.88671875" bestFit="1" customWidth="1"/>
    <col min="12" max="12" width="14.88671875" bestFit="1" customWidth="1"/>
    <col min="13" max="13" width="25" bestFit="1" customWidth="1"/>
    <col min="15" max="15" width="10.44140625" bestFit="1" customWidth="1"/>
    <col min="16" max="16" width="11" bestFit="1" customWidth="1"/>
    <col min="17" max="18" width="9.88671875" bestFit="1" customWidth="1"/>
    <col min="19" max="19" width="10.88671875" bestFit="1" customWidth="1"/>
  </cols>
  <sheetData>
    <row r="1" spans="1:19" s="4" customFormat="1" x14ac:dyDescent="0.3">
      <c r="A1" s="4" t="s">
        <v>0</v>
      </c>
      <c r="B1" s="4" t="s">
        <v>1</v>
      </c>
      <c r="C1" s="4" t="s">
        <v>2</v>
      </c>
      <c r="D1" s="4" t="s">
        <v>3</v>
      </c>
      <c r="E1" s="4" t="s">
        <v>4</v>
      </c>
      <c r="F1" s="4" t="s">
        <v>5</v>
      </c>
      <c r="G1" s="7" t="s">
        <v>6</v>
      </c>
      <c r="H1" s="4" t="s">
        <v>7</v>
      </c>
      <c r="I1" s="4" t="s">
        <v>8</v>
      </c>
      <c r="J1" s="4" t="s">
        <v>9</v>
      </c>
      <c r="K1" s="4" t="s">
        <v>10</v>
      </c>
      <c r="L1" s="4" t="s">
        <v>11</v>
      </c>
      <c r="M1" s="6" t="s">
        <v>12</v>
      </c>
      <c r="N1" s="4" t="s">
        <v>13</v>
      </c>
      <c r="O1" s="4" t="s">
        <v>14</v>
      </c>
      <c r="P1" s="4" t="s">
        <v>15</v>
      </c>
      <c r="Q1" s="4" t="s">
        <v>16</v>
      </c>
      <c r="R1" s="4" t="s">
        <v>17</v>
      </c>
      <c r="S1" s="4" t="s">
        <v>18</v>
      </c>
    </row>
    <row r="2" spans="1:19" x14ac:dyDescent="0.3">
      <c r="A2" s="3" t="s">
        <v>19</v>
      </c>
      <c r="B2" s="1">
        <v>44531</v>
      </c>
      <c r="C2">
        <v>1</v>
      </c>
      <c r="D2" t="s">
        <v>20</v>
      </c>
      <c r="E2">
        <v>2021</v>
      </c>
      <c r="F2">
        <v>39</v>
      </c>
      <c r="G2" s="8" t="s">
        <v>21</v>
      </c>
      <c r="H2" t="s">
        <v>22</v>
      </c>
      <c r="I2" t="s">
        <v>23</v>
      </c>
      <c r="J2" t="s">
        <v>24</v>
      </c>
      <c r="K2" t="s">
        <v>25</v>
      </c>
      <c r="L2" t="s">
        <v>26</v>
      </c>
      <c r="M2" s="5" t="s">
        <v>27</v>
      </c>
      <c r="N2">
        <v>4</v>
      </c>
      <c r="O2" s="2">
        <v>1252</v>
      </c>
      <c r="P2" s="2">
        <v>2295</v>
      </c>
      <c r="Q2" s="2">
        <v>4172</v>
      </c>
      <c r="R2" s="2">
        <f>N2*O2</f>
        <v>5008</v>
      </c>
      <c r="S2" s="2">
        <f>N2*P2</f>
        <v>9180</v>
      </c>
    </row>
    <row r="3" spans="1:19" x14ac:dyDescent="0.3">
      <c r="A3" s="3" t="s">
        <v>19</v>
      </c>
      <c r="B3" s="1">
        <v>44531</v>
      </c>
      <c r="C3">
        <v>1</v>
      </c>
      <c r="D3" t="s">
        <v>20</v>
      </c>
      <c r="E3">
        <v>2021</v>
      </c>
      <c r="F3">
        <v>44</v>
      </c>
      <c r="G3" s="8" t="s">
        <v>21</v>
      </c>
      <c r="H3" t="s">
        <v>28</v>
      </c>
      <c r="I3" t="s">
        <v>29</v>
      </c>
      <c r="J3" t="s">
        <v>30</v>
      </c>
      <c r="K3" t="s">
        <v>25</v>
      </c>
      <c r="L3" t="s">
        <v>26</v>
      </c>
      <c r="M3" s="5" t="s">
        <v>31</v>
      </c>
      <c r="N3">
        <v>1</v>
      </c>
      <c r="O3" s="2">
        <v>1266</v>
      </c>
      <c r="P3" s="2">
        <v>2320</v>
      </c>
      <c r="Q3" s="2">
        <v>1054</v>
      </c>
      <c r="R3" s="2">
        <f t="shared" ref="R3:R67" si="0">N3*O3</f>
        <v>1266</v>
      </c>
      <c r="S3" s="2">
        <f t="shared" ref="S3:S67" si="1">N3*P3</f>
        <v>2320</v>
      </c>
    </row>
    <row r="4" spans="1:19" x14ac:dyDescent="0.3">
      <c r="A4" s="3" t="s">
        <v>32</v>
      </c>
      <c r="B4" s="1">
        <v>44532</v>
      </c>
      <c r="C4">
        <v>2</v>
      </c>
      <c r="D4" t="s">
        <v>20</v>
      </c>
      <c r="E4">
        <v>2021</v>
      </c>
      <c r="F4">
        <v>37</v>
      </c>
      <c r="G4" s="8" t="s">
        <v>21</v>
      </c>
      <c r="H4" t="s">
        <v>28</v>
      </c>
      <c r="I4" t="s">
        <v>33</v>
      </c>
      <c r="J4" t="s">
        <v>24</v>
      </c>
      <c r="K4" t="s">
        <v>25</v>
      </c>
      <c r="L4" t="s">
        <v>26</v>
      </c>
      <c r="M4" s="5" t="s">
        <v>34</v>
      </c>
      <c r="N4">
        <v>2</v>
      </c>
      <c r="O4" s="2">
        <v>420</v>
      </c>
      <c r="P4" s="2">
        <v>769</v>
      </c>
      <c r="Q4" s="2">
        <v>698</v>
      </c>
      <c r="R4" s="2">
        <f t="shared" si="0"/>
        <v>840</v>
      </c>
      <c r="S4" s="2">
        <f t="shared" si="1"/>
        <v>1538</v>
      </c>
    </row>
    <row r="5" spans="1:19" x14ac:dyDescent="0.3">
      <c r="A5" s="3" t="s">
        <v>35</v>
      </c>
      <c r="B5" s="1">
        <v>44532</v>
      </c>
      <c r="C5">
        <v>2</v>
      </c>
      <c r="D5" t="s">
        <v>20</v>
      </c>
      <c r="E5">
        <v>2021</v>
      </c>
      <c r="F5">
        <v>31</v>
      </c>
      <c r="G5" s="8" t="s">
        <v>36</v>
      </c>
      <c r="H5" t="s">
        <v>22</v>
      </c>
      <c r="I5" t="s">
        <v>37</v>
      </c>
      <c r="J5" t="s">
        <v>38</v>
      </c>
      <c r="K5" t="s">
        <v>25</v>
      </c>
      <c r="L5" t="s">
        <v>26</v>
      </c>
      <c r="M5" s="5" t="s">
        <v>39</v>
      </c>
      <c r="N5">
        <v>1</v>
      </c>
      <c r="O5" s="2">
        <v>420</v>
      </c>
      <c r="P5" s="2">
        <v>769</v>
      </c>
      <c r="Q5" s="2">
        <v>349</v>
      </c>
      <c r="R5" s="2">
        <f t="shared" si="0"/>
        <v>420</v>
      </c>
      <c r="S5" s="2">
        <f t="shared" si="1"/>
        <v>769</v>
      </c>
    </row>
    <row r="6" spans="1:19" x14ac:dyDescent="0.3">
      <c r="A6" s="3" t="s">
        <v>40</v>
      </c>
      <c r="B6" s="1">
        <v>44533</v>
      </c>
      <c r="C6">
        <v>3</v>
      </c>
      <c r="D6" t="s">
        <v>20</v>
      </c>
      <c r="E6">
        <v>2021</v>
      </c>
      <c r="F6">
        <v>37</v>
      </c>
      <c r="G6" s="8" t="s">
        <v>21</v>
      </c>
      <c r="H6" t="s">
        <v>22</v>
      </c>
      <c r="I6" t="s">
        <v>41</v>
      </c>
      <c r="J6" t="s">
        <v>24</v>
      </c>
      <c r="K6" t="s">
        <v>25</v>
      </c>
      <c r="L6" t="s">
        <v>26</v>
      </c>
      <c r="M6" s="5" t="s">
        <v>27</v>
      </c>
      <c r="N6">
        <v>2</v>
      </c>
      <c r="O6" s="2">
        <v>0</v>
      </c>
      <c r="P6" s="2">
        <v>2295</v>
      </c>
      <c r="Q6" s="2">
        <v>2086</v>
      </c>
      <c r="R6" s="2">
        <f t="shared" si="0"/>
        <v>0</v>
      </c>
      <c r="S6" s="2">
        <f t="shared" si="1"/>
        <v>4590</v>
      </c>
    </row>
    <row r="7" spans="1:19" x14ac:dyDescent="0.3">
      <c r="A7" s="3" t="s">
        <v>42</v>
      </c>
      <c r="B7" s="1">
        <v>44533</v>
      </c>
      <c r="C7">
        <v>3</v>
      </c>
      <c r="D7" t="s">
        <v>20</v>
      </c>
      <c r="E7">
        <v>2021</v>
      </c>
      <c r="F7">
        <v>24</v>
      </c>
      <c r="G7" s="8" t="s">
        <v>43</v>
      </c>
      <c r="H7" t="s">
        <v>22</v>
      </c>
      <c r="I7" t="s">
        <v>29</v>
      </c>
      <c r="J7" t="s">
        <v>30</v>
      </c>
      <c r="K7" t="s">
        <v>25</v>
      </c>
      <c r="L7" t="s">
        <v>26</v>
      </c>
      <c r="M7" s="5" t="s">
        <v>44</v>
      </c>
      <c r="N7">
        <v>1</v>
      </c>
      <c r="O7" s="2">
        <v>1252</v>
      </c>
      <c r="P7" s="2">
        <v>2295</v>
      </c>
      <c r="Q7" s="2">
        <v>1043</v>
      </c>
      <c r="R7" s="2">
        <f t="shared" si="0"/>
        <v>1252</v>
      </c>
      <c r="S7" s="2">
        <f t="shared" si="1"/>
        <v>2295</v>
      </c>
    </row>
    <row r="8" spans="1:19" x14ac:dyDescent="0.3">
      <c r="A8" s="3" t="s">
        <v>45</v>
      </c>
      <c r="B8" s="1">
        <v>44533</v>
      </c>
      <c r="C8">
        <v>3</v>
      </c>
      <c r="D8" t="s">
        <v>20</v>
      </c>
      <c r="E8">
        <v>2021</v>
      </c>
      <c r="F8">
        <v>37</v>
      </c>
      <c r="G8" s="8" t="s">
        <v>21</v>
      </c>
      <c r="H8" t="s">
        <v>28</v>
      </c>
      <c r="I8" t="s">
        <v>46</v>
      </c>
      <c r="J8" t="s">
        <v>47</v>
      </c>
      <c r="K8" t="s">
        <v>25</v>
      </c>
      <c r="L8" t="s">
        <v>26</v>
      </c>
      <c r="M8" s="5" t="s">
        <v>27</v>
      </c>
      <c r="N8">
        <v>1</v>
      </c>
      <c r="O8" s="2">
        <v>1252</v>
      </c>
      <c r="P8" s="2">
        <v>2295</v>
      </c>
      <c r="Q8" s="2">
        <v>1043</v>
      </c>
      <c r="R8" s="2">
        <f t="shared" si="0"/>
        <v>1252</v>
      </c>
      <c r="S8" s="2">
        <f t="shared" si="1"/>
        <v>2295</v>
      </c>
    </row>
    <row r="9" spans="1:19" s="9" customFormat="1" x14ac:dyDescent="0.3">
      <c r="A9" s="12" t="s">
        <v>45</v>
      </c>
      <c r="B9" s="13">
        <v>44533</v>
      </c>
      <c r="C9" s="9">
        <v>3</v>
      </c>
      <c r="D9" s="9" t="s">
        <v>20</v>
      </c>
      <c r="E9" s="9">
        <v>2021</v>
      </c>
      <c r="F9" s="9">
        <v>37</v>
      </c>
      <c r="G9" s="14" t="s">
        <v>21</v>
      </c>
      <c r="H9" s="9" t="s">
        <v>28</v>
      </c>
      <c r="I9" s="9" t="s">
        <v>23</v>
      </c>
      <c r="J9" s="9" t="s">
        <v>47</v>
      </c>
      <c r="K9" s="9" t="s">
        <v>25</v>
      </c>
      <c r="L9" s="9" t="s">
        <v>26</v>
      </c>
      <c r="M9" s="10" t="s">
        <v>27</v>
      </c>
      <c r="N9" s="9">
        <v>1</v>
      </c>
      <c r="O9" s="11">
        <v>1252</v>
      </c>
      <c r="P9" s="11">
        <v>2295</v>
      </c>
      <c r="Q9" s="11">
        <v>1043</v>
      </c>
      <c r="R9" s="11">
        <f t="shared" ref="R9" si="2">N9*O9</f>
        <v>1252</v>
      </c>
      <c r="S9" s="11">
        <f t="shared" ref="S9" si="3">N9*P9</f>
        <v>2295</v>
      </c>
    </row>
    <row r="10" spans="1:19" x14ac:dyDescent="0.3">
      <c r="A10" s="3" t="s">
        <v>48</v>
      </c>
      <c r="B10" s="1">
        <v>44534</v>
      </c>
      <c r="C10">
        <v>4</v>
      </c>
      <c r="D10" t="s">
        <v>20</v>
      </c>
      <c r="E10">
        <v>2021</v>
      </c>
      <c r="F10">
        <v>31</v>
      </c>
      <c r="G10" s="8" t="s">
        <v>36</v>
      </c>
      <c r="H10" t="s">
        <v>22</v>
      </c>
      <c r="I10" t="s">
        <v>37</v>
      </c>
      <c r="J10" t="s">
        <v>38</v>
      </c>
      <c r="K10" t="s">
        <v>25</v>
      </c>
      <c r="L10" t="s">
        <v>26</v>
      </c>
      <c r="M10" s="5" t="s">
        <v>39</v>
      </c>
      <c r="N10">
        <v>4</v>
      </c>
      <c r="O10" s="2">
        <v>420</v>
      </c>
      <c r="P10" s="2">
        <v>0</v>
      </c>
      <c r="Q10" s="2">
        <v>1396</v>
      </c>
      <c r="R10" s="2">
        <f t="shared" si="0"/>
        <v>1680</v>
      </c>
      <c r="S10" s="2">
        <f t="shared" si="1"/>
        <v>0</v>
      </c>
    </row>
    <row r="11" spans="1:19" x14ac:dyDescent="0.3">
      <c r="A11" s="3" t="s">
        <v>49</v>
      </c>
      <c r="B11" s="1">
        <v>44535</v>
      </c>
      <c r="C11">
        <v>5</v>
      </c>
      <c r="D11" t="s">
        <v>20</v>
      </c>
      <c r="E11">
        <v>2021</v>
      </c>
      <c r="F11">
        <v>39</v>
      </c>
      <c r="G11" s="8" t="s">
        <v>21</v>
      </c>
      <c r="H11" t="s">
        <v>22</v>
      </c>
      <c r="I11" t="s">
        <v>23</v>
      </c>
      <c r="J11" t="s">
        <v>24</v>
      </c>
      <c r="K11" t="s">
        <v>25</v>
      </c>
      <c r="L11" t="s">
        <v>26</v>
      </c>
      <c r="M11" s="5" t="s">
        <v>27</v>
      </c>
      <c r="N11">
        <v>4</v>
      </c>
      <c r="O11" s="2">
        <v>1252</v>
      </c>
      <c r="P11" s="2">
        <v>2295</v>
      </c>
      <c r="Q11" s="2">
        <v>4172</v>
      </c>
      <c r="R11" s="2">
        <f t="shared" si="0"/>
        <v>5008</v>
      </c>
      <c r="S11" s="2">
        <f t="shared" si="1"/>
        <v>9180</v>
      </c>
    </row>
    <row r="12" spans="1:19" x14ac:dyDescent="0.3">
      <c r="A12" s="3" t="s">
        <v>50</v>
      </c>
      <c r="B12" s="1">
        <v>44535</v>
      </c>
      <c r="D12" t="s">
        <v>20</v>
      </c>
      <c r="E12">
        <v>2021</v>
      </c>
      <c r="F12">
        <v>42</v>
      </c>
      <c r="G12" s="8" t="s">
        <v>21</v>
      </c>
      <c r="H12" t="s">
        <v>28</v>
      </c>
      <c r="I12" t="s">
        <v>51</v>
      </c>
      <c r="J12" t="s">
        <v>52</v>
      </c>
      <c r="K12" t="s">
        <v>25</v>
      </c>
      <c r="L12" t="s">
        <v>26</v>
      </c>
      <c r="M12" s="5" t="s">
        <v>44</v>
      </c>
      <c r="N12">
        <v>4</v>
      </c>
      <c r="O12" s="2">
        <v>1252</v>
      </c>
      <c r="P12" s="2">
        <v>2295</v>
      </c>
      <c r="Q12" s="2">
        <v>4172</v>
      </c>
      <c r="R12" s="2">
        <f t="shared" si="0"/>
        <v>5008</v>
      </c>
      <c r="S12" s="2">
        <f t="shared" si="1"/>
        <v>9180</v>
      </c>
    </row>
    <row r="13" spans="1:19" x14ac:dyDescent="0.3">
      <c r="A13" s="3" t="s">
        <v>53</v>
      </c>
      <c r="B13" s="1">
        <v>44535</v>
      </c>
      <c r="C13">
        <v>5</v>
      </c>
      <c r="D13" t="s">
        <v>20</v>
      </c>
      <c r="E13">
        <v>2021</v>
      </c>
      <c r="F13">
        <v>35</v>
      </c>
      <c r="G13" s="8" t="s">
        <v>21</v>
      </c>
      <c r="H13" t="s">
        <v>22</v>
      </c>
      <c r="I13" t="s">
        <v>37</v>
      </c>
      <c r="J13" t="s">
        <v>54</v>
      </c>
      <c r="K13" t="s">
        <v>25</v>
      </c>
      <c r="L13" t="s">
        <v>26</v>
      </c>
      <c r="M13" s="5" t="s">
        <v>55</v>
      </c>
      <c r="N13">
        <v>1</v>
      </c>
      <c r="O13" s="2">
        <v>1266</v>
      </c>
      <c r="P13" s="2">
        <v>2320</v>
      </c>
      <c r="Q13" s="2">
        <v>1054</v>
      </c>
      <c r="R13" s="2">
        <f t="shared" si="0"/>
        <v>1266</v>
      </c>
      <c r="S13" s="2">
        <f t="shared" si="1"/>
        <v>2320</v>
      </c>
    </row>
    <row r="14" spans="1:19" x14ac:dyDescent="0.3">
      <c r="A14" s="3" t="s">
        <v>56</v>
      </c>
      <c r="B14" s="1">
        <v>44535</v>
      </c>
      <c r="C14">
        <v>5</v>
      </c>
      <c r="D14" t="s">
        <v>20</v>
      </c>
      <c r="E14">
        <v>2021</v>
      </c>
      <c r="F14">
        <v>37</v>
      </c>
      <c r="G14" s="8" t="s">
        <v>21</v>
      </c>
      <c r="H14" t="s">
        <v>22</v>
      </c>
      <c r="I14" t="s">
        <v>23</v>
      </c>
      <c r="J14" t="s">
        <v>24</v>
      </c>
      <c r="K14" t="s">
        <v>25</v>
      </c>
      <c r="L14" t="s">
        <v>26</v>
      </c>
      <c r="M14" s="5" t="s">
        <v>27</v>
      </c>
      <c r="N14">
        <v>1</v>
      </c>
      <c r="O14" s="2">
        <v>1252</v>
      </c>
      <c r="P14" s="2">
        <v>2295</v>
      </c>
      <c r="Q14" s="2">
        <v>1043</v>
      </c>
      <c r="R14" s="2">
        <f t="shared" si="0"/>
        <v>1252</v>
      </c>
      <c r="S14" s="2">
        <f t="shared" si="1"/>
        <v>2295</v>
      </c>
    </row>
    <row r="15" spans="1:19" x14ac:dyDescent="0.3">
      <c r="A15" s="3" t="s">
        <v>57</v>
      </c>
      <c r="B15" s="1">
        <v>44536</v>
      </c>
      <c r="C15">
        <v>6</v>
      </c>
      <c r="D15" t="s">
        <v>20</v>
      </c>
      <c r="E15">
        <v>2021</v>
      </c>
      <c r="F15">
        <v>23</v>
      </c>
      <c r="G15" s="8" t="s">
        <v>43</v>
      </c>
      <c r="H15" t="s">
        <v>28</v>
      </c>
      <c r="I15" t="s">
        <v>29</v>
      </c>
      <c r="J15" t="s">
        <v>30</v>
      </c>
      <c r="K15" t="s">
        <v>25</v>
      </c>
      <c r="L15" t="s">
        <v>26</v>
      </c>
      <c r="M15" s="5" t="s">
        <v>34</v>
      </c>
      <c r="N15">
        <v>3</v>
      </c>
      <c r="O15" s="2">
        <v>420</v>
      </c>
      <c r="P15" s="2">
        <v>769</v>
      </c>
      <c r="Q15" s="2">
        <v>1047</v>
      </c>
      <c r="R15" s="2">
        <f t="shared" si="0"/>
        <v>1260</v>
      </c>
      <c r="S15" s="2">
        <f t="shared" si="1"/>
        <v>2307</v>
      </c>
    </row>
    <row r="16" spans="1:19" x14ac:dyDescent="0.3">
      <c r="A16" s="3" t="s">
        <v>58</v>
      </c>
      <c r="B16" s="1">
        <v>44536</v>
      </c>
      <c r="C16">
        <v>6</v>
      </c>
      <c r="D16" t="s">
        <v>20</v>
      </c>
      <c r="E16">
        <v>2021</v>
      </c>
      <c r="F16">
        <v>27</v>
      </c>
      <c r="G16" s="8" t="s">
        <v>36</v>
      </c>
      <c r="H16" t="s">
        <v>28</v>
      </c>
      <c r="I16" t="s">
        <v>59</v>
      </c>
      <c r="J16" t="s">
        <v>60</v>
      </c>
      <c r="K16" t="s">
        <v>25</v>
      </c>
      <c r="L16" t="s">
        <v>26</v>
      </c>
      <c r="M16" s="5" t="s">
        <v>27</v>
      </c>
      <c r="N16">
        <v>1</v>
      </c>
      <c r="O16" s="2">
        <v>1252</v>
      </c>
      <c r="P16" s="2">
        <v>2295</v>
      </c>
      <c r="Q16" s="2">
        <v>1043</v>
      </c>
      <c r="R16" s="2">
        <f t="shared" si="0"/>
        <v>1252</v>
      </c>
      <c r="S16" s="2">
        <f t="shared" si="1"/>
        <v>2295</v>
      </c>
    </row>
    <row r="17" spans="1:19" x14ac:dyDescent="0.3">
      <c r="A17" s="3" t="s">
        <v>61</v>
      </c>
      <c r="B17" s="1">
        <v>44536</v>
      </c>
      <c r="C17">
        <v>6</v>
      </c>
      <c r="D17" t="s">
        <v>20</v>
      </c>
      <c r="E17">
        <v>2021</v>
      </c>
      <c r="F17">
        <v>36</v>
      </c>
      <c r="H17" t="s">
        <v>28</v>
      </c>
      <c r="I17" t="s">
        <v>37</v>
      </c>
      <c r="J17" t="s">
        <v>38</v>
      </c>
      <c r="K17" t="s">
        <v>25</v>
      </c>
      <c r="L17" t="s">
        <v>26</v>
      </c>
      <c r="M17" s="5" t="s">
        <v>62</v>
      </c>
      <c r="N17">
        <v>1</v>
      </c>
      <c r="O17" s="2">
        <v>1252</v>
      </c>
      <c r="P17" s="2">
        <v>2295</v>
      </c>
      <c r="Q17" s="2">
        <v>1043</v>
      </c>
      <c r="R17" s="2">
        <f t="shared" si="0"/>
        <v>1252</v>
      </c>
      <c r="S17" s="2">
        <f t="shared" si="1"/>
        <v>2295</v>
      </c>
    </row>
    <row r="18" spans="1:19" x14ac:dyDescent="0.3">
      <c r="A18" s="3" t="s">
        <v>63</v>
      </c>
      <c r="B18" s="1">
        <v>44536</v>
      </c>
      <c r="C18">
        <v>6</v>
      </c>
      <c r="D18" t="s">
        <v>20</v>
      </c>
      <c r="E18">
        <v>2021</v>
      </c>
      <c r="F18">
        <v>47</v>
      </c>
      <c r="G18" s="8" t="s">
        <v>21</v>
      </c>
      <c r="H18" t="s">
        <v>28</v>
      </c>
      <c r="I18" t="s">
        <v>29</v>
      </c>
      <c r="J18" t="s">
        <v>30</v>
      </c>
      <c r="K18" t="s">
        <v>25</v>
      </c>
      <c r="L18" t="s">
        <v>26</v>
      </c>
      <c r="M18" s="5" t="s">
        <v>55</v>
      </c>
      <c r="N18">
        <v>1</v>
      </c>
      <c r="O18" s="2">
        <v>1266</v>
      </c>
      <c r="P18" s="2">
        <v>2320</v>
      </c>
      <c r="Q18" s="2">
        <v>1054</v>
      </c>
      <c r="R18" s="2">
        <f t="shared" si="0"/>
        <v>1266</v>
      </c>
      <c r="S18" s="2">
        <f t="shared" si="1"/>
        <v>2320</v>
      </c>
    </row>
    <row r="19" spans="1:19" x14ac:dyDescent="0.3">
      <c r="A19" s="3" t="s">
        <v>64</v>
      </c>
      <c r="B19" s="1">
        <v>44537</v>
      </c>
      <c r="C19">
        <v>7</v>
      </c>
      <c r="D19" t="s">
        <v>65</v>
      </c>
      <c r="E19">
        <v>2021</v>
      </c>
      <c r="F19">
        <v>30</v>
      </c>
      <c r="G19" s="8" t="s">
        <v>36</v>
      </c>
      <c r="H19" t="s">
        <v>28</v>
      </c>
      <c r="I19" t="s">
        <v>23</v>
      </c>
      <c r="J19" t="s">
        <v>24</v>
      </c>
      <c r="K19" t="s">
        <v>25</v>
      </c>
      <c r="L19" t="s">
        <v>26</v>
      </c>
      <c r="M19" s="5" t="s">
        <v>66</v>
      </c>
      <c r="N19">
        <v>4</v>
      </c>
      <c r="O19" s="2">
        <v>420</v>
      </c>
      <c r="P19" s="2">
        <v>769</v>
      </c>
      <c r="Q19" s="2">
        <v>1396</v>
      </c>
      <c r="R19" s="2">
        <f t="shared" si="0"/>
        <v>1680</v>
      </c>
      <c r="S19" s="2">
        <f t="shared" si="1"/>
        <v>3076</v>
      </c>
    </row>
    <row r="20" spans="1:19" x14ac:dyDescent="0.3">
      <c r="A20" s="3" t="s">
        <v>67</v>
      </c>
      <c r="B20" s="1">
        <v>44537</v>
      </c>
      <c r="C20">
        <v>7</v>
      </c>
      <c r="D20" t="s">
        <v>20</v>
      </c>
      <c r="E20">
        <v>2021</v>
      </c>
      <c r="F20">
        <v>38</v>
      </c>
      <c r="G20" s="8" t="s">
        <v>21</v>
      </c>
      <c r="H20" t="s">
        <v>28</v>
      </c>
      <c r="I20" t="s">
        <v>23</v>
      </c>
      <c r="J20" t="s">
        <v>24</v>
      </c>
      <c r="K20" t="s">
        <v>25</v>
      </c>
      <c r="L20" t="s">
        <v>26</v>
      </c>
      <c r="M20" s="5" t="s">
        <v>31</v>
      </c>
      <c r="N20">
        <v>2</v>
      </c>
      <c r="O20" s="2">
        <v>1266</v>
      </c>
      <c r="P20" s="2">
        <v>2320</v>
      </c>
      <c r="Q20" s="2">
        <v>2108</v>
      </c>
      <c r="R20" s="2">
        <f t="shared" si="0"/>
        <v>2532</v>
      </c>
      <c r="S20" s="2">
        <f t="shared" si="1"/>
        <v>4640</v>
      </c>
    </row>
    <row r="21" spans="1:19" x14ac:dyDescent="0.3">
      <c r="A21" s="3" t="s">
        <v>68</v>
      </c>
      <c r="B21" s="1">
        <v>44538</v>
      </c>
      <c r="C21">
        <v>8</v>
      </c>
      <c r="D21" t="s">
        <v>20</v>
      </c>
      <c r="E21">
        <v>2021</v>
      </c>
      <c r="F21">
        <v>19</v>
      </c>
      <c r="G21" s="8" t="s">
        <v>43</v>
      </c>
      <c r="H21" t="s">
        <v>22</v>
      </c>
      <c r="I21" t="s">
        <v>37</v>
      </c>
      <c r="J21" t="s">
        <v>38</v>
      </c>
      <c r="K21" t="s">
        <v>25</v>
      </c>
      <c r="L21" t="s">
        <v>26</v>
      </c>
      <c r="M21" s="5" t="s">
        <v>69</v>
      </c>
      <c r="N21">
        <v>4</v>
      </c>
      <c r="O21" s="2">
        <v>308</v>
      </c>
      <c r="P21" s="2">
        <v>565</v>
      </c>
      <c r="Q21" s="2">
        <v>1028</v>
      </c>
      <c r="R21" s="2">
        <f t="shared" si="0"/>
        <v>1232</v>
      </c>
      <c r="S21" s="2">
        <f t="shared" si="1"/>
        <v>2260</v>
      </c>
    </row>
    <row r="22" spans="1:19" x14ac:dyDescent="0.3">
      <c r="A22" s="3" t="s">
        <v>70</v>
      </c>
      <c r="B22" s="1">
        <v>44538</v>
      </c>
      <c r="C22">
        <v>8</v>
      </c>
      <c r="D22" t="s">
        <v>20</v>
      </c>
      <c r="E22">
        <v>2021</v>
      </c>
      <c r="F22">
        <v>30</v>
      </c>
      <c r="G22" s="8" t="s">
        <v>36</v>
      </c>
      <c r="H22" t="s">
        <v>22</v>
      </c>
      <c r="I22" t="s">
        <v>59</v>
      </c>
      <c r="J22" t="s">
        <v>60</v>
      </c>
      <c r="K22" t="s">
        <v>25</v>
      </c>
      <c r="L22" t="s">
        <v>26</v>
      </c>
      <c r="M22" s="5" t="s">
        <v>55</v>
      </c>
      <c r="N22">
        <v>4</v>
      </c>
      <c r="O22" s="2">
        <v>1266</v>
      </c>
      <c r="P22" s="2">
        <v>2320</v>
      </c>
      <c r="Q22" s="2">
        <v>4216</v>
      </c>
      <c r="R22" s="2">
        <f t="shared" si="0"/>
        <v>5064</v>
      </c>
      <c r="S22" s="2">
        <f t="shared" si="1"/>
        <v>9280</v>
      </c>
    </row>
    <row r="23" spans="1:19" x14ac:dyDescent="0.3">
      <c r="A23" s="3" t="s">
        <v>71</v>
      </c>
      <c r="B23" s="1">
        <v>44538</v>
      </c>
      <c r="C23">
        <v>8</v>
      </c>
      <c r="D23" t="s">
        <v>20</v>
      </c>
      <c r="E23">
        <v>2021</v>
      </c>
      <c r="F23">
        <v>39</v>
      </c>
      <c r="G23" s="8" t="s">
        <v>21</v>
      </c>
      <c r="H23" t="s">
        <v>22</v>
      </c>
      <c r="I23" t="s">
        <v>23</v>
      </c>
      <c r="J23" t="s">
        <v>72</v>
      </c>
      <c r="K23" t="s">
        <v>25</v>
      </c>
      <c r="L23" t="s">
        <v>26</v>
      </c>
      <c r="M23" s="5"/>
      <c r="N23">
        <v>2</v>
      </c>
      <c r="O23" s="2">
        <v>1252</v>
      </c>
      <c r="P23" s="2">
        <v>2295</v>
      </c>
      <c r="Q23" s="2">
        <v>2086</v>
      </c>
      <c r="R23" s="2">
        <f t="shared" si="0"/>
        <v>2504</v>
      </c>
      <c r="S23" s="2">
        <f t="shared" si="1"/>
        <v>4590</v>
      </c>
    </row>
    <row r="24" spans="1:19" x14ac:dyDescent="0.3">
      <c r="A24" s="3" t="s">
        <v>73</v>
      </c>
      <c r="B24" s="1">
        <v>44538</v>
      </c>
      <c r="C24">
        <v>8</v>
      </c>
      <c r="D24" t="s">
        <v>20</v>
      </c>
      <c r="E24">
        <v>2021</v>
      </c>
      <c r="F24">
        <v>35</v>
      </c>
      <c r="G24" s="8" t="s">
        <v>21</v>
      </c>
      <c r="H24" t="s">
        <v>22</v>
      </c>
      <c r="I24" t="s">
        <v>23</v>
      </c>
      <c r="J24" t="s">
        <v>24</v>
      </c>
      <c r="K24" t="s">
        <v>25</v>
      </c>
      <c r="L24" t="s">
        <v>26</v>
      </c>
      <c r="M24" s="5" t="s">
        <v>74</v>
      </c>
      <c r="N24">
        <v>1</v>
      </c>
      <c r="O24" s="2">
        <v>295</v>
      </c>
      <c r="P24" s="2">
        <v>540</v>
      </c>
      <c r="Q24" s="2">
        <v>245</v>
      </c>
      <c r="R24" s="2">
        <f t="shared" si="0"/>
        <v>295</v>
      </c>
      <c r="S24" s="2">
        <f t="shared" si="1"/>
        <v>540</v>
      </c>
    </row>
    <row r="25" spans="1:19" x14ac:dyDescent="0.3">
      <c r="A25" s="3" t="s">
        <v>75</v>
      </c>
      <c r="B25" s="1">
        <v>44539</v>
      </c>
      <c r="C25">
        <v>9</v>
      </c>
      <c r="D25" t="s">
        <v>20</v>
      </c>
      <c r="E25">
        <v>2021</v>
      </c>
      <c r="F25">
        <v>33</v>
      </c>
      <c r="G25" s="8" t="s">
        <v>36</v>
      </c>
      <c r="H25" t="s">
        <v>22</v>
      </c>
      <c r="I25" t="s">
        <v>37</v>
      </c>
      <c r="J25" t="s">
        <v>76</v>
      </c>
      <c r="K25" t="s">
        <v>25</v>
      </c>
      <c r="L25" t="s">
        <v>26</v>
      </c>
      <c r="M25" s="5" t="s">
        <v>77</v>
      </c>
      <c r="N25">
        <v>2</v>
      </c>
      <c r="O25" s="2">
        <v>1898</v>
      </c>
      <c r="P25" s="2">
        <v>3375</v>
      </c>
      <c r="Q25" s="2">
        <v>2954</v>
      </c>
      <c r="R25" s="2">
        <f t="shared" si="0"/>
        <v>3796</v>
      </c>
      <c r="S25" s="2">
        <f t="shared" si="1"/>
        <v>6750</v>
      </c>
    </row>
    <row r="26" spans="1:19" x14ac:dyDescent="0.3">
      <c r="A26" s="3" t="s">
        <v>78</v>
      </c>
      <c r="B26" s="1">
        <v>44539</v>
      </c>
      <c r="C26">
        <v>9</v>
      </c>
      <c r="D26" t="s">
        <v>20</v>
      </c>
      <c r="E26">
        <v>2021</v>
      </c>
      <c r="F26">
        <v>41</v>
      </c>
      <c r="G26" s="8" t="s">
        <v>21</v>
      </c>
      <c r="H26" t="s">
        <v>22</v>
      </c>
      <c r="I26" t="s">
        <v>51</v>
      </c>
      <c r="J26" t="s">
        <v>79</v>
      </c>
      <c r="K26" t="s">
        <v>25</v>
      </c>
      <c r="L26" t="s">
        <v>26</v>
      </c>
      <c r="M26" s="5" t="s">
        <v>31</v>
      </c>
      <c r="N26">
        <v>1</v>
      </c>
      <c r="O26" s="2">
        <v>1266</v>
      </c>
      <c r="P26" s="2">
        <v>2320</v>
      </c>
      <c r="Q26" s="2">
        <v>1054</v>
      </c>
      <c r="R26" s="2">
        <f t="shared" si="0"/>
        <v>1266</v>
      </c>
      <c r="S26" s="2">
        <f t="shared" si="1"/>
        <v>2320</v>
      </c>
    </row>
    <row r="27" spans="1:19" x14ac:dyDescent="0.3">
      <c r="A27" s="3" t="s">
        <v>80</v>
      </c>
      <c r="B27" s="1">
        <v>44540</v>
      </c>
      <c r="C27">
        <v>10</v>
      </c>
      <c r="D27" t="s">
        <v>20</v>
      </c>
      <c r="E27">
        <v>2021</v>
      </c>
      <c r="F27">
        <v>34</v>
      </c>
      <c r="G27" s="8" t="s">
        <v>36</v>
      </c>
      <c r="H27" t="s">
        <v>22</v>
      </c>
      <c r="I27" t="s">
        <v>23</v>
      </c>
      <c r="J27" t="s">
        <v>24</v>
      </c>
      <c r="K27" t="s">
        <v>25</v>
      </c>
      <c r="L27" t="s">
        <v>26</v>
      </c>
      <c r="M27" s="5" t="s">
        <v>62</v>
      </c>
      <c r="N27">
        <v>2</v>
      </c>
      <c r="O27" s="2">
        <v>1252</v>
      </c>
      <c r="P27" s="2">
        <v>2295</v>
      </c>
      <c r="Q27" s="2">
        <v>2086</v>
      </c>
      <c r="R27" s="2">
        <f t="shared" si="0"/>
        <v>2504</v>
      </c>
      <c r="S27" s="2">
        <f t="shared" si="1"/>
        <v>4590</v>
      </c>
    </row>
    <row r="28" spans="1:19" x14ac:dyDescent="0.3">
      <c r="A28" s="3" t="s">
        <v>81</v>
      </c>
      <c r="B28" s="1">
        <v>44540</v>
      </c>
      <c r="C28">
        <v>10</v>
      </c>
      <c r="D28" t="s">
        <v>20</v>
      </c>
      <c r="E28">
        <v>2021</v>
      </c>
      <c r="F28">
        <v>40</v>
      </c>
      <c r="G28" s="8" t="s">
        <v>21</v>
      </c>
      <c r="H28" t="s">
        <v>28</v>
      </c>
      <c r="I28" t="s">
        <v>37</v>
      </c>
      <c r="J28" t="s">
        <v>38</v>
      </c>
      <c r="K28" t="s">
        <v>25</v>
      </c>
      <c r="L28" t="s">
        <v>26</v>
      </c>
      <c r="M28" s="5" t="s">
        <v>62</v>
      </c>
      <c r="N28">
        <v>2</v>
      </c>
      <c r="O28" s="2">
        <v>1252</v>
      </c>
      <c r="P28" s="2">
        <v>2295</v>
      </c>
      <c r="Q28" s="2">
        <v>2086</v>
      </c>
      <c r="R28" s="2">
        <f t="shared" si="0"/>
        <v>2504</v>
      </c>
      <c r="S28" s="2">
        <f t="shared" si="1"/>
        <v>4590</v>
      </c>
    </row>
    <row r="29" spans="1:19" x14ac:dyDescent="0.3">
      <c r="A29" s="3" t="s">
        <v>82</v>
      </c>
      <c r="B29" s="1">
        <v>44540</v>
      </c>
      <c r="C29">
        <v>10</v>
      </c>
      <c r="D29" t="s">
        <v>20</v>
      </c>
      <c r="E29">
        <v>2021</v>
      </c>
      <c r="F29">
        <v>26</v>
      </c>
      <c r="G29" s="8" t="s">
        <v>36</v>
      </c>
      <c r="H29" t="s">
        <v>28</v>
      </c>
      <c r="I29" t="s">
        <v>29</v>
      </c>
      <c r="J29" t="s">
        <v>30</v>
      </c>
      <c r="K29" t="s">
        <v>25</v>
      </c>
      <c r="L29" t="s">
        <v>26</v>
      </c>
      <c r="M29" s="5" t="s">
        <v>44</v>
      </c>
      <c r="N29">
        <v>1</v>
      </c>
      <c r="O29" s="2">
        <v>1252</v>
      </c>
      <c r="P29" s="2">
        <v>2295</v>
      </c>
      <c r="Q29" s="2">
        <v>1043</v>
      </c>
      <c r="R29" s="2">
        <f t="shared" si="0"/>
        <v>1252</v>
      </c>
      <c r="S29" s="2">
        <f t="shared" si="1"/>
        <v>2295</v>
      </c>
    </row>
    <row r="30" spans="1:19" x14ac:dyDescent="0.3">
      <c r="A30" s="3" t="s">
        <v>83</v>
      </c>
      <c r="B30" s="1">
        <v>44540</v>
      </c>
      <c r="C30">
        <v>10</v>
      </c>
      <c r="D30" t="s">
        <v>20</v>
      </c>
      <c r="E30">
        <v>2021</v>
      </c>
      <c r="F30">
        <v>34</v>
      </c>
      <c r="G30" s="8" t="s">
        <v>36</v>
      </c>
      <c r="H30" t="s">
        <v>28</v>
      </c>
      <c r="I30" t="s">
        <v>23</v>
      </c>
      <c r="J30" t="s">
        <v>24</v>
      </c>
      <c r="K30" t="s">
        <v>25</v>
      </c>
      <c r="L30" t="s">
        <v>26</v>
      </c>
      <c r="M30" s="5" t="s">
        <v>84</v>
      </c>
      <c r="N30">
        <v>1</v>
      </c>
      <c r="O30" s="2">
        <v>295</v>
      </c>
      <c r="P30" s="2">
        <v>540</v>
      </c>
      <c r="Q30" s="2">
        <v>245</v>
      </c>
      <c r="R30" s="2">
        <f t="shared" si="0"/>
        <v>295</v>
      </c>
      <c r="S30" s="2">
        <f t="shared" si="1"/>
        <v>540</v>
      </c>
    </row>
    <row r="31" spans="1:19" x14ac:dyDescent="0.3">
      <c r="A31" s="3" t="s">
        <v>85</v>
      </c>
      <c r="B31" s="1">
        <v>44540</v>
      </c>
      <c r="C31">
        <v>10</v>
      </c>
      <c r="D31" t="s">
        <v>20</v>
      </c>
      <c r="E31">
        <v>2021</v>
      </c>
      <c r="F31">
        <v>34</v>
      </c>
      <c r="G31" s="8" t="s">
        <v>36</v>
      </c>
      <c r="H31" t="s">
        <v>22</v>
      </c>
      <c r="I31" t="s">
        <v>23</v>
      </c>
      <c r="J31" t="s">
        <v>47</v>
      </c>
      <c r="K31" t="s">
        <v>25</v>
      </c>
      <c r="L31" t="s">
        <v>26</v>
      </c>
      <c r="M31" s="5" t="s">
        <v>86</v>
      </c>
      <c r="N31">
        <v>1</v>
      </c>
      <c r="O31" s="2">
        <v>1912</v>
      </c>
      <c r="P31" s="2">
        <v>3400</v>
      </c>
      <c r="Q31" s="2">
        <v>1488</v>
      </c>
      <c r="R31" s="2">
        <f t="shared" si="0"/>
        <v>1912</v>
      </c>
      <c r="S31" s="2">
        <f t="shared" si="1"/>
        <v>3400</v>
      </c>
    </row>
    <row r="32" spans="1:19" x14ac:dyDescent="0.3">
      <c r="A32" s="3" t="s">
        <v>87</v>
      </c>
      <c r="B32" s="1">
        <v>44540</v>
      </c>
      <c r="C32">
        <v>10</v>
      </c>
      <c r="D32" t="s">
        <v>20</v>
      </c>
      <c r="E32">
        <v>2021</v>
      </c>
      <c r="F32">
        <v>38</v>
      </c>
      <c r="G32" s="8" t="s">
        <v>21</v>
      </c>
      <c r="H32" t="s">
        <v>28</v>
      </c>
      <c r="I32" t="s">
        <v>37</v>
      </c>
      <c r="J32" t="s">
        <v>38</v>
      </c>
      <c r="K32" t="s">
        <v>25</v>
      </c>
      <c r="L32" t="s">
        <v>26</v>
      </c>
      <c r="M32" s="5" t="s">
        <v>44</v>
      </c>
      <c r="N32">
        <v>1</v>
      </c>
      <c r="O32" s="2">
        <v>1252</v>
      </c>
      <c r="P32" s="2">
        <v>2295</v>
      </c>
      <c r="Q32" s="2">
        <v>1043</v>
      </c>
      <c r="R32" s="2">
        <f t="shared" si="0"/>
        <v>1252</v>
      </c>
      <c r="S32" s="2">
        <f t="shared" si="1"/>
        <v>2295</v>
      </c>
    </row>
    <row r="33" spans="1:19" x14ac:dyDescent="0.3">
      <c r="A33" s="3" t="s">
        <v>88</v>
      </c>
      <c r="B33" s="1">
        <v>44541</v>
      </c>
      <c r="C33">
        <v>11</v>
      </c>
      <c r="D33" t="s">
        <v>20</v>
      </c>
      <c r="E33">
        <v>2021</v>
      </c>
      <c r="F33">
        <v>24</v>
      </c>
      <c r="G33" s="8" t="s">
        <v>43</v>
      </c>
      <c r="H33" t="s">
        <v>22</v>
      </c>
      <c r="I33" t="s">
        <v>89</v>
      </c>
      <c r="J33" t="s">
        <v>90</v>
      </c>
      <c r="K33" t="s">
        <v>25</v>
      </c>
      <c r="L33" t="s">
        <v>26</v>
      </c>
      <c r="M33" s="5" t="s">
        <v>44</v>
      </c>
      <c r="N33">
        <v>3</v>
      </c>
      <c r="O33" s="2">
        <v>1252</v>
      </c>
      <c r="P33" s="2">
        <v>2295</v>
      </c>
      <c r="Q33" s="2">
        <v>3129</v>
      </c>
      <c r="R33" s="2">
        <f t="shared" si="0"/>
        <v>3756</v>
      </c>
      <c r="S33" s="2">
        <f t="shared" si="1"/>
        <v>6885</v>
      </c>
    </row>
    <row r="34" spans="1:19" x14ac:dyDescent="0.3">
      <c r="A34" s="3" t="s">
        <v>91</v>
      </c>
      <c r="B34" s="1">
        <v>44541</v>
      </c>
      <c r="C34">
        <v>11</v>
      </c>
      <c r="D34" t="s">
        <v>20</v>
      </c>
      <c r="E34">
        <v>2021</v>
      </c>
      <c r="F34">
        <v>41</v>
      </c>
      <c r="G34" s="8" t="s">
        <v>21</v>
      </c>
      <c r="H34" t="s">
        <v>22</v>
      </c>
      <c r="I34" t="s">
        <v>37</v>
      </c>
      <c r="J34" t="s">
        <v>38</v>
      </c>
      <c r="K34" t="s">
        <v>25</v>
      </c>
      <c r="L34" t="s">
        <v>26</v>
      </c>
      <c r="M34" s="5" t="s">
        <v>66</v>
      </c>
      <c r="N34">
        <v>2</v>
      </c>
      <c r="O34" s="2">
        <v>420</v>
      </c>
      <c r="P34" s="2">
        <v>769</v>
      </c>
      <c r="Q34" s="2">
        <v>698</v>
      </c>
      <c r="R34" s="2">
        <f t="shared" si="0"/>
        <v>840</v>
      </c>
      <c r="S34" s="2">
        <f t="shared" si="1"/>
        <v>1538</v>
      </c>
    </row>
    <row r="35" spans="1:19" x14ac:dyDescent="0.3">
      <c r="A35" s="3" t="s">
        <v>92</v>
      </c>
      <c r="B35" s="1">
        <v>44541</v>
      </c>
      <c r="C35">
        <v>11</v>
      </c>
      <c r="D35" t="s">
        <v>20</v>
      </c>
      <c r="E35">
        <v>2021</v>
      </c>
      <c r="F35">
        <v>27</v>
      </c>
      <c r="G35" s="8" t="s">
        <v>36</v>
      </c>
      <c r="H35" t="s">
        <v>28</v>
      </c>
      <c r="I35" t="s">
        <v>59</v>
      </c>
      <c r="J35" t="s">
        <v>60</v>
      </c>
      <c r="K35" t="s">
        <v>25</v>
      </c>
      <c r="L35" t="s">
        <v>26</v>
      </c>
      <c r="M35" s="5" t="s">
        <v>27</v>
      </c>
      <c r="N35">
        <v>1</v>
      </c>
      <c r="O35" s="2">
        <v>1252</v>
      </c>
      <c r="P35" s="2">
        <v>2295</v>
      </c>
      <c r="Q35" s="2">
        <v>1043</v>
      </c>
      <c r="R35" s="2">
        <f t="shared" si="0"/>
        <v>1252</v>
      </c>
      <c r="S35" s="2">
        <f t="shared" si="1"/>
        <v>2295</v>
      </c>
    </row>
    <row r="36" spans="1:19" x14ac:dyDescent="0.3">
      <c r="A36" s="3" t="s">
        <v>93</v>
      </c>
      <c r="B36" s="1">
        <v>44541</v>
      </c>
      <c r="C36">
        <v>11</v>
      </c>
      <c r="D36" t="s">
        <v>20</v>
      </c>
      <c r="E36">
        <v>2021</v>
      </c>
      <c r="F36">
        <v>37</v>
      </c>
      <c r="G36" s="8" t="s">
        <v>21</v>
      </c>
      <c r="H36" t="s">
        <v>28</v>
      </c>
      <c r="I36" t="s">
        <v>23</v>
      </c>
      <c r="J36" t="s">
        <v>24</v>
      </c>
      <c r="K36" t="s">
        <v>25</v>
      </c>
      <c r="L36" t="s">
        <v>26</v>
      </c>
      <c r="M36" s="5" t="s">
        <v>34</v>
      </c>
      <c r="N36">
        <v>1</v>
      </c>
      <c r="O36" s="2">
        <v>420</v>
      </c>
      <c r="P36" s="2">
        <v>769</v>
      </c>
      <c r="Q36" s="2">
        <v>349</v>
      </c>
      <c r="R36" s="2">
        <f t="shared" si="0"/>
        <v>420</v>
      </c>
      <c r="S36" s="2">
        <f t="shared" si="1"/>
        <v>769</v>
      </c>
    </row>
    <row r="37" spans="1:19" x14ac:dyDescent="0.3">
      <c r="A37" s="3" t="s">
        <v>94</v>
      </c>
      <c r="B37" s="1">
        <v>44541</v>
      </c>
      <c r="C37">
        <v>11</v>
      </c>
      <c r="D37" t="s">
        <v>20</v>
      </c>
      <c r="E37">
        <v>2021</v>
      </c>
      <c r="F37">
        <v>38</v>
      </c>
      <c r="G37" s="8" t="s">
        <v>21</v>
      </c>
      <c r="H37" t="s">
        <v>22</v>
      </c>
      <c r="I37" t="s">
        <v>23</v>
      </c>
      <c r="J37" t="s">
        <v>24</v>
      </c>
      <c r="K37" t="s">
        <v>25</v>
      </c>
      <c r="L37" t="s">
        <v>26</v>
      </c>
      <c r="M37" s="5" t="s">
        <v>55</v>
      </c>
      <c r="N37">
        <v>1</v>
      </c>
      <c r="O37" s="2">
        <v>1266</v>
      </c>
      <c r="P37" s="2">
        <v>2320</v>
      </c>
      <c r="Q37" s="2">
        <v>1054</v>
      </c>
      <c r="R37" s="2">
        <f t="shared" si="0"/>
        <v>1266</v>
      </c>
      <c r="S37" s="2">
        <f t="shared" si="1"/>
        <v>2320</v>
      </c>
    </row>
    <row r="38" spans="1:19" x14ac:dyDescent="0.3">
      <c r="A38" s="3" t="s">
        <v>95</v>
      </c>
      <c r="B38" s="1">
        <v>44542</v>
      </c>
      <c r="C38">
        <v>12</v>
      </c>
      <c r="D38" t="s">
        <v>20</v>
      </c>
      <c r="E38">
        <v>2021</v>
      </c>
      <c r="F38">
        <v>36</v>
      </c>
      <c r="G38" s="8" t="s">
        <v>21</v>
      </c>
      <c r="H38" t="s">
        <v>22</v>
      </c>
      <c r="I38" t="s">
        <v>37</v>
      </c>
      <c r="J38" t="s">
        <v>38</v>
      </c>
      <c r="K38" t="s">
        <v>25</v>
      </c>
      <c r="L38" t="s">
        <v>26</v>
      </c>
      <c r="M38" s="5" t="s">
        <v>31</v>
      </c>
      <c r="N38">
        <v>4</v>
      </c>
      <c r="O38" s="2">
        <v>1266</v>
      </c>
      <c r="P38" s="2">
        <v>2320</v>
      </c>
      <c r="Q38" s="2">
        <v>4216</v>
      </c>
      <c r="R38" s="2">
        <f t="shared" si="0"/>
        <v>5064</v>
      </c>
      <c r="S38" s="2">
        <f t="shared" si="1"/>
        <v>9280</v>
      </c>
    </row>
    <row r="39" spans="1:19" x14ac:dyDescent="0.3">
      <c r="A39" s="3" t="s">
        <v>96</v>
      </c>
      <c r="B39" s="1">
        <v>44542</v>
      </c>
      <c r="C39">
        <v>12</v>
      </c>
      <c r="D39" t="s">
        <v>20</v>
      </c>
      <c r="E39">
        <v>2021</v>
      </c>
      <c r="F39">
        <v>37</v>
      </c>
      <c r="G39" s="8" t="s">
        <v>21</v>
      </c>
      <c r="H39" t="s">
        <v>28</v>
      </c>
      <c r="I39" t="s">
        <v>23</v>
      </c>
      <c r="J39" t="s">
        <v>24</v>
      </c>
      <c r="K39" t="s">
        <v>25</v>
      </c>
      <c r="L39" t="s">
        <v>26</v>
      </c>
      <c r="M39" s="5" t="s">
        <v>34</v>
      </c>
      <c r="N39">
        <v>4</v>
      </c>
      <c r="O39" s="2">
        <v>420</v>
      </c>
      <c r="P39" s="2">
        <v>769</v>
      </c>
      <c r="Q39" s="2">
        <v>1396</v>
      </c>
      <c r="R39" s="2">
        <f t="shared" si="0"/>
        <v>1680</v>
      </c>
      <c r="S39" s="2">
        <f t="shared" si="1"/>
        <v>3076</v>
      </c>
    </row>
    <row r="40" spans="1:19" x14ac:dyDescent="0.3">
      <c r="A40" s="3" t="s">
        <v>97</v>
      </c>
      <c r="B40" s="1">
        <v>44542</v>
      </c>
      <c r="C40">
        <v>12</v>
      </c>
      <c r="D40" t="s">
        <v>20</v>
      </c>
      <c r="E40">
        <v>2021</v>
      </c>
      <c r="F40">
        <v>34</v>
      </c>
      <c r="G40" s="8" t="s">
        <v>36</v>
      </c>
      <c r="H40" t="s">
        <v>28</v>
      </c>
      <c r="I40" t="s">
        <v>37</v>
      </c>
      <c r="J40" t="s">
        <v>38</v>
      </c>
      <c r="K40" t="s">
        <v>25</v>
      </c>
      <c r="L40" t="s">
        <v>26</v>
      </c>
      <c r="M40" s="5" t="s">
        <v>44</v>
      </c>
      <c r="N40">
        <v>2</v>
      </c>
      <c r="O40" s="2">
        <v>1252</v>
      </c>
      <c r="P40" s="2">
        <v>2295</v>
      </c>
      <c r="Q40" s="2">
        <v>2086</v>
      </c>
      <c r="R40" s="2">
        <f t="shared" si="0"/>
        <v>2504</v>
      </c>
      <c r="S40" s="2">
        <f t="shared" si="1"/>
        <v>4590</v>
      </c>
    </row>
    <row r="41" spans="1:19" x14ac:dyDescent="0.3">
      <c r="A41" s="3" t="s">
        <v>98</v>
      </c>
      <c r="B41" s="1">
        <v>44542</v>
      </c>
      <c r="C41">
        <v>12</v>
      </c>
      <c r="D41" t="s">
        <v>20</v>
      </c>
      <c r="E41">
        <v>2021</v>
      </c>
      <c r="F41">
        <v>35</v>
      </c>
      <c r="G41" s="8" t="s">
        <v>21</v>
      </c>
      <c r="H41" t="s">
        <v>22</v>
      </c>
      <c r="I41" t="s">
        <v>37</v>
      </c>
      <c r="J41" t="s">
        <v>76</v>
      </c>
      <c r="K41" t="s">
        <v>25</v>
      </c>
      <c r="L41" t="s">
        <v>26</v>
      </c>
      <c r="M41" s="5" t="s">
        <v>31</v>
      </c>
      <c r="N41">
        <v>1</v>
      </c>
      <c r="O41" s="2">
        <v>1266</v>
      </c>
      <c r="P41" s="2">
        <v>2320</v>
      </c>
      <c r="Q41" s="2">
        <v>1054</v>
      </c>
      <c r="R41" s="2">
        <f t="shared" si="0"/>
        <v>1266</v>
      </c>
      <c r="S41" s="2">
        <f t="shared" si="1"/>
        <v>2320</v>
      </c>
    </row>
    <row r="42" spans="1:19" x14ac:dyDescent="0.3">
      <c r="A42" s="3" t="s">
        <v>99</v>
      </c>
      <c r="B42" s="1">
        <v>44542</v>
      </c>
      <c r="C42">
        <v>12</v>
      </c>
      <c r="D42" t="s">
        <v>20</v>
      </c>
      <c r="E42">
        <v>2021</v>
      </c>
      <c r="F42">
        <v>38</v>
      </c>
      <c r="G42" s="8" t="s">
        <v>21</v>
      </c>
      <c r="H42" t="s">
        <v>22</v>
      </c>
      <c r="I42" t="s">
        <v>23</v>
      </c>
      <c r="J42" t="s">
        <v>47</v>
      </c>
      <c r="K42" t="s">
        <v>25</v>
      </c>
      <c r="L42" t="s">
        <v>26</v>
      </c>
      <c r="M42" s="5" t="s">
        <v>31</v>
      </c>
      <c r="N42">
        <v>1</v>
      </c>
      <c r="O42" s="2">
        <v>1266</v>
      </c>
      <c r="P42" s="2">
        <v>2320</v>
      </c>
      <c r="Q42" s="2">
        <v>1054</v>
      </c>
      <c r="R42" s="2">
        <f t="shared" si="0"/>
        <v>1266</v>
      </c>
      <c r="S42" s="2">
        <f t="shared" si="1"/>
        <v>2320</v>
      </c>
    </row>
    <row r="43" spans="1:19" x14ac:dyDescent="0.3">
      <c r="A43" s="3" t="s">
        <v>100</v>
      </c>
      <c r="B43" s="1">
        <v>44543</v>
      </c>
      <c r="C43">
        <v>13</v>
      </c>
      <c r="D43" t="s">
        <v>20</v>
      </c>
      <c r="E43">
        <v>2021</v>
      </c>
      <c r="F43">
        <v>32</v>
      </c>
      <c r="G43" s="8" t="s">
        <v>36</v>
      </c>
      <c r="H43" t="s">
        <v>22</v>
      </c>
      <c r="I43" t="s">
        <v>37</v>
      </c>
      <c r="J43" t="s">
        <v>54</v>
      </c>
      <c r="K43" t="s">
        <v>25</v>
      </c>
      <c r="L43" t="s">
        <v>26</v>
      </c>
      <c r="M43" s="5" t="s">
        <v>31</v>
      </c>
      <c r="N43">
        <v>3</v>
      </c>
      <c r="O43" s="2">
        <v>1266</v>
      </c>
      <c r="P43" s="2">
        <v>2320</v>
      </c>
      <c r="Q43" s="2">
        <v>3162</v>
      </c>
      <c r="R43" s="2">
        <f t="shared" si="0"/>
        <v>3798</v>
      </c>
      <c r="S43" s="2">
        <f t="shared" si="1"/>
        <v>6960</v>
      </c>
    </row>
    <row r="44" spans="1:19" x14ac:dyDescent="0.3">
      <c r="A44" s="3" t="s">
        <v>101</v>
      </c>
      <c r="B44" s="1">
        <v>44543</v>
      </c>
      <c r="C44">
        <v>13</v>
      </c>
      <c r="D44" t="s">
        <v>20</v>
      </c>
      <c r="E44">
        <v>2021</v>
      </c>
      <c r="F44">
        <v>40</v>
      </c>
      <c r="G44" s="8" t="s">
        <v>21</v>
      </c>
      <c r="H44" t="s">
        <v>22</v>
      </c>
      <c r="I44" t="s">
        <v>23</v>
      </c>
      <c r="J44" t="s">
        <v>24</v>
      </c>
      <c r="K44" t="s">
        <v>25</v>
      </c>
      <c r="L44" t="s">
        <v>26</v>
      </c>
      <c r="M44" s="5" t="s">
        <v>102</v>
      </c>
      <c r="N44">
        <v>1</v>
      </c>
      <c r="O44" s="2">
        <v>308</v>
      </c>
      <c r="P44" s="2">
        <v>565</v>
      </c>
      <c r="Q44" s="2">
        <v>257</v>
      </c>
      <c r="R44" s="2">
        <f t="shared" si="0"/>
        <v>308</v>
      </c>
      <c r="S44" s="2">
        <f t="shared" si="1"/>
        <v>565</v>
      </c>
    </row>
    <row r="45" spans="1:19" x14ac:dyDescent="0.3">
      <c r="A45" s="3" t="s">
        <v>103</v>
      </c>
      <c r="B45" s="1">
        <v>44543</v>
      </c>
      <c r="C45">
        <v>13</v>
      </c>
      <c r="D45" t="s">
        <v>20</v>
      </c>
      <c r="E45">
        <v>2021</v>
      </c>
      <c r="F45">
        <v>44</v>
      </c>
      <c r="G45" s="8" t="s">
        <v>21</v>
      </c>
      <c r="H45" t="s">
        <v>22</v>
      </c>
      <c r="I45" t="s">
        <v>29</v>
      </c>
      <c r="J45" t="s">
        <v>30</v>
      </c>
      <c r="K45" t="s">
        <v>25</v>
      </c>
      <c r="L45" t="s">
        <v>26</v>
      </c>
      <c r="M45" s="5" t="s">
        <v>44</v>
      </c>
      <c r="N45">
        <v>1</v>
      </c>
      <c r="O45" s="2">
        <v>1252</v>
      </c>
      <c r="P45" s="2">
        <v>2295</v>
      </c>
      <c r="Q45" s="2">
        <v>1043</v>
      </c>
      <c r="R45" s="2">
        <f t="shared" si="0"/>
        <v>1252</v>
      </c>
      <c r="S45" s="2">
        <f t="shared" si="1"/>
        <v>2295</v>
      </c>
    </row>
    <row r="46" spans="1:19" x14ac:dyDescent="0.3">
      <c r="A46" s="3" t="s">
        <v>104</v>
      </c>
      <c r="B46" s="1">
        <v>44543</v>
      </c>
      <c r="C46">
        <v>13</v>
      </c>
      <c r="D46" t="s">
        <v>20</v>
      </c>
      <c r="E46">
        <v>2021</v>
      </c>
      <c r="F46">
        <v>49</v>
      </c>
      <c r="G46" s="8" t="s">
        <v>21</v>
      </c>
      <c r="H46" t="s">
        <v>28</v>
      </c>
      <c r="I46" t="s">
        <v>29</v>
      </c>
      <c r="J46" t="s">
        <v>30</v>
      </c>
      <c r="K46" t="s">
        <v>25</v>
      </c>
      <c r="L46" t="s">
        <v>26</v>
      </c>
      <c r="M46" s="5" t="s">
        <v>44</v>
      </c>
      <c r="N46">
        <v>1</v>
      </c>
      <c r="O46" s="2">
        <v>1252</v>
      </c>
      <c r="P46" s="2">
        <v>2295</v>
      </c>
      <c r="Q46" s="2">
        <v>1043</v>
      </c>
      <c r="R46" s="2">
        <f t="shared" si="0"/>
        <v>1252</v>
      </c>
      <c r="S46" s="2">
        <f t="shared" si="1"/>
        <v>2295</v>
      </c>
    </row>
    <row r="47" spans="1:19" x14ac:dyDescent="0.3">
      <c r="A47" s="3" t="s">
        <v>105</v>
      </c>
      <c r="B47" s="1">
        <v>44544</v>
      </c>
      <c r="C47">
        <v>14</v>
      </c>
      <c r="D47" t="s">
        <v>20</v>
      </c>
      <c r="E47">
        <v>2021</v>
      </c>
      <c r="F47">
        <v>30</v>
      </c>
      <c r="G47" s="8" t="s">
        <v>36</v>
      </c>
      <c r="H47" t="s">
        <v>22</v>
      </c>
      <c r="I47" t="s">
        <v>23</v>
      </c>
      <c r="J47" t="s">
        <v>47</v>
      </c>
      <c r="K47" t="s">
        <v>25</v>
      </c>
      <c r="L47" t="s">
        <v>26</v>
      </c>
      <c r="M47" s="5" t="s">
        <v>55</v>
      </c>
      <c r="N47">
        <v>2</v>
      </c>
      <c r="O47" s="2">
        <v>1266</v>
      </c>
      <c r="P47" s="2">
        <v>2320</v>
      </c>
      <c r="Q47" s="2">
        <v>2108</v>
      </c>
      <c r="R47" s="2">
        <f t="shared" si="0"/>
        <v>2532</v>
      </c>
      <c r="S47" s="2">
        <f t="shared" si="1"/>
        <v>4640</v>
      </c>
    </row>
    <row r="48" spans="1:19" x14ac:dyDescent="0.3">
      <c r="A48" s="3" t="s">
        <v>106</v>
      </c>
      <c r="B48" s="1">
        <v>44544</v>
      </c>
      <c r="C48">
        <v>14</v>
      </c>
      <c r="D48" t="s">
        <v>20</v>
      </c>
      <c r="E48">
        <v>2021</v>
      </c>
      <c r="F48">
        <v>32</v>
      </c>
      <c r="G48" s="8" t="s">
        <v>36</v>
      </c>
      <c r="H48" t="s">
        <v>28</v>
      </c>
      <c r="I48" t="s">
        <v>23</v>
      </c>
      <c r="J48" t="s">
        <v>24</v>
      </c>
      <c r="K48" t="s">
        <v>25</v>
      </c>
      <c r="L48" t="s">
        <v>26</v>
      </c>
      <c r="M48" s="5" t="s">
        <v>27</v>
      </c>
      <c r="N48">
        <v>1</v>
      </c>
      <c r="O48" s="2">
        <v>1252</v>
      </c>
      <c r="P48" s="2">
        <v>2295</v>
      </c>
      <c r="Q48" s="2">
        <v>1043</v>
      </c>
      <c r="R48" s="2">
        <f t="shared" si="0"/>
        <v>1252</v>
      </c>
      <c r="S48" s="2">
        <f t="shared" si="1"/>
        <v>2295</v>
      </c>
    </row>
    <row r="49" spans="1:19" x14ac:dyDescent="0.3">
      <c r="A49" s="3" t="s">
        <v>107</v>
      </c>
      <c r="B49" s="1">
        <v>44544</v>
      </c>
      <c r="C49">
        <v>14</v>
      </c>
      <c r="D49" t="s">
        <v>20</v>
      </c>
      <c r="E49">
        <v>2021</v>
      </c>
      <c r="F49">
        <v>32</v>
      </c>
      <c r="G49" s="8" t="s">
        <v>36</v>
      </c>
      <c r="H49" t="s">
        <v>22</v>
      </c>
      <c r="I49" t="s">
        <v>37</v>
      </c>
      <c r="J49" t="s">
        <v>76</v>
      </c>
      <c r="K49" t="s">
        <v>25</v>
      </c>
      <c r="L49" t="s">
        <v>26</v>
      </c>
      <c r="M49" s="5" t="s">
        <v>34</v>
      </c>
      <c r="N49">
        <v>1</v>
      </c>
      <c r="O49" s="2">
        <v>420</v>
      </c>
      <c r="P49" s="2">
        <v>769</v>
      </c>
      <c r="Q49" s="2">
        <v>349</v>
      </c>
      <c r="R49" s="2">
        <f t="shared" si="0"/>
        <v>420</v>
      </c>
      <c r="S49" s="2">
        <f t="shared" si="1"/>
        <v>769</v>
      </c>
    </row>
    <row r="50" spans="1:19" x14ac:dyDescent="0.3">
      <c r="A50" s="3" t="s">
        <v>108</v>
      </c>
      <c r="B50" s="1">
        <v>44545</v>
      </c>
      <c r="C50">
        <v>15</v>
      </c>
      <c r="D50" t="s">
        <v>20</v>
      </c>
      <c r="E50">
        <v>2021</v>
      </c>
      <c r="F50">
        <v>29</v>
      </c>
      <c r="G50" s="8" t="s">
        <v>36</v>
      </c>
      <c r="H50" t="s">
        <v>22</v>
      </c>
      <c r="I50" t="s">
        <v>23</v>
      </c>
      <c r="J50" t="s">
        <v>24</v>
      </c>
      <c r="K50" t="s">
        <v>25</v>
      </c>
      <c r="L50" t="s">
        <v>26</v>
      </c>
      <c r="M50" s="5" t="s">
        <v>31</v>
      </c>
      <c r="N50">
        <v>1</v>
      </c>
      <c r="O50" s="2">
        <v>1266</v>
      </c>
      <c r="P50" s="2">
        <v>2320</v>
      </c>
      <c r="Q50" s="2">
        <v>1054</v>
      </c>
      <c r="R50" s="2">
        <f t="shared" si="0"/>
        <v>1266</v>
      </c>
      <c r="S50" s="2">
        <f t="shared" si="1"/>
        <v>2320</v>
      </c>
    </row>
    <row r="51" spans="1:19" x14ac:dyDescent="0.3">
      <c r="A51" s="3" t="s">
        <v>109</v>
      </c>
      <c r="B51" s="1">
        <v>44546</v>
      </c>
      <c r="C51">
        <v>16</v>
      </c>
      <c r="D51" t="s">
        <v>20</v>
      </c>
      <c r="E51">
        <v>2021</v>
      </c>
      <c r="F51">
        <v>33</v>
      </c>
      <c r="G51" s="8" t="s">
        <v>36</v>
      </c>
      <c r="H51" t="s">
        <v>22</v>
      </c>
      <c r="I51" t="s">
        <v>37</v>
      </c>
      <c r="J51" t="s">
        <v>38</v>
      </c>
      <c r="K51" t="s">
        <v>25</v>
      </c>
      <c r="L51" t="s">
        <v>26</v>
      </c>
      <c r="M51" s="5" t="s">
        <v>44</v>
      </c>
      <c r="N51">
        <v>2</v>
      </c>
      <c r="O51" s="2">
        <v>1252</v>
      </c>
      <c r="P51" s="2">
        <v>2295</v>
      </c>
      <c r="Q51" s="2">
        <v>2086</v>
      </c>
      <c r="R51" s="2">
        <f t="shared" si="0"/>
        <v>2504</v>
      </c>
      <c r="S51" s="2">
        <f t="shared" si="1"/>
        <v>4590</v>
      </c>
    </row>
    <row r="52" spans="1:19" x14ac:dyDescent="0.3">
      <c r="A52" s="3" t="s">
        <v>110</v>
      </c>
      <c r="B52" s="1">
        <v>44546</v>
      </c>
      <c r="C52">
        <v>16</v>
      </c>
      <c r="D52" t="s">
        <v>20</v>
      </c>
      <c r="E52">
        <v>2021</v>
      </c>
      <c r="F52">
        <v>38</v>
      </c>
      <c r="G52" s="8" t="s">
        <v>21</v>
      </c>
      <c r="H52" t="s">
        <v>28</v>
      </c>
      <c r="I52" t="s">
        <v>37</v>
      </c>
      <c r="J52" t="s">
        <v>38</v>
      </c>
      <c r="K52" t="s">
        <v>25</v>
      </c>
      <c r="L52" t="s">
        <v>26</v>
      </c>
      <c r="M52" s="5" t="s">
        <v>44</v>
      </c>
      <c r="N52">
        <v>2</v>
      </c>
      <c r="O52" s="2">
        <v>1252</v>
      </c>
      <c r="P52" s="2">
        <v>2295</v>
      </c>
      <c r="Q52" s="2">
        <v>2086</v>
      </c>
      <c r="R52" s="2">
        <f t="shared" si="0"/>
        <v>2504</v>
      </c>
      <c r="S52" s="2">
        <f t="shared" si="1"/>
        <v>4590</v>
      </c>
    </row>
    <row r="53" spans="1:19" x14ac:dyDescent="0.3">
      <c r="A53" s="3" t="s">
        <v>111</v>
      </c>
      <c r="B53" s="1">
        <v>44546</v>
      </c>
      <c r="C53">
        <v>16</v>
      </c>
      <c r="D53" t="s">
        <v>20</v>
      </c>
      <c r="E53">
        <v>2021</v>
      </c>
      <c r="F53">
        <v>27</v>
      </c>
      <c r="G53" s="8" t="s">
        <v>36</v>
      </c>
      <c r="H53" t="s">
        <v>22</v>
      </c>
      <c r="I53" t="s">
        <v>89</v>
      </c>
      <c r="J53" t="s">
        <v>112</v>
      </c>
      <c r="K53" t="s">
        <v>25</v>
      </c>
      <c r="L53" t="s">
        <v>26</v>
      </c>
      <c r="M53" s="5" t="s">
        <v>113</v>
      </c>
      <c r="N53">
        <v>1</v>
      </c>
      <c r="O53" s="2">
        <v>1266</v>
      </c>
      <c r="P53" s="2">
        <v>2320</v>
      </c>
      <c r="Q53" s="2">
        <v>1054</v>
      </c>
      <c r="R53" s="2">
        <f t="shared" si="0"/>
        <v>1266</v>
      </c>
      <c r="S53" s="2">
        <f t="shared" si="1"/>
        <v>2320</v>
      </c>
    </row>
    <row r="54" spans="1:19" x14ac:dyDescent="0.3">
      <c r="A54" s="3" t="s">
        <v>114</v>
      </c>
      <c r="B54" s="1">
        <v>44547</v>
      </c>
      <c r="C54">
        <v>17</v>
      </c>
      <c r="D54" t="s">
        <v>20</v>
      </c>
      <c r="E54">
        <v>2021</v>
      </c>
      <c r="F54">
        <v>37</v>
      </c>
      <c r="G54" s="8" t="s">
        <v>21</v>
      </c>
      <c r="H54" t="s">
        <v>22</v>
      </c>
      <c r="I54" t="s">
        <v>23</v>
      </c>
      <c r="J54" t="s">
        <v>47</v>
      </c>
      <c r="K54" t="s">
        <v>25</v>
      </c>
      <c r="L54" t="s">
        <v>26</v>
      </c>
      <c r="M54" s="5" t="s">
        <v>55</v>
      </c>
      <c r="N54">
        <v>2</v>
      </c>
      <c r="O54" s="2">
        <v>1266</v>
      </c>
      <c r="P54" s="2">
        <v>2320</v>
      </c>
      <c r="Q54" s="2">
        <v>2108</v>
      </c>
      <c r="R54" s="2">
        <f t="shared" si="0"/>
        <v>2532</v>
      </c>
      <c r="S54" s="2">
        <f t="shared" si="1"/>
        <v>4640</v>
      </c>
    </row>
    <row r="55" spans="1:19" x14ac:dyDescent="0.3">
      <c r="A55" s="3" t="s">
        <v>115</v>
      </c>
      <c r="B55" s="1">
        <v>44547</v>
      </c>
      <c r="C55">
        <v>17</v>
      </c>
      <c r="D55" t="s">
        <v>20</v>
      </c>
      <c r="E55">
        <v>2021</v>
      </c>
      <c r="F55">
        <v>31</v>
      </c>
      <c r="G55" s="8" t="s">
        <v>36</v>
      </c>
      <c r="H55" t="s">
        <v>28</v>
      </c>
      <c r="I55" t="s">
        <v>37</v>
      </c>
      <c r="J55" t="s">
        <v>38</v>
      </c>
      <c r="K55" t="s">
        <v>25</v>
      </c>
      <c r="L55" t="s">
        <v>26</v>
      </c>
      <c r="M55" s="5" t="s">
        <v>39</v>
      </c>
      <c r="N55">
        <v>1</v>
      </c>
      <c r="O55" s="2">
        <v>420</v>
      </c>
      <c r="P55" s="2">
        <v>769</v>
      </c>
      <c r="Q55" s="2">
        <v>349</v>
      </c>
      <c r="R55" s="2">
        <f t="shared" si="0"/>
        <v>420</v>
      </c>
      <c r="S55" s="2">
        <f t="shared" si="1"/>
        <v>769</v>
      </c>
    </row>
    <row r="56" spans="1:19" x14ac:dyDescent="0.3">
      <c r="A56" s="3" t="s">
        <v>116</v>
      </c>
      <c r="B56" s="1">
        <v>44547</v>
      </c>
      <c r="C56">
        <v>17</v>
      </c>
      <c r="D56" t="s">
        <v>20</v>
      </c>
      <c r="E56">
        <v>2021</v>
      </c>
      <c r="F56">
        <v>42</v>
      </c>
      <c r="G56" s="8" t="s">
        <v>21</v>
      </c>
      <c r="H56" t="s">
        <v>22</v>
      </c>
      <c r="I56" t="s">
        <v>51</v>
      </c>
      <c r="J56" t="s">
        <v>52</v>
      </c>
      <c r="K56" t="s">
        <v>25</v>
      </c>
      <c r="L56" t="s">
        <v>26</v>
      </c>
      <c r="M56" s="5" t="s">
        <v>113</v>
      </c>
      <c r="N56">
        <v>1</v>
      </c>
      <c r="O56" s="2">
        <v>1266</v>
      </c>
      <c r="P56" s="2">
        <v>2320</v>
      </c>
      <c r="Q56" s="2">
        <v>1054</v>
      </c>
      <c r="R56" s="2">
        <f t="shared" si="0"/>
        <v>1266</v>
      </c>
      <c r="S56" s="2">
        <f t="shared" si="1"/>
        <v>2320</v>
      </c>
    </row>
    <row r="57" spans="1:19" x14ac:dyDescent="0.3">
      <c r="A57" s="3" t="s">
        <v>117</v>
      </c>
      <c r="B57" s="1">
        <v>44548</v>
      </c>
      <c r="C57">
        <v>18</v>
      </c>
      <c r="D57" t="s">
        <v>20</v>
      </c>
      <c r="E57">
        <v>2021</v>
      </c>
      <c r="F57">
        <v>35</v>
      </c>
      <c r="G57" s="8" t="s">
        <v>21</v>
      </c>
      <c r="H57" t="s">
        <v>22</v>
      </c>
      <c r="I57" t="s">
        <v>37</v>
      </c>
      <c r="J57" t="s">
        <v>38</v>
      </c>
      <c r="K57" t="s">
        <v>25</v>
      </c>
      <c r="L57" t="s">
        <v>26</v>
      </c>
      <c r="M57" s="5" t="s">
        <v>69</v>
      </c>
      <c r="N57">
        <v>4</v>
      </c>
      <c r="O57" s="2">
        <v>308</v>
      </c>
      <c r="P57" s="2">
        <v>565</v>
      </c>
      <c r="Q57" s="2">
        <v>1028</v>
      </c>
      <c r="R57" s="2">
        <f t="shared" si="0"/>
        <v>1232</v>
      </c>
      <c r="S57" s="2">
        <f t="shared" si="1"/>
        <v>2260</v>
      </c>
    </row>
    <row r="58" spans="1:19" x14ac:dyDescent="0.3">
      <c r="A58" s="3" t="s">
        <v>118</v>
      </c>
      <c r="B58" s="1">
        <v>44548</v>
      </c>
      <c r="C58">
        <v>18</v>
      </c>
      <c r="D58" t="s">
        <v>20</v>
      </c>
      <c r="E58">
        <v>2021</v>
      </c>
      <c r="F58">
        <v>38</v>
      </c>
      <c r="G58" s="8" t="s">
        <v>21</v>
      </c>
      <c r="H58" t="s">
        <v>22</v>
      </c>
      <c r="I58" t="s">
        <v>51</v>
      </c>
      <c r="J58" t="s">
        <v>52</v>
      </c>
      <c r="K58" t="s">
        <v>25</v>
      </c>
      <c r="L58" t="s">
        <v>26</v>
      </c>
      <c r="M58" s="5" t="s">
        <v>113</v>
      </c>
      <c r="N58">
        <v>4</v>
      </c>
      <c r="O58" s="2">
        <v>1266</v>
      </c>
      <c r="P58" s="2">
        <v>2320</v>
      </c>
      <c r="Q58" s="2">
        <v>4216</v>
      </c>
      <c r="R58" s="2">
        <f t="shared" si="0"/>
        <v>5064</v>
      </c>
      <c r="S58" s="2">
        <f t="shared" si="1"/>
        <v>9280</v>
      </c>
    </row>
    <row r="59" spans="1:19" x14ac:dyDescent="0.3">
      <c r="A59" s="3" t="s">
        <v>119</v>
      </c>
      <c r="B59" s="1">
        <v>44548</v>
      </c>
      <c r="C59">
        <v>18</v>
      </c>
      <c r="D59" t="s">
        <v>20</v>
      </c>
      <c r="E59">
        <v>2021</v>
      </c>
      <c r="F59">
        <v>24</v>
      </c>
      <c r="G59" s="8" t="s">
        <v>43</v>
      </c>
      <c r="H59" t="s">
        <v>22</v>
      </c>
      <c r="I59" t="s">
        <v>89</v>
      </c>
      <c r="J59" t="s">
        <v>120</v>
      </c>
      <c r="K59" t="s">
        <v>25</v>
      </c>
      <c r="L59" t="s">
        <v>26</v>
      </c>
      <c r="M59" s="5" t="s">
        <v>55</v>
      </c>
      <c r="N59">
        <v>3</v>
      </c>
      <c r="O59" s="2">
        <v>1266</v>
      </c>
      <c r="P59" s="2">
        <v>2320</v>
      </c>
      <c r="Q59" s="2">
        <v>3162</v>
      </c>
      <c r="R59" s="2">
        <f t="shared" si="0"/>
        <v>3798</v>
      </c>
      <c r="S59" s="2">
        <f t="shared" si="1"/>
        <v>6960</v>
      </c>
    </row>
    <row r="60" spans="1:19" x14ac:dyDescent="0.3">
      <c r="A60" s="3" t="s">
        <v>121</v>
      </c>
      <c r="B60" s="1">
        <v>44548</v>
      </c>
      <c r="C60">
        <v>18</v>
      </c>
      <c r="D60" t="s">
        <v>20</v>
      </c>
      <c r="E60">
        <v>2021</v>
      </c>
      <c r="F60">
        <v>26</v>
      </c>
      <c r="G60" s="8" t="s">
        <v>36</v>
      </c>
      <c r="H60" t="s">
        <v>22</v>
      </c>
      <c r="I60" t="s">
        <v>29</v>
      </c>
      <c r="J60" t="s">
        <v>30</v>
      </c>
      <c r="K60" t="s">
        <v>25</v>
      </c>
      <c r="L60" t="s">
        <v>26</v>
      </c>
      <c r="M60" s="5" t="s">
        <v>39</v>
      </c>
      <c r="N60">
        <v>3</v>
      </c>
      <c r="O60" s="2">
        <v>420</v>
      </c>
      <c r="P60" s="2">
        <v>769</v>
      </c>
      <c r="Q60" s="2">
        <v>1047</v>
      </c>
      <c r="R60" s="2">
        <f t="shared" si="0"/>
        <v>1260</v>
      </c>
      <c r="S60" s="2">
        <f t="shared" si="1"/>
        <v>2307</v>
      </c>
    </row>
    <row r="61" spans="1:19" x14ac:dyDescent="0.3">
      <c r="A61" s="3" t="s">
        <v>122</v>
      </c>
      <c r="B61" s="1">
        <v>44548</v>
      </c>
      <c r="C61">
        <v>18</v>
      </c>
      <c r="D61" t="s">
        <v>20</v>
      </c>
      <c r="E61">
        <v>2021</v>
      </c>
      <c r="F61">
        <v>39</v>
      </c>
      <c r="G61" s="8" t="s">
        <v>21</v>
      </c>
      <c r="H61" t="s">
        <v>28</v>
      </c>
      <c r="I61" t="s">
        <v>23</v>
      </c>
      <c r="J61" t="s">
        <v>24</v>
      </c>
      <c r="K61" t="s">
        <v>25</v>
      </c>
      <c r="L61" t="s">
        <v>26</v>
      </c>
      <c r="M61" s="5" t="s">
        <v>62</v>
      </c>
      <c r="N61">
        <v>3</v>
      </c>
      <c r="O61" s="2">
        <v>1252</v>
      </c>
      <c r="P61" s="2">
        <v>2295</v>
      </c>
      <c r="Q61" s="2">
        <v>3129</v>
      </c>
      <c r="R61" s="2">
        <f t="shared" si="0"/>
        <v>3756</v>
      </c>
      <c r="S61" s="2">
        <f t="shared" si="1"/>
        <v>6885</v>
      </c>
    </row>
    <row r="62" spans="1:19" x14ac:dyDescent="0.3">
      <c r="A62" s="3" t="s">
        <v>123</v>
      </c>
      <c r="B62" s="1">
        <v>44548</v>
      </c>
      <c r="C62">
        <v>18</v>
      </c>
      <c r="D62" t="s">
        <v>20</v>
      </c>
      <c r="E62">
        <v>2021</v>
      </c>
      <c r="F62">
        <v>26</v>
      </c>
      <c r="G62" s="8" t="s">
        <v>36</v>
      </c>
      <c r="H62" t="s">
        <v>28</v>
      </c>
      <c r="I62" t="s">
        <v>89</v>
      </c>
      <c r="J62" t="s">
        <v>90</v>
      </c>
      <c r="K62" t="s">
        <v>25</v>
      </c>
      <c r="L62" t="s">
        <v>26</v>
      </c>
      <c r="M62" s="5" t="s">
        <v>27</v>
      </c>
      <c r="N62">
        <v>1</v>
      </c>
      <c r="O62" s="2">
        <v>1252</v>
      </c>
      <c r="P62" s="2">
        <v>2295</v>
      </c>
      <c r="Q62" s="2">
        <v>1043</v>
      </c>
      <c r="R62" s="2">
        <f t="shared" si="0"/>
        <v>1252</v>
      </c>
      <c r="S62" s="2">
        <f t="shared" si="1"/>
        <v>2295</v>
      </c>
    </row>
    <row r="63" spans="1:19" x14ac:dyDescent="0.3">
      <c r="A63" s="3" t="s">
        <v>124</v>
      </c>
      <c r="B63" s="1">
        <v>44548</v>
      </c>
      <c r="C63">
        <v>18</v>
      </c>
      <c r="D63" t="s">
        <v>20</v>
      </c>
      <c r="E63">
        <v>2021</v>
      </c>
      <c r="F63">
        <v>36</v>
      </c>
      <c r="G63" s="8" t="s">
        <v>21</v>
      </c>
      <c r="H63" t="s">
        <v>28</v>
      </c>
      <c r="I63" t="s">
        <v>23</v>
      </c>
      <c r="J63" t="s">
        <v>47</v>
      </c>
      <c r="K63" t="s">
        <v>25</v>
      </c>
      <c r="L63" t="s">
        <v>26</v>
      </c>
      <c r="M63" s="5" t="s">
        <v>55</v>
      </c>
      <c r="N63">
        <v>1</v>
      </c>
      <c r="O63" s="2">
        <v>1266</v>
      </c>
      <c r="P63" s="2">
        <v>2320</v>
      </c>
      <c r="Q63" s="2">
        <v>1054</v>
      </c>
      <c r="R63" s="2">
        <f t="shared" si="0"/>
        <v>1266</v>
      </c>
      <c r="S63" s="2">
        <f t="shared" si="1"/>
        <v>2320</v>
      </c>
    </row>
    <row r="64" spans="1:19" x14ac:dyDescent="0.3">
      <c r="A64" s="3" t="s">
        <v>125</v>
      </c>
      <c r="B64" s="1">
        <v>44549</v>
      </c>
      <c r="C64">
        <v>19</v>
      </c>
      <c r="D64" t="s">
        <v>20</v>
      </c>
      <c r="E64">
        <v>2021</v>
      </c>
      <c r="F64">
        <v>17</v>
      </c>
      <c r="G64" s="8" t="s">
        <v>43</v>
      </c>
      <c r="H64" t="s">
        <v>28</v>
      </c>
      <c r="I64" t="s">
        <v>89</v>
      </c>
      <c r="J64" t="s">
        <v>126</v>
      </c>
      <c r="K64" t="s">
        <v>25</v>
      </c>
      <c r="L64" t="s">
        <v>26</v>
      </c>
      <c r="M64" s="5" t="s">
        <v>113</v>
      </c>
      <c r="N64">
        <v>4</v>
      </c>
      <c r="O64" s="2">
        <v>1266</v>
      </c>
      <c r="P64" s="2">
        <v>2320</v>
      </c>
      <c r="Q64" s="2">
        <v>4216</v>
      </c>
      <c r="R64" s="2">
        <f t="shared" si="0"/>
        <v>5064</v>
      </c>
      <c r="S64" s="2">
        <f t="shared" si="1"/>
        <v>9280</v>
      </c>
    </row>
    <row r="65" spans="1:19" x14ac:dyDescent="0.3">
      <c r="A65" s="3" t="s">
        <v>127</v>
      </c>
      <c r="B65" s="1">
        <v>44549</v>
      </c>
      <c r="C65">
        <v>19</v>
      </c>
      <c r="D65" t="s">
        <v>20</v>
      </c>
      <c r="E65">
        <v>2021</v>
      </c>
      <c r="F65">
        <v>19</v>
      </c>
      <c r="G65" s="8" t="s">
        <v>43</v>
      </c>
      <c r="H65" t="s">
        <v>22</v>
      </c>
      <c r="I65" t="s">
        <v>37</v>
      </c>
      <c r="J65" t="s">
        <v>76</v>
      </c>
      <c r="K65" t="s">
        <v>25</v>
      </c>
      <c r="L65" t="s">
        <v>26</v>
      </c>
      <c r="M65" s="5" t="s">
        <v>128</v>
      </c>
      <c r="N65">
        <v>4</v>
      </c>
      <c r="O65" s="2">
        <v>295</v>
      </c>
      <c r="P65" s="2">
        <v>540</v>
      </c>
      <c r="Q65" s="2">
        <v>980</v>
      </c>
      <c r="R65" s="2">
        <f t="shared" si="0"/>
        <v>1180</v>
      </c>
      <c r="S65" s="2">
        <f t="shared" si="1"/>
        <v>2160</v>
      </c>
    </row>
    <row r="66" spans="1:19" x14ac:dyDescent="0.3">
      <c r="A66" s="3" t="s">
        <v>129</v>
      </c>
      <c r="B66" s="1">
        <v>44549</v>
      </c>
      <c r="C66">
        <v>19</v>
      </c>
      <c r="D66" t="s">
        <v>20</v>
      </c>
      <c r="E66">
        <v>2021</v>
      </c>
      <c r="F66">
        <v>25</v>
      </c>
      <c r="G66" s="8" t="s">
        <v>36</v>
      </c>
      <c r="H66" t="s">
        <v>28</v>
      </c>
      <c r="I66" t="s">
        <v>89</v>
      </c>
      <c r="J66" t="s">
        <v>90</v>
      </c>
      <c r="K66" t="s">
        <v>25</v>
      </c>
      <c r="L66" t="s">
        <v>26</v>
      </c>
      <c r="M66" s="5" t="s">
        <v>44</v>
      </c>
      <c r="N66">
        <v>4</v>
      </c>
      <c r="O66" s="2">
        <v>1252</v>
      </c>
      <c r="P66" s="2">
        <v>2295</v>
      </c>
      <c r="Q66" s="2">
        <v>4172</v>
      </c>
      <c r="R66" s="2">
        <f t="shared" si="0"/>
        <v>5008</v>
      </c>
      <c r="S66" s="2">
        <f t="shared" si="1"/>
        <v>9180</v>
      </c>
    </row>
    <row r="67" spans="1:19" x14ac:dyDescent="0.3">
      <c r="A67" s="3" t="s">
        <v>130</v>
      </c>
      <c r="B67" s="1">
        <v>44549</v>
      </c>
      <c r="C67">
        <v>19</v>
      </c>
      <c r="D67" t="s">
        <v>20</v>
      </c>
      <c r="E67">
        <v>2021</v>
      </c>
      <c r="F67">
        <v>35</v>
      </c>
      <c r="G67" s="8" t="s">
        <v>21</v>
      </c>
      <c r="H67" t="s">
        <v>22</v>
      </c>
      <c r="I67" t="s">
        <v>23</v>
      </c>
      <c r="J67" t="s">
        <v>72</v>
      </c>
      <c r="K67" t="s">
        <v>25</v>
      </c>
      <c r="L67" t="s">
        <v>26</v>
      </c>
      <c r="M67" s="5" t="s">
        <v>131</v>
      </c>
      <c r="N67">
        <v>4</v>
      </c>
      <c r="O67" s="2">
        <v>1898</v>
      </c>
      <c r="P67" s="2">
        <v>3375</v>
      </c>
      <c r="Q67" s="2">
        <v>5908</v>
      </c>
      <c r="R67" s="2">
        <f t="shared" si="0"/>
        <v>7592</v>
      </c>
      <c r="S67" s="2">
        <f t="shared" si="1"/>
        <v>13500</v>
      </c>
    </row>
    <row r="68" spans="1:19" x14ac:dyDescent="0.3">
      <c r="A68" s="3" t="s">
        <v>132</v>
      </c>
      <c r="B68" s="1">
        <v>44549</v>
      </c>
      <c r="C68">
        <v>19</v>
      </c>
      <c r="D68" t="s">
        <v>20</v>
      </c>
      <c r="E68">
        <v>2021</v>
      </c>
      <c r="F68">
        <v>37</v>
      </c>
      <c r="G68" s="8" t="s">
        <v>21</v>
      </c>
      <c r="H68" t="s">
        <v>28</v>
      </c>
      <c r="I68" t="s">
        <v>23</v>
      </c>
      <c r="J68" t="s">
        <v>72</v>
      </c>
      <c r="K68" t="s">
        <v>25</v>
      </c>
      <c r="L68" t="s">
        <v>26</v>
      </c>
      <c r="M68" s="5" t="s">
        <v>44</v>
      </c>
      <c r="N68">
        <v>4</v>
      </c>
      <c r="O68" s="2">
        <v>1252</v>
      </c>
      <c r="P68" s="2">
        <v>2295</v>
      </c>
      <c r="Q68" s="2">
        <v>4172</v>
      </c>
      <c r="R68" s="2">
        <f t="shared" ref="R68:R90" si="4">N68*O68</f>
        <v>5008</v>
      </c>
      <c r="S68" s="2">
        <f t="shared" ref="S68:S90" si="5">N68*P68</f>
        <v>9180</v>
      </c>
    </row>
    <row r="69" spans="1:19" x14ac:dyDescent="0.3">
      <c r="A69" s="3" t="s">
        <v>133</v>
      </c>
      <c r="B69" s="1">
        <v>44549</v>
      </c>
      <c r="C69">
        <v>19</v>
      </c>
      <c r="D69" t="s">
        <v>20</v>
      </c>
      <c r="E69">
        <v>2021</v>
      </c>
      <c r="F69">
        <v>39</v>
      </c>
      <c r="G69" s="8" t="s">
        <v>21</v>
      </c>
      <c r="H69" t="s">
        <v>22</v>
      </c>
      <c r="I69" t="s">
        <v>23</v>
      </c>
      <c r="J69" t="s">
        <v>24</v>
      </c>
      <c r="K69" t="s">
        <v>25</v>
      </c>
      <c r="L69" t="s">
        <v>26</v>
      </c>
      <c r="M69" s="5" t="s">
        <v>27</v>
      </c>
      <c r="N69">
        <v>4</v>
      </c>
      <c r="O69" s="2">
        <v>1252</v>
      </c>
      <c r="P69" s="2">
        <v>2295</v>
      </c>
      <c r="Q69" s="2">
        <v>4172</v>
      </c>
      <c r="R69" s="2">
        <f t="shared" si="4"/>
        <v>5008</v>
      </c>
      <c r="S69" s="2">
        <f t="shared" si="5"/>
        <v>9180</v>
      </c>
    </row>
    <row r="70" spans="1:19" x14ac:dyDescent="0.3">
      <c r="A70" s="3" t="s">
        <v>134</v>
      </c>
      <c r="B70" s="1">
        <v>44549</v>
      </c>
      <c r="C70">
        <v>19</v>
      </c>
      <c r="D70" t="s">
        <v>20</v>
      </c>
      <c r="E70">
        <v>2021</v>
      </c>
      <c r="F70">
        <v>63</v>
      </c>
      <c r="G70" s="8" t="s">
        <v>21</v>
      </c>
      <c r="H70" t="s">
        <v>22</v>
      </c>
      <c r="I70" t="s">
        <v>37</v>
      </c>
      <c r="J70" t="s">
        <v>54</v>
      </c>
      <c r="K70" t="s">
        <v>25</v>
      </c>
      <c r="L70" t="s">
        <v>26</v>
      </c>
      <c r="M70" s="5" t="s">
        <v>27</v>
      </c>
      <c r="N70">
        <v>4</v>
      </c>
      <c r="O70" s="2">
        <v>1252</v>
      </c>
      <c r="P70" s="2">
        <v>2295</v>
      </c>
      <c r="Q70" s="2">
        <v>4172</v>
      </c>
      <c r="R70" s="2">
        <f t="shared" si="4"/>
        <v>5008</v>
      </c>
      <c r="S70" s="2">
        <f t="shared" si="5"/>
        <v>9180</v>
      </c>
    </row>
    <row r="71" spans="1:19" x14ac:dyDescent="0.3">
      <c r="A71" s="3" t="s">
        <v>135</v>
      </c>
      <c r="B71" s="1">
        <v>44549</v>
      </c>
      <c r="C71">
        <v>19</v>
      </c>
      <c r="D71" t="s">
        <v>20</v>
      </c>
      <c r="E71">
        <v>2021</v>
      </c>
      <c r="F71">
        <v>18</v>
      </c>
      <c r="G71" s="8" t="s">
        <v>43</v>
      </c>
      <c r="H71" t="s">
        <v>28</v>
      </c>
      <c r="I71" t="s">
        <v>37</v>
      </c>
      <c r="J71" t="s">
        <v>136</v>
      </c>
      <c r="K71" t="s">
        <v>25</v>
      </c>
      <c r="L71" t="s">
        <v>26</v>
      </c>
      <c r="M71" s="5" t="s">
        <v>84</v>
      </c>
      <c r="N71">
        <v>2</v>
      </c>
      <c r="O71" s="2">
        <v>295</v>
      </c>
      <c r="P71" s="2">
        <v>540</v>
      </c>
      <c r="Q71" s="2">
        <v>490</v>
      </c>
      <c r="R71" s="2">
        <f t="shared" si="4"/>
        <v>590</v>
      </c>
      <c r="S71" s="2">
        <f t="shared" si="5"/>
        <v>1080</v>
      </c>
    </row>
    <row r="72" spans="1:19" x14ac:dyDescent="0.3">
      <c r="A72" s="3" t="s">
        <v>137</v>
      </c>
      <c r="B72" s="1">
        <v>44549</v>
      </c>
      <c r="C72">
        <v>19</v>
      </c>
      <c r="D72" t="s">
        <v>20</v>
      </c>
      <c r="E72">
        <v>2021</v>
      </c>
      <c r="F72">
        <v>56</v>
      </c>
      <c r="G72" s="8" t="s">
        <v>21</v>
      </c>
      <c r="H72" t="s">
        <v>22</v>
      </c>
      <c r="I72" t="s">
        <v>51</v>
      </c>
      <c r="J72" t="s">
        <v>138</v>
      </c>
      <c r="K72" t="s">
        <v>25</v>
      </c>
      <c r="L72" t="s">
        <v>26</v>
      </c>
      <c r="M72" s="5" t="s">
        <v>27</v>
      </c>
      <c r="N72">
        <v>2</v>
      </c>
      <c r="O72" s="2">
        <v>1252</v>
      </c>
      <c r="P72" s="2">
        <v>2295</v>
      </c>
      <c r="Q72" s="2">
        <v>2086</v>
      </c>
      <c r="R72" s="2">
        <f t="shared" si="4"/>
        <v>2504</v>
      </c>
      <c r="S72" s="2">
        <f t="shared" si="5"/>
        <v>4590</v>
      </c>
    </row>
    <row r="73" spans="1:19" x14ac:dyDescent="0.3">
      <c r="A73" s="3" t="s">
        <v>139</v>
      </c>
      <c r="B73" s="1">
        <v>44549</v>
      </c>
      <c r="C73">
        <v>19</v>
      </c>
      <c r="D73" t="s">
        <v>20</v>
      </c>
      <c r="E73">
        <v>2021</v>
      </c>
      <c r="F73">
        <v>39</v>
      </c>
      <c r="G73" s="8" t="s">
        <v>21</v>
      </c>
      <c r="H73" t="s">
        <v>22</v>
      </c>
      <c r="I73" t="s">
        <v>23</v>
      </c>
      <c r="J73" t="s">
        <v>47</v>
      </c>
      <c r="K73" t="s">
        <v>25</v>
      </c>
      <c r="L73" t="s">
        <v>26</v>
      </c>
      <c r="M73" s="5" t="s">
        <v>55</v>
      </c>
      <c r="N73">
        <v>1</v>
      </c>
      <c r="O73" s="2">
        <v>1266</v>
      </c>
      <c r="P73" s="2">
        <v>2320</v>
      </c>
      <c r="Q73" s="2">
        <v>1054</v>
      </c>
      <c r="R73" s="2">
        <f t="shared" si="4"/>
        <v>1266</v>
      </c>
      <c r="S73" s="2">
        <f t="shared" si="5"/>
        <v>2320</v>
      </c>
    </row>
    <row r="74" spans="1:19" x14ac:dyDescent="0.3">
      <c r="A74" s="3" t="s">
        <v>140</v>
      </c>
      <c r="B74" s="1">
        <v>44550</v>
      </c>
      <c r="C74">
        <v>20</v>
      </c>
      <c r="D74" t="s">
        <v>20</v>
      </c>
      <c r="E74">
        <v>2021</v>
      </c>
      <c r="F74">
        <v>33</v>
      </c>
      <c r="G74" s="8" t="s">
        <v>36</v>
      </c>
      <c r="H74" t="s">
        <v>22</v>
      </c>
      <c r="I74" t="s">
        <v>37</v>
      </c>
      <c r="J74" t="s">
        <v>76</v>
      </c>
      <c r="K74" t="s">
        <v>25</v>
      </c>
      <c r="L74" t="s">
        <v>26</v>
      </c>
      <c r="M74" s="5" t="s">
        <v>77</v>
      </c>
      <c r="N74">
        <v>4</v>
      </c>
      <c r="O74" s="2">
        <v>1898</v>
      </c>
      <c r="P74" s="2">
        <v>3375</v>
      </c>
      <c r="Q74" s="2">
        <v>5908</v>
      </c>
      <c r="R74" s="2">
        <f t="shared" si="4"/>
        <v>7592</v>
      </c>
      <c r="S74" s="2">
        <f t="shared" si="5"/>
        <v>13500</v>
      </c>
    </row>
    <row r="75" spans="1:19" x14ac:dyDescent="0.3">
      <c r="A75" s="3" t="s">
        <v>141</v>
      </c>
      <c r="B75" s="1">
        <v>44550</v>
      </c>
      <c r="C75">
        <v>20</v>
      </c>
      <c r="D75" t="s">
        <v>20</v>
      </c>
      <c r="E75">
        <v>2021</v>
      </c>
      <c r="F75">
        <v>57</v>
      </c>
      <c r="G75" s="8" t="s">
        <v>21</v>
      </c>
      <c r="H75" t="s">
        <v>28</v>
      </c>
      <c r="I75" t="s">
        <v>37</v>
      </c>
      <c r="J75" t="s">
        <v>54</v>
      </c>
      <c r="K75" t="s">
        <v>25</v>
      </c>
      <c r="L75" t="s">
        <v>26</v>
      </c>
      <c r="M75" s="5" t="s">
        <v>27</v>
      </c>
      <c r="N75">
        <v>4</v>
      </c>
      <c r="O75" s="2">
        <v>1252</v>
      </c>
      <c r="P75" s="2">
        <v>2295</v>
      </c>
      <c r="Q75" s="2">
        <v>4172</v>
      </c>
      <c r="R75" s="2">
        <f t="shared" si="4"/>
        <v>5008</v>
      </c>
      <c r="S75" s="2">
        <f t="shared" si="5"/>
        <v>9180</v>
      </c>
    </row>
    <row r="76" spans="1:19" x14ac:dyDescent="0.3">
      <c r="A76" s="3" t="s">
        <v>142</v>
      </c>
      <c r="B76" s="1">
        <v>44550</v>
      </c>
      <c r="C76">
        <v>20</v>
      </c>
      <c r="D76" t="s">
        <v>20</v>
      </c>
      <c r="E76">
        <v>2021</v>
      </c>
      <c r="F76">
        <v>29</v>
      </c>
      <c r="G76" s="8" t="s">
        <v>36</v>
      </c>
      <c r="H76" t="s">
        <v>28</v>
      </c>
      <c r="I76" t="s">
        <v>59</v>
      </c>
      <c r="J76" t="s">
        <v>60</v>
      </c>
      <c r="K76" t="s">
        <v>25</v>
      </c>
      <c r="L76" t="s">
        <v>26</v>
      </c>
      <c r="M76" s="5" t="s">
        <v>143</v>
      </c>
      <c r="N76">
        <v>3</v>
      </c>
      <c r="O76" s="2">
        <v>295</v>
      </c>
      <c r="P76" s="2">
        <v>540</v>
      </c>
      <c r="Q76" s="2">
        <v>735</v>
      </c>
      <c r="R76" s="2">
        <f t="shared" si="4"/>
        <v>885</v>
      </c>
      <c r="S76" s="2">
        <f t="shared" si="5"/>
        <v>1620</v>
      </c>
    </row>
    <row r="77" spans="1:19" x14ac:dyDescent="0.3">
      <c r="A77" s="3" t="s">
        <v>144</v>
      </c>
      <c r="B77" s="1">
        <v>44550</v>
      </c>
      <c r="C77">
        <v>20</v>
      </c>
      <c r="D77" t="s">
        <v>20</v>
      </c>
      <c r="E77">
        <v>2021</v>
      </c>
      <c r="F77">
        <v>35</v>
      </c>
      <c r="G77" s="8" t="s">
        <v>21</v>
      </c>
      <c r="H77" t="s">
        <v>22</v>
      </c>
      <c r="I77" t="s">
        <v>37</v>
      </c>
      <c r="J77" t="s">
        <v>54</v>
      </c>
      <c r="K77" t="s">
        <v>25</v>
      </c>
      <c r="L77" t="s">
        <v>26</v>
      </c>
      <c r="M77" s="5" t="s">
        <v>55</v>
      </c>
      <c r="N77">
        <v>1</v>
      </c>
      <c r="O77" s="2">
        <v>1266</v>
      </c>
      <c r="P77" s="2">
        <v>2320</v>
      </c>
      <c r="Q77" s="2">
        <v>1054</v>
      </c>
      <c r="R77" s="2">
        <f t="shared" si="4"/>
        <v>1266</v>
      </c>
      <c r="S77" s="2">
        <f t="shared" si="5"/>
        <v>2320</v>
      </c>
    </row>
    <row r="78" spans="1:19" x14ac:dyDescent="0.3">
      <c r="A78" s="3" t="s">
        <v>145</v>
      </c>
      <c r="B78" s="1">
        <v>44550</v>
      </c>
      <c r="C78">
        <v>20</v>
      </c>
      <c r="D78" t="s">
        <v>20</v>
      </c>
      <c r="E78">
        <v>2021</v>
      </c>
      <c r="F78">
        <v>35</v>
      </c>
      <c r="G78" s="8" t="s">
        <v>21</v>
      </c>
      <c r="H78" t="s">
        <v>28</v>
      </c>
      <c r="I78" t="s">
        <v>37</v>
      </c>
      <c r="J78" t="s">
        <v>76</v>
      </c>
      <c r="K78" t="s">
        <v>25</v>
      </c>
      <c r="L78" t="s">
        <v>26</v>
      </c>
      <c r="M78" s="5" t="s">
        <v>55</v>
      </c>
      <c r="N78">
        <v>1</v>
      </c>
      <c r="O78" s="2">
        <v>1266</v>
      </c>
      <c r="P78" s="2">
        <v>2320</v>
      </c>
      <c r="Q78" s="2">
        <v>1054</v>
      </c>
      <c r="R78" s="2">
        <f t="shared" si="4"/>
        <v>1266</v>
      </c>
      <c r="S78" s="2">
        <f t="shared" si="5"/>
        <v>2320</v>
      </c>
    </row>
    <row r="79" spans="1:19" x14ac:dyDescent="0.3">
      <c r="A79" s="3" t="s">
        <v>146</v>
      </c>
      <c r="B79" s="1">
        <v>44551</v>
      </c>
      <c r="C79">
        <v>21</v>
      </c>
      <c r="D79" t="s">
        <v>20</v>
      </c>
      <c r="E79">
        <v>2021</v>
      </c>
      <c r="F79">
        <v>26</v>
      </c>
      <c r="G79" s="8" t="s">
        <v>36</v>
      </c>
      <c r="H79" t="s">
        <v>28</v>
      </c>
      <c r="I79" t="s">
        <v>89</v>
      </c>
      <c r="J79" t="s">
        <v>147</v>
      </c>
      <c r="K79" t="s">
        <v>25</v>
      </c>
      <c r="L79" t="s">
        <v>26</v>
      </c>
      <c r="M79" s="5" t="s">
        <v>55</v>
      </c>
      <c r="N79">
        <v>3</v>
      </c>
      <c r="O79" s="2">
        <v>1266</v>
      </c>
      <c r="P79" s="2">
        <v>2320</v>
      </c>
      <c r="Q79" s="2">
        <v>3162</v>
      </c>
      <c r="R79" s="2">
        <f t="shared" si="4"/>
        <v>3798</v>
      </c>
      <c r="S79" s="2">
        <f t="shared" si="5"/>
        <v>6960</v>
      </c>
    </row>
    <row r="80" spans="1:19" x14ac:dyDescent="0.3">
      <c r="A80" s="3" t="s">
        <v>148</v>
      </c>
      <c r="B80" s="1">
        <v>44551</v>
      </c>
      <c r="C80">
        <v>21</v>
      </c>
      <c r="D80" t="s">
        <v>20</v>
      </c>
      <c r="E80">
        <v>2021</v>
      </c>
      <c r="F80">
        <v>23</v>
      </c>
      <c r="G80" s="8" t="s">
        <v>43</v>
      </c>
      <c r="H80" t="s">
        <v>28</v>
      </c>
      <c r="I80" t="s">
        <v>29</v>
      </c>
      <c r="J80" t="s">
        <v>30</v>
      </c>
      <c r="K80" t="s">
        <v>25</v>
      </c>
      <c r="L80" t="s">
        <v>26</v>
      </c>
      <c r="M80" s="5" t="s">
        <v>34</v>
      </c>
      <c r="N80">
        <v>2</v>
      </c>
      <c r="O80" s="2">
        <v>420</v>
      </c>
      <c r="P80" s="2">
        <v>769</v>
      </c>
      <c r="Q80" s="2">
        <v>698</v>
      </c>
      <c r="R80" s="2">
        <f t="shared" si="4"/>
        <v>840</v>
      </c>
      <c r="S80" s="2">
        <f t="shared" si="5"/>
        <v>1538</v>
      </c>
    </row>
    <row r="81" spans="1:19" x14ac:dyDescent="0.3">
      <c r="A81" s="3" t="s">
        <v>149</v>
      </c>
      <c r="B81" s="1">
        <v>44552</v>
      </c>
      <c r="C81">
        <v>22</v>
      </c>
      <c r="D81" t="s">
        <v>20</v>
      </c>
      <c r="E81">
        <v>2021</v>
      </c>
      <c r="F81">
        <v>30</v>
      </c>
      <c r="G81" s="8" t="s">
        <v>36</v>
      </c>
      <c r="H81" t="s">
        <v>22</v>
      </c>
      <c r="I81" t="s">
        <v>23</v>
      </c>
      <c r="J81" t="s">
        <v>47</v>
      </c>
      <c r="K81" t="s">
        <v>25</v>
      </c>
      <c r="L81" t="s">
        <v>26</v>
      </c>
      <c r="M81" s="5" t="s">
        <v>55</v>
      </c>
      <c r="N81">
        <v>3</v>
      </c>
      <c r="O81" s="2">
        <v>1266</v>
      </c>
      <c r="P81" s="2">
        <v>2320</v>
      </c>
      <c r="Q81" s="2">
        <v>3162</v>
      </c>
      <c r="R81" s="2">
        <f t="shared" si="4"/>
        <v>3798</v>
      </c>
      <c r="S81" s="2">
        <f t="shared" si="5"/>
        <v>6960</v>
      </c>
    </row>
    <row r="82" spans="1:19" x14ac:dyDescent="0.3">
      <c r="A82" s="3" t="s">
        <v>150</v>
      </c>
      <c r="B82" s="1">
        <v>44552</v>
      </c>
      <c r="C82">
        <v>22</v>
      </c>
      <c r="D82" t="s">
        <v>20</v>
      </c>
      <c r="E82">
        <v>2021</v>
      </c>
      <c r="F82">
        <v>41</v>
      </c>
      <c r="G82" s="8" t="s">
        <v>21</v>
      </c>
      <c r="H82" t="s">
        <v>28</v>
      </c>
      <c r="I82" t="s">
        <v>23</v>
      </c>
      <c r="J82" t="s">
        <v>24</v>
      </c>
      <c r="K82" t="s">
        <v>25</v>
      </c>
      <c r="L82" t="s">
        <v>26</v>
      </c>
      <c r="M82" s="5" t="s">
        <v>62</v>
      </c>
      <c r="N82">
        <v>3</v>
      </c>
      <c r="O82" s="2">
        <v>1252</v>
      </c>
      <c r="P82" s="2">
        <v>2295</v>
      </c>
      <c r="Q82" s="2">
        <v>3129</v>
      </c>
      <c r="R82" s="2">
        <f t="shared" si="4"/>
        <v>3756</v>
      </c>
      <c r="S82" s="2">
        <f t="shared" si="5"/>
        <v>6885</v>
      </c>
    </row>
    <row r="83" spans="1:19" x14ac:dyDescent="0.3">
      <c r="A83" s="3" t="s">
        <v>151</v>
      </c>
      <c r="B83" s="1">
        <v>44552</v>
      </c>
      <c r="C83">
        <v>22</v>
      </c>
      <c r="D83" t="s">
        <v>20</v>
      </c>
      <c r="E83">
        <v>2021</v>
      </c>
      <c r="F83">
        <v>19</v>
      </c>
      <c r="G83" s="8" t="s">
        <v>43</v>
      </c>
      <c r="H83" t="s">
        <v>22</v>
      </c>
      <c r="I83" t="s">
        <v>37</v>
      </c>
      <c r="J83" t="s">
        <v>38</v>
      </c>
      <c r="K83" t="s">
        <v>25</v>
      </c>
      <c r="L83" t="s">
        <v>26</v>
      </c>
      <c r="M83" s="5" t="s">
        <v>69</v>
      </c>
      <c r="N83">
        <v>1</v>
      </c>
      <c r="O83" s="2">
        <v>308</v>
      </c>
      <c r="P83" s="2">
        <v>565</v>
      </c>
      <c r="Q83" s="2">
        <v>257</v>
      </c>
      <c r="R83" s="2">
        <f t="shared" si="4"/>
        <v>308</v>
      </c>
      <c r="S83" s="2">
        <f t="shared" si="5"/>
        <v>565</v>
      </c>
    </row>
    <row r="84" spans="1:19" x14ac:dyDescent="0.3">
      <c r="A84" s="3" t="s">
        <v>152</v>
      </c>
      <c r="B84" s="1">
        <v>44552</v>
      </c>
      <c r="C84">
        <v>22</v>
      </c>
      <c r="D84" t="s">
        <v>20</v>
      </c>
      <c r="E84">
        <v>2021</v>
      </c>
      <c r="F84">
        <v>25</v>
      </c>
      <c r="G84" s="8" t="s">
        <v>36</v>
      </c>
      <c r="H84" t="s">
        <v>28</v>
      </c>
      <c r="I84" t="s">
        <v>89</v>
      </c>
      <c r="J84" t="s">
        <v>90</v>
      </c>
      <c r="K84" t="s">
        <v>25</v>
      </c>
      <c r="L84" t="s">
        <v>26</v>
      </c>
      <c r="M84" s="5" t="s">
        <v>44</v>
      </c>
      <c r="N84">
        <v>1</v>
      </c>
      <c r="O84" s="2">
        <v>1252</v>
      </c>
      <c r="P84" s="2">
        <v>2295</v>
      </c>
      <c r="Q84" s="2">
        <v>1043</v>
      </c>
      <c r="R84" s="2">
        <f t="shared" si="4"/>
        <v>1252</v>
      </c>
      <c r="S84" s="2">
        <f t="shared" si="5"/>
        <v>2295</v>
      </c>
    </row>
    <row r="85" spans="1:19" x14ac:dyDescent="0.3">
      <c r="A85" s="3" t="s">
        <v>153</v>
      </c>
      <c r="B85" s="1">
        <v>44552</v>
      </c>
      <c r="C85">
        <v>22</v>
      </c>
      <c r="D85" t="s">
        <v>20</v>
      </c>
      <c r="E85">
        <v>2021</v>
      </c>
      <c r="F85">
        <v>27</v>
      </c>
      <c r="G85" s="8" t="s">
        <v>36</v>
      </c>
      <c r="H85" t="s">
        <v>22</v>
      </c>
      <c r="I85" t="s">
        <v>59</v>
      </c>
      <c r="J85" t="s">
        <v>60</v>
      </c>
      <c r="K85" t="s">
        <v>25</v>
      </c>
      <c r="L85" t="s">
        <v>26</v>
      </c>
      <c r="M85" s="5" t="s">
        <v>27</v>
      </c>
      <c r="N85">
        <v>1</v>
      </c>
      <c r="O85" s="2">
        <v>1252</v>
      </c>
      <c r="P85" s="2">
        <v>2295</v>
      </c>
      <c r="Q85" s="2">
        <v>1043</v>
      </c>
      <c r="R85" s="2">
        <f t="shared" si="4"/>
        <v>1252</v>
      </c>
      <c r="S85" s="2">
        <f t="shared" si="5"/>
        <v>2295</v>
      </c>
    </row>
    <row r="86" spans="1:19" x14ac:dyDescent="0.3">
      <c r="A86" s="3" t="s">
        <v>154</v>
      </c>
      <c r="B86" s="1">
        <v>44552</v>
      </c>
      <c r="C86">
        <v>22</v>
      </c>
      <c r="D86" t="s">
        <v>20</v>
      </c>
      <c r="E86">
        <v>2021</v>
      </c>
      <c r="F86">
        <v>41</v>
      </c>
      <c r="G86" s="8" t="s">
        <v>21</v>
      </c>
      <c r="H86" t="s">
        <v>28</v>
      </c>
      <c r="I86" t="s">
        <v>51</v>
      </c>
      <c r="J86" t="s">
        <v>138</v>
      </c>
      <c r="K86" t="s">
        <v>25</v>
      </c>
      <c r="L86" t="s">
        <v>26</v>
      </c>
      <c r="M86" s="5" t="s">
        <v>55</v>
      </c>
      <c r="N86">
        <v>1</v>
      </c>
      <c r="O86" s="2">
        <v>1266</v>
      </c>
      <c r="P86" s="2">
        <v>2320</v>
      </c>
      <c r="Q86" s="2">
        <v>1054</v>
      </c>
      <c r="R86" s="2">
        <f t="shared" si="4"/>
        <v>1266</v>
      </c>
      <c r="S86" s="2">
        <f t="shared" si="5"/>
        <v>2320</v>
      </c>
    </row>
    <row r="87" spans="1:19" x14ac:dyDescent="0.3">
      <c r="A87" s="3" t="s">
        <v>155</v>
      </c>
      <c r="B87" s="1">
        <v>44553</v>
      </c>
      <c r="C87">
        <v>23</v>
      </c>
      <c r="D87" t="s">
        <v>20</v>
      </c>
      <c r="E87">
        <v>2021</v>
      </c>
      <c r="F87">
        <v>30</v>
      </c>
      <c r="G87" s="8" t="s">
        <v>36</v>
      </c>
      <c r="H87" t="s">
        <v>22</v>
      </c>
      <c r="I87" t="s">
        <v>23</v>
      </c>
      <c r="J87" t="s">
        <v>72</v>
      </c>
      <c r="K87" t="s">
        <v>25</v>
      </c>
      <c r="L87" t="s">
        <v>26</v>
      </c>
      <c r="M87" s="5" t="s">
        <v>31</v>
      </c>
      <c r="N87">
        <v>1</v>
      </c>
      <c r="O87" s="2">
        <v>1266</v>
      </c>
      <c r="P87" s="2">
        <v>2320</v>
      </c>
      <c r="Q87" s="2">
        <v>1054</v>
      </c>
      <c r="R87" s="2">
        <f t="shared" si="4"/>
        <v>1266</v>
      </c>
      <c r="S87" s="2">
        <f t="shared" si="5"/>
        <v>2320</v>
      </c>
    </row>
    <row r="88" spans="1:19" x14ac:dyDescent="0.3">
      <c r="A88" s="3" t="s">
        <v>156</v>
      </c>
      <c r="B88" s="1">
        <v>44553</v>
      </c>
      <c r="C88">
        <v>23</v>
      </c>
      <c r="D88" t="s">
        <v>20</v>
      </c>
      <c r="E88">
        <v>2021</v>
      </c>
      <c r="F88">
        <v>31</v>
      </c>
      <c r="G88" s="8" t="s">
        <v>36</v>
      </c>
      <c r="H88" t="s">
        <v>22</v>
      </c>
      <c r="I88" t="s">
        <v>59</v>
      </c>
      <c r="J88" t="s">
        <v>60</v>
      </c>
      <c r="K88" t="s">
        <v>25</v>
      </c>
      <c r="L88" t="s">
        <v>26</v>
      </c>
      <c r="M88" s="5" t="s">
        <v>62</v>
      </c>
      <c r="N88">
        <v>1</v>
      </c>
      <c r="O88" s="2">
        <v>1252</v>
      </c>
      <c r="P88" s="2">
        <v>2295</v>
      </c>
      <c r="Q88" s="2">
        <v>1043</v>
      </c>
      <c r="R88" s="2">
        <f t="shared" si="4"/>
        <v>1252</v>
      </c>
      <c r="S88" s="2">
        <f t="shared" si="5"/>
        <v>2295</v>
      </c>
    </row>
    <row r="89" spans="1:19" x14ac:dyDescent="0.3">
      <c r="A89" s="3" t="s">
        <v>157</v>
      </c>
      <c r="B89" s="1">
        <v>44553</v>
      </c>
      <c r="C89">
        <v>23</v>
      </c>
      <c r="D89" t="s">
        <v>20</v>
      </c>
      <c r="E89">
        <v>2021</v>
      </c>
      <c r="F89">
        <v>35</v>
      </c>
      <c r="G89" s="8" t="s">
        <v>21</v>
      </c>
      <c r="H89" t="s">
        <v>22</v>
      </c>
      <c r="I89" t="s">
        <v>23</v>
      </c>
      <c r="J89" t="s">
        <v>24</v>
      </c>
      <c r="K89" t="s">
        <v>25</v>
      </c>
      <c r="L89" t="s">
        <v>26</v>
      </c>
      <c r="M89" s="5" t="s">
        <v>74</v>
      </c>
      <c r="N89">
        <v>1</v>
      </c>
      <c r="O89" s="2">
        <v>295</v>
      </c>
      <c r="P89" s="2">
        <v>540</v>
      </c>
      <c r="Q89" s="2">
        <v>245</v>
      </c>
      <c r="R89" s="2">
        <f t="shared" si="4"/>
        <v>295</v>
      </c>
      <c r="S89" s="2">
        <f t="shared" si="5"/>
        <v>540</v>
      </c>
    </row>
    <row r="90" spans="1:19" x14ac:dyDescent="0.3">
      <c r="A90" s="3" t="s">
        <v>158</v>
      </c>
      <c r="B90" s="1">
        <v>44554</v>
      </c>
      <c r="C90">
        <v>24</v>
      </c>
      <c r="D90" t="s">
        <v>20</v>
      </c>
      <c r="E90">
        <v>2021</v>
      </c>
      <c r="F90">
        <v>38</v>
      </c>
      <c r="G90" s="8" t="s">
        <v>21</v>
      </c>
      <c r="H90" t="s">
        <v>28</v>
      </c>
      <c r="I90" t="s">
        <v>37</v>
      </c>
      <c r="J90" t="s">
        <v>54</v>
      </c>
      <c r="K90" t="s">
        <v>25</v>
      </c>
      <c r="L90" t="s">
        <v>26</v>
      </c>
      <c r="M90" s="5" t="s">
        <v>62</v>
      </c>
      <c r="N90">
        <v>4</v>
      </c>
      <c r="O90" s="2">
        <v>1252</v>
      </c>
      <c r="P90" s="2">
        <v>2295</v>
      </c>
      <c r="Q90" s="2">
        <v>4172</v>
      </c>
      <c r="R90" s="2">
        <f t="shared" si="4"/>
        <v>5008</v>
      </c>
      <c r="S90" s="2">
        <f t="shared" si="5"/>
        <v>9180</v>
      </c>
    </row>
  </sheetData>
  <phoneticPr fontId="18" type="noConversion"/>
  <pageMargins left="0.7" right="0.7" top="0.75" bottom="0.75" header="0.3" footer="0.3"/>
  <ignoredErrors>
    <ignoredError sqref="A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1E29-3810-451B-A249-13FC189BB4B3}">
  <dimension ref="A1:M90"/>
  <sheetViews>
    <sheetView topLeftCell="B1" workbookViewId="0">
      <selection activeCell="M89" sqref="M89"/>
    </sheetView>
  </sheetViews>
  <sheetFormatPr defaultRowHeight="14.4" x14ac:dyDescent="0.3"/>
  <cols>
    <col min="1" max="1" width="12.44140625" style="22" customWidth="1"/>
    <col min="2" max="2" width="17.88671875" style="16" customWidth="1"/>
    <col min="3" max="3" width="18.5546875" bestFit="1" customWidth="1"/>
    <col min="4" max="4" width="14" customWidth="1"/>
    <col min="5" max="5" width="18.44140625" customWidth="1"/>
    <col min="6" max="6" width="16.44140625" bestFit="1" customWidth="1"/>
    <col min="7" max="7" width="15.44140625" bestFit="1" customWidth="1"/>
    <col min="8" max="8" width="16.44140625" bestFit="1" customWidth="1"/>
    <col min="9" max="9" width="12.33203125" bestFit="1" customWidth="1"/>
    <col min="10" max="10" width="12.77734375" bestFit="1" customWidth="1"/>
    <col min="11" max="12" width="9.5546875" bestFit="1" customWidth="1"/>
    <col min="13" max="13" width="12" bestFit="1" customWidth="1"/>
  </cols>
  <sheetData>
    <row r="1" spans="1:13" x14ac:dyDescent="0.3">
      <c r="A1" s="18" t="s">
        <v>0</v>
      </c>
      <c r="B1" s="15" t="s">
        <v>6</v>
      </c>
      <c r="C1" s="4" t="s">
        <v>7</v>
      </c>
      <c r="D1" s="4" t="s">
        <v>8</v>
      </c>
      <c r="E1" s="4" t="s">
        <v>9</v>
      </c>
      <c r="F1" s="6" t="s">
        <v>182</v>
      </c>
      <c r="G1" s="6" t="s">
        <v>181</v>
      </c>
      <c r="H1" s="4" t="s">
        <v>13</v>
      </c>
      <c r="I1" s="4" t="s">
        <v>14</v>
      </c>
      <c r="J1" s="4" t="s">
        <v>15</v>
      </c>
      <c r="K1" s="4" t="s">
        <v>16</v>
      </c>
      <c r="L1" s="4" t="s">
        <v>17</v>
      </c>
      <c r="M1" s="4" t="s">
        <v>18</v>
      </c>
    </row>
    <row r="2" spans="1:13" x14ac:dyDescent="0.3">
      <c r="A2" s="22">
        <v>261695</v>
      </c>
      <c r="B2" s="16" t="s">
        <v>159</v>
      </c>
      <c r="C2" t="s">
        <v>162</v>
      </c>
      <c r="D2" t="s">
        <v>23</v>
      </c>
      <c r="E2" t="s">
        <v>24</v>
      </c>
      <c r="F2" s="5" t="s">
        <v>169</v>
      </c>
      <c r="G2" s="5" t="s">
        <v>168</v>
      </c>
      <c r="H2">
        <v>4</v>
      </c>
      <c r="I2" s="2">
        <v>1252</v>
      </c>
      <c r="J2" s="2">
        <v>2295</v>
      </c>
      <c r="K2" s="2">
        <v>4172</v>
      </c>
      <c r="L2" s="2">
        <f>H2*I2</f>
        <v>5008</v>
      </c>
      <c r="M2" s="2">
        <f>H2*J2</f>
        <v>9180</v>
      </c>
    </row>
    <row r="3" spans="1:13" x14ac:dyDescent="0.3">
      <c r="A3" s="22">
        <v>261695</v>
      </c>
      <c r="B3" s="16" t="s">
        <v>159</v>
      </c>
      <c r="C3" t="s">
        <v>163</v>
      </c>
      <c r="D3" t="s">
        <v>29</v>
      </c>
      <c r="E3" t="s">
        <v>30</v>
      </c>
      <c r="F3" s="5" t="s">
        <v>169</v>
      </c>
      <c r="G3" s="5" t="s">
        <v>167</v>
      </c>
      <c r="H3">
        <v>1</v>
      </c>
      <c r="I3" s="2">
        <v>1266</v>
      </c>
      <c r="J3" s="2">
        <v>2320</v>
      </c>
      <c r="K3" s="2">
        <v>1054</v>
      </c>
      <c r="L3" s="2">
        <f>H3*I3</f>
        <v>1266</v>
      </c>
      <c r="M3" s="2">
        <f>H3*J3</f>
        <v>2320</v>
      </c>
    </row>
    <row r="4" spans="1:13" x14ac:dyDescent="0.3">
      <c r="A4" s="22">
        <v>261697</v>
      </c>
      <c r="B4" s="16" t="s">
        <v>159</v>
      </c>
      <c r="C4" t="s">
        <v>163</v>
      </c>
      <c r="D4" t="s">
        <v>23</v>
      </c>
      <c r="E4" t="s">
        <v>24</v>
      </c>
      <c r="F4" s="5" t="s">
        <v>183</v>
      </c>
      <c r="G4" s="5" t="s">
        <v>167</v>
      </c>
      <c r="H4">
        <v>2</v>
      </c>
      <c r="I4" s="2">
        <v>420</v>
      </c>
      <c r="J4" s="2">
        <v>769</v>
      </c>
      <c r="K4" s="2">
        <v>698</v>
      </c>
      <c r="L4" s="2">
        <f>H4*I4</f>
        <v>840</v>
      </c>
      <c r="M4" s="2">
        <f>H4*J4</f>
        <v>1538</v>
      </c>
    </row>
    <row r="5" spans="1:13" x14ac:dyDescent="0.3">
      <c r="A5" s="22">
        <v>261698</v>
      </c>
      <c r="B5" s="16" t="s">
        <v>160</v>
      </c>
      <c r="C5" t="s">
        <v>162</v>
      </c>
      <c r="D5" t="s">
        <v>37</v>
      </c>
      <c r="E5" t="s">
        <v>38</v>
      </c>
      <c r="F5" s="5" t="s">
        <v>183</v>
      </c>
      <c r="G5" s="5" t="s">
        <v>167</v>
      </c>
      <c r="H5">
        <v>1</v>
      </c>
      <c r="I5" s="2">
        <v>420</v>
      </c>
      <c r="J5" s="2">
        <v>769</v>
      </c>
      <c r="K5" s="2">
        <v>349</v>
      </c>
      <c r="L5" s="2">
        <f>H5*I5</f>
        <v>420</v>
      </c>
      <c r="M5" s="2">
        <f>H5*J5</f>
        <v>769</v>
      </c>
    </row>
    <row r="6" spans="1:13" x14ac:dyDescent="0.3">
      <c r="A6" s="22">
        <v>261699</v>
      </c>
      <c r="B6" s="16" t="s">
        <v>159</v>
      </c>
      <c r="C6" t="s">
        <v>162</v>
      </c>
      <c r="D6" t="s">
        <v>23</v>
      </c>
      <c r="E6" t="s">
        <v>24</v>
      </c>
      <c r="F6" s="5" t="s">
        <v>169</v>
      </c>
      <c r="G6" s="5" t="s">
        <v>168</v>
      </c>
      <c r="H6">
        <v>2</v>
      </c>
      <c r="I6" s="2">
        <v>1252</v>
      </c>
      <c r="J6" s="2">
        <v>2295</v>
      </c>
      <c r="K6" s="2">
        <v>2086</v>
      </c>
      <c r="L6" s="2">
        <f>H6*I6</f>
        <v>2504</v>
      </c>
      <c r="M6" s="2">
        <f>H6*J6</f>
        <v>4590</v>
      </c>
    </row>
    <row r="7" spans="1:13" x14ac:dyDescent="0.3">
      <c r="A7" s="22">
        <v>261700</v>
      </c>
      <c r="B7" s="16" t="s">
        <v>161</v>
      </c>
      <c r="C7" t="s">
        <v>162</v>
      </c>
      <c r="D7" t="s">
        <v>29</v>
      </c>
      <c r="E7" t="s">
        <v>30</v>
      </c>
      <c r="F7" s="5" t="s">
        <v>169</v>
      </c>
      <c r="G7" s="5" t="s">
        <v>168</v>
      </c>
      <c r="H7">
        <v>1</v>
      </c>
      <c r="I7" s="2">
        <v>1252</v>
      </c>
      <c r="J7" s="2">
        <v>2295</v>
      </c>
      <c r="K7" s="2">
        <v>1043</v>
      </c>
      <c r="L7" s="2">
        <f>H7*I7</f>
        <v>1252</v>
      </c>
      <c r="M7" s="2">
        <f>H7*J7</f>
        <v>2295</v>
      </c>
    </row>
    <row r="8" spans="1:13" x14ac:dyDescent="0.3">
      <c r="A8" s="22">
        <v>261701</v>
      </c>
      <c r="B8" s="16" t="s">
        <v>159</v>
      </c>
      <c r="C8" t="s">
        <v>163</v>
      </c>
      <c r="D8" t="s">
        <v>23</v>
      </c>
      <c r="E8" t="s">
        <v>47</v>
      </c>
      <c r="F8" s="5" t="s">
        <v>169</v>
      </c>
      <c r="G8" s="5" t="s">
        <v>168</v>
      </c>
      <c r="H8">
        <v>1</v>
      </c>
      <c r="I8" s="2">
        <v>1252</v>
      </c>
      <c r="J8" s="2">
        <v>2295</v>
      </c>
      <c r="K8" s="2">
        <v>1043</v>
      </c>
      <c r="L8" s="2">
        <f>H8*I8</f>
        <v>1252</v>
      </c>
      <c r="M8" s="2">
        <f>H8*J8</f>
        <v>2295</v>
      </c>
    </row>
    <row r="9" spans="1:13" x14ac:dyDescent="0.3">
      <c r="A9" s="22">
        <v>261702</v>
      </c>
      <c r="B9" s="16" t="s">
        <v>160</v>
      </c>
      <c r="C9" t="s">
        <v>162</v>
      </c>
      <c r="D9" t="s">
        <v>37</v>
      </c>
      <c r="E9" t="s">
        <v>38</v>
      </c>
      <c r="F9" s="5" t="s">
        <v>183</v>
      </c>
      <c r="G9" s="5" t="s">
        <v>167</v>
      </c>
      <c r="H9">
        <v>4</v>
      </c>
      <c r="I9" s="2">
        <v>420</v>
      </c>
      <c r="J9" s="2">
        <v>769</v>
      </c>
      <c r="K9" s="2">
        <v>1396</v>
      </c>
      <c r="L9" s="2">
        <f>H9*I9</f>
        <v>1680</v>
      </c>
      <c r="M9" s="2">
        <f>H9*J9</f>
        <v>3076</v>
      </c>
    </row>
    <row r="10" spans="1:13" x14ac:dyDescent="0.3">
      <c r="A10" s="22">
        <v>261703</v>
      </c>
      <c r="B10" s="16" t="s">
        <v>159</v>
      </c>
      <c r="C10" t="s">
        <v>162</v>
      </c>
      <c r="D10" t="s">
        <v>23</v>
      </c>
      <c r="E10" t="s">
        <v>24</v>
      </c>
      <c r="F10" s="5" t="s">
        <v>169</v>
      </c>
      <c r="G10" s="5" t="s">
        <v>168</v>
      </c>
      <c r="H10">
        <v>4</v>
      </c>
      <c r="I10" s="2">
        <v>1252</v>
      </c>
      <c r="J10" s="2">
        <v>2295</v>
      </c>
      <c r="K10" s="2">
        <v>4172</v>
      </c>
      <c r="L10" s="2">
        <f>H10*I10</f>
        <v>5008</v>
      </c>
      <c r="M10" s="2">
        <f>H10*J10</f>
        <v>9180</v>
      </c>
    </row>
    <row r="11" spans="1:13" x14ac:dyDescent="0.3">
      <c r="A11" s="22">
        <v>261704</v>
      </c>
      <c r="B11" s="16" t="s">
        <v>159</v>
      </c>
      <c r="C11" t="s">
        <v>163</v>
      </c>
      <c r="D11" t="s">
        <v>51</v>
      </c>
      <c r="E11" t="s">
        <v>52</v>
      </c>
      <c r="F11" s="5" t="s">
        <v>169</v>
      </c>
      <c r="G11" s="5" t="s">
        <v>168</v>
      </c>
      <c r="H11">
        <v>4</v>
      </c>
      <c r="I11" s="2">
        <v>1252</v>
      </c>
      <c r="J11" s="2">
        <v>2295</v>
      </c>
      <c r="K11" s="2">
        <v>4172</v>
      </c>
      <c r="L11" s="2">
        <f>H11*I11</f>
        <v>5008</v>
      </c>
      <c r="M11" s="2">
        <f>H11*J11</f>
        <v>9180</v>
      </c>
    </row>
    <row r="12" spans="1:13" x14ac:dyDescent="0.3">
      <c r="A12" s="22">
        <v>261705</v>
      </c>
      <c r="B12" s="16" t="s">
        <v>159</v>
      </c>
      <c r="C12" t="s">
        <v>162</v>
      </c>
      <c r="D12" t="s">
        <v>37</v>
      </c>
      <c r="E12" t="s">
        <v>54</v>
      </c>
      <c r="F12" s="5" t="s">
        <v>169</v>
      </c>
      <c r="G12" s="5" t="s">
        <v>167</v>
      </c>
      <c r="H12">
        <v>1</v>
      </c>
      <c r="I12" s="2">
        <v>1266</v>
      </c>
      <c r="J12" s="2">
        <v>2320</v>
      </c>
      <c r="K12" s="2">
        <v>1054</v>
      </c>
      <c r="L12" s="2">
        <f>H12*I12</f>
        <v>1266</v>
      </c>
      <c r="M12" s="2">
        <f>H12*J12</f>
        <v>2320</v>
      </c>
    </row>
    <row r="13" spans="1:13" x14ac:dyDescent="0.3">
      <c r="A13" s="22">
        <v>261706</v>
      </c>
      <c r="B13" s="16" t="s">
        <v>159</v>
      </c>
      <c r="C13" t="s">
        <v>162</v>
      </c>
      <c r="D13" t="s">
        <v>23</v>
      </c>
      <c r="E13" t="s">
        <v>24</v>
      </c>
      <c r="F13" s="5" t="s">
        <v>169</v>
      </c>
      <c r="G13" s="5" t="s">
        <v>168</v>
      </c>
      <c r="H13">
        <v>1</v>
      </c>
      <c r="I13" s="2">
        <v>1252</v>
      </c>
      <c r="J13" s="2">
        <v>2295</v>
      </c>
      <c r="K13" s="2">
        <v>1043</v>
      </c>
      <c r="L13" s="2">
        <f>H13*I13</f>
        <v>1252</v>
      </c>
      <c r="M13" s="2">
        <f>H13*J13</f>
        <v>2295</v>
      </c>
    </row>
    <row r="14" spans="1:13" x14ac:dyDescent="0.3">
      <c r="A14" s="22">
        <v>261707</v>
      </c>
      <c r="B14" s="16" t="s">
        <v>161</v>
      </c>
      <c r="C14" t="s">
        <v>163</v>
      </c>
      <c r="D14" t="s">
        <v>29</v>
      </c>
      <c r="E14" t="s">
        <v>30</v>
      </c>
      <c r="F14" s="5" t="s">
        <v>183</v>
      </c>
      <c r="G14" s="5" t="s">
        <v>167</v>
      </c>
      <c r="H14">
        <v>3</v>
      </c>
      <c r="I14" s="2">
        <v>420</v>
      </c>
      <c r="J14" s="2">
        <v>769</v>
      </c>
      <c r="K14" s="2">
        <v>1047</v>
      </c>
      <c r="L14" s="2">
        <f>H14*I14</f>
        <v>1260</v>
      </c>
      <c r="M14" s="2">
        <f>H14*J14</f>
        <v>2307</v>
      </c>
    </row>
    <row r="15" spans="1:13" x14ac:dyDescent="0.3">
      <c r="A15" s="22">
        <v>261708</v>
      </c>
      <c r="B15" s="16" t="s">
        <v>160</v>
      </c>
      <c r="C15" t="s">
        <v>163</v>
      </c>
      <c r="D15" t="s">
        <v>59</v>
      </c>
      <c r="E15" t="s">
        <v>60</v>
      </c>
      <c r="F15" s="5" t="s">
        <v>169</v>
      </c>
      <c r="G15" s="5" t="s">
        <v>168</v>
      </c>
      <c r="H15">
        <v>1</v>
      </c>
      <c r="I15" s="2">
        <v>1252</v>
      </c>
      <c r="J15" s="2">
        <v>2295</v>
      </c>
      <c r="K15" s="2">
        <v>1043</v>
      </c>
      <c r="L15" s="2">
        <f>H15*I15</f>
        <v>1252</v>
      </c>
      <c r="M15" s="2">
        <f>H15*J15</f>
        <v>2295</v>
      </c>
    </row>
    <row r="16" spans="1:13" x14ac:dyDescent="0.3">
      <c r="A16" s="22">
        <v>261709</v>
      </c>
      <c r="B16" s="16" t="s">
        <v>159</v>
      </c>
      <c r="C16" t="s">
        <v>163</v>
      </c>
      <c r="D16" t="s">
        <v>37</v>
      </c>
      <c r="E16" t="s">
        <v>38</v>
      </c>
      <c r="F16" s="5" t="s">
        <v>169</v>
      </c>
      <c r="G16" s="5" t="s">
        <v>168</v>
      </c>
      <c r="H16">
        <v>1</v>
      </c>
      <c r="I16" s="2">
        <v>1252</v>
      </c>
      <c r="J16" s="2">
        <v>2295</v>
      </c>
      <c r="K16" s="2">
        <v>1043</v>
      </c>
      <c r="L16" s="2">
        <f>H16*I16</f>
        <v>1252</v>
      </c>
      <c r="M16" s="2">
        <f>H16*J16</f>
        <v>2295</v>
      </c>
    </row>
    <row r="17" spans="1:13" x14ac:dyDescent="0.3">
      <c r="A17" s="22">
        <v>261710</v>
      </c>
      <c r="B17" s="16" t="s">
        <v>159</v>
      </c>
      <c r="C17" t="s">
        <v>163</v>
      </c>
      <c r="D17" t="s">
        <v>29</v>
      </c>
      <c r="E17" t="s">
        <v>30</v>
      </c>
      <c r="F17" s="5" t="s">
        <v>169</v>
      </c>
      <c r="G17" s="5" t="s">
        <v>167</v>
      </c>
      <c r="H17">
        <v>1</v>
      </c>
      <c r="I17" s="2">
        <v>1266</v>
      </c>
      <c r="J17" s="2">
        <v>2320</v>
      </c>
      <c r="K17" s="2">
        <v>1054</v>
      </c>
      <c r="L17" s="2">
        <f>H17*I17</f>
        <v>1266</v>
      </c>
      <c r="M17" s="2">
        <f>H17*J17</f>
        <v>2320</v>
      </c>
    </row>
    <row r="18" spans="1:13" x14ac:dyDescent="0.3">
      <c r="A18" s="22">
        <v>261711</v>
      </c>
      <c r="B18" s="16" t="s">
        <v>160</v>
      </c>
      <c r="C18" t="s">
        <v>163</v>
      </c>
      <c r="D18" t="s">
        <v>23</v>
      </c>
      <c r="E18" t="s">
        <v>24</v>
      </c>
      <c r="F18" s="5" t="s">
        <v>183</v>
      </c>
      <c r="G18" s="5" t="s">
        <v>167</v>
      </c>
      <c r="H18">
        <v>4</v>
      </c>
      <c r="I18" s="2">
        <v>420</v>
      </c>
      <c r="J18" s="2">
        <v>769</v>
      </c>
      <c r="K18" s="2">
        <v>1396</v>
      </c>
      <c r="L18" s="2">
        <f>H18*I18</f>
        <v>1680</v>
      </c>
      <c r="M18" s="2">
        <f>H18*J18</f>
        <v>3076</v>
      </c>
    </row>
    <row r="19" spans="1:13" x14ac:dyDescent="0.3">
      <c r="A19" s="22">
        <v>261712</v>
      </c>
      <c r="B19" s="16" t="s">
        <v>159</v>
      </c>
      <c r="C19" t="s">
        <v>163</v>
      </c>
      <c r="D19" t="s">
        <v>23</v>
      </c>
      <c r="E19" t="s">
        <v>24</v>
      </c>
      <c r="F19" s="5" t="s">
        <v>169</v>
      </c>
      <c r="G19" s="5" t="s">
        <v>167</v>
      </c>
      <c r="H19">
        <v>2</v>
      </c>
      <c r="I19" s="2">
        <v>1266</v>
      </c>
      <c r="J19" s="2">
        <v>2320</v>
      </c>
      <c r="K19" s="2">
        <v>2108</v>
      </c>
      <c r="L19" s="2">
        <f>H19*I19</f>
        <v>2532</v>
      </c>
      <c r="M19" s="2">
        <f>H19*J19</f>
        <v>4640</v>
      </c>
    </row>
    <row r="20" spans="1:13" x14ac:dyDescent="0.3">
      <c r="A20" s="22">
        <v>261713</v>
      </c>
      <c r="B20" s="16" t="s">
        <v>161</v>
      </c>
      <c r="C20" t="s">
        <v>162</v>
      </c>
      <c r="D20" t="s">
        <v>37</v>
      </c>
      <c r="E20" t="s">
        <v>38</v>
      </c>
      <c r="F20" s="5" t="s">
        <v>170</v>
      </c>
      <c r="G20" s="5" t="s">
        <v>167</v>
      </c>
      <c r="H20">
        <v>4</v>
      </c>
      <c r="I20" s="2">
        <v>308</v>
      </c>
      <c r="J20" s="2">
        <v>565</v>
      </c>
      <c r="K20" s="2">
        <v>1028</v>
      </c>
      <c r="L20" s="2">
        <f>H20*I20</f>
        <v>1232</v>
      </c>
      <c r="M20" s="2">
        <f>H20*J20</f>
        <v>2260</v>
      </c>
    </row>
    <row r="21" spans="1:13" x14ac:dyDescent="0.3">
      <c r="A21" s="22">
        <v>261714</v>
      </c>
      <c r="B21" s="16" t="s">
        <v>160</v>
      </c>
      <c r="C21" t="s">
        <v>162</v>
      </c>
      <c r="D21" t="s">
        <v>59</v>
      </c>
      <c r="E21" t="s">
        <v>60</v>
      </c>
      <c r="F21" s="5" t="s">
        <v>169</v>
      </c>
      <c r="G21" s="5" t="s">
        <v>167</v>
      </c>
      <c r="H21">
        <v>4</v>
      </c>
      <c r="I21" s="2">
        <v>1266</v>
      </c>
      <c r="J21" s="2">
        <v>2320</v>
      </c>
      <c r="K21" s="2">
        <v>4216</v>
      </c>
      <c r="L21" s="2">
        <f>H21*I21</f>
        <v>5064</v>
      </c>
      <c r="M21" s="2">
        <f>H21*J21</f>
        <v>9280</v>
      </c>
    </row>
    <row r="22" spans="1:13" x14ac:dyDescent="0.3">
      <c r="A22" s="22">
        <v>261715</v>
      </c>
      <c r="B22" s="16" t="s">
        <v>159</v>
      </c>
      <c r="C22" t="s">
        <v>162</v>
      </c>
      <c r="D22" t="s">
        <v>23</v>
      </c>
      <c r="E22" t="s">
        <v>72</v>
      </c>
      <c r="F22" s="5" t="s">
        <v>169</v>
      </c>
      <c r="G22" s="5" t="s">
        <v>168</v>
      </c>
      <c r="H22">
        <v>2</v>
      </c>
      <c r="I22" s="2">
        <v>1252</v>
      </c>
      <c r="J22" s="2">
        <v>2295</v>
      </c>
      <c r="K22" s="2">
        <v>2086</v>
      </c>
      <c r="L22" s="2">
        <f>H22*I22</f>
        <v>2504</v>
      </c>
      <c r="M22" s="2">
        <f>H22*J22</f>
        <v>4590</v>
      </c>
    </row>
    <row r="23" spans="1:13" x14ac:dyDescent="0.3">
      <c r="A23" s="22">
        <v>261716</v>
      </c>
      <c r="B23" s="16" t="s">
        <v>159</v>
      </c>
      <c r="C23" t="s">
        <v>162</v>
      </c>
      <c r="D23" t="s">
        <v>23</v>
      </c>
      <c r="E23" t="s">
        <v>24</v>
      </c>
      <c r="F23" s="5" t="s">
        <v>170</v>
      </c>
      <c r="G23" s="5" t="s">
        <v>168</v>
      </c>
      <c r="H23">
        <v>1</v>
      </c>
      <c r="I23" s="2">
        <v>295</v>
      </c>
      <c r="J23" s="2">
        <v>540</v>
      </c>
      <c r="K23" s="2">
        <v>245</v>
      </c>
      <c r="L23" s="2">
        <f>H23*I23</f>
        <v>295</v>
      </c>
      <c r="M23" s="2">
        <f>H23*J23</f>
        <v>540</v>
      </c>
    </row>
    <row r="24" spans="1:13" x14ac:dyDescent="0.3">
      <c r="A24" s="22">
        <v>261717</v>
      </c>
      <c r="B24" s="16" t="s">
        <v>160</v>
      </c>
      <c r="C24" t="s">
        <v>162</v>
      </c>
      <c r="D24" t="s">
        <v>37</v>
      </c>
      <c r="E24" t="s">
        <v>76</v>
      </c>
      <c r="F24" s="5" t="s">
        <v>171</v>
      </c>
      <c r="G24" s="5" t="s">
        <v>168</v>
      </c>
      <c r="H24">
        <v>2</v>
      </c>
      <c r="I24" s="2">
        <v>1898</v>
      </c>
      <c r="J24" s="2">
        <v>3375</v>
      </c>
      <c r="K24" s="2">
        <v>2954</v>
      </c>
      <c r="L24" s="2">
        <f>H24*I24</f>
        <v>3796</v>
      </c>
      <c r="M24" s="2">
        <f>H24*J24</f>
        <v>6750</v>
      </c>
    </row>
    <row r="25" spans="1:13" x14ac:dyDescent="0.3">
      <c r="A25" s="22">
        <v>261718</v>
      </c>
      <c r="B25" s="16" t="s">
        <v>159</v>
      </c>
      <c r="C25" t="s">
        <v>162</v>
      </c>
      <c r="D25" t="s">
        <v>51</v>
      </c>
      <c r="E25" t="s">
        <v>79</v>
      </c>
      <c r="F25" s="5" t="s">
        <v>169</v>
      </c>
      <c r="G25" s="5" t="s">
        <v>167</v>
      </c>
      <c r="H25">
        <v>1</v>
      </c>
      <c r="I25" s="2">
        <v>1266</v>
      </c>
      <c r="J25" s="2">
        <v>2320</v>
      </c>
      <c r="K25" s="2">
        <v>1054</v>
      </c>
      <c r="L25" s="2">
        <f>H25*I25</f>
        <v>1266</v>
      </c>
      <c r="M25" s="2">
        <f>H25*J25</f>
        <v>2320</v>
      </c>
    </row>
    <row r="26" spans="1:13" x14ac:dyDescent="0.3">
      <c r="A26" s="22">
        <v>261719</v>
      </c>
      <c r="B26" s="16" t="s">
        <v>160</v>
      </c>
      <c r="C26" t="s">
        <v>162</v>
      </c>
      <c r="D26" t="s">
        <v>23</v>
      </c>
      <c r="E26" t="s">
        <v>24</v>
      </c>
      <c r="F26" s="5" t="s">
        <v>169</v>
      </c>
      <c r="G26" s="5" t="s">
        <v>168</v>
      </c>
      <c r="H26">
        <v>2</v>
      </c>
      <c r="I26" s="2">
        <v>1252</v>
      </c>
      <c r="J26" s="2">
        <v>2295</v>
      </c>
      <c r="K26" s="2">
        <v>2086</v>
      </c>
      <c r="L26" s="2">
        <f>H26*I26</f>
        <v>2504</v>
      </c>
      <c r="M26" s="2">
        <f>H26*J26</f>
        <v>4590</v>
      </c>
    </row>
    <row r="27" spans="1:13" x14ac:dyDescent="0.3">
      <c r="A27" s="22">
        <v>261720</v>
      </c>
      <c r="B27" s="16" t="s">
        <v>159</v>
      </c>
      <c r="C27" t="s">
        <v>163</v>
      </c>
      <c r="D27" t="s">
        <v>37</v>
      </c>
      <c r="E27" t="s">
        <v>38</v>
      </c>
      <c r="F27" s="5" t="s">
        <v>169</v>
      </c>
      <c r="G27" s="5" t="s">
        <v>168</v>
      </c>
      <c r="H27">
        <v>2</v>
      </c>
      <c r="I27" s="2">
        <v>1252</v>
      </c>
      <c r="J27" s="2">
        <v>2295</v>
      </c>
      <c r="K27" s="2">
        <v>2086</v>
      </c>
      <c r="L27" s="2">
        <f>H27*I27</f>
        <v>2504</v>
      </c>
      <c r="M27" s="2">
        <f>H27*J27</f>
        <v>4590</v>
      </c>
    </row>
    <row r="28" spans="1:13" x14ac:dyDescent="0.3">
      <c r="A28" s="22">
        <v>261721</v>
      </c>
      <c r="B28" s="16" t="s">
        <v>160</v>
      </c>
      <c r="C28" t="s">
        <v>163</v>
      </c>
      <c r="D28" t="s">
        <v>29</v>
      </c>
      <c r="E28" t="s">
        <v>30</v>
      </c>
      <c r="F28" s="5" t="s">
        <v>169</v>
      </c>
      <c r="G28" s="5" t="s">
        <v>168</v>
      </c>
      <c r="H28">
        <v>1</v>
      </c>
      <c r="I28" s="2">
        <v>1252</v>
      </c>
      <c r="J28" s="2">
        <v>2295</v>
      </c>
      <c r="K28" s="2">
        <v>1043</v>
      </c>
      <c r="L28" s="2">
        <f>H28*I28</f>
        <v>1252</v>
      </c>
      <c r="M28" s="2">
        <f>H28*J28</f>
        <v>2295</v>
      </c>
    </row>
    <row r="29" spans="1:13" x14ac:dyDescent="0.3">
      <c r="A29" s="22">
        <v>261722</v>
      </c>
      <c r="B29" s="16" t="s">
        <v>160</v>
      </c>
      <c r="C29" t="s">
        <v>163</v>
      </c>
      <c r="D29" t="s">
        <v>23</v>
      </c>
      <c r="E29" t="s">
        <v>24</v>
      </c>
      <c r="F29" s="5" t="s">
        <v>170</v>
      </c>
      <c r="G29" s="5" t="s">
        <v>168</v>
      </c>
      <c r="H29">
        <v>1</v>
      </c>
      <c r="I29" s="2">
        <v>295</v>
      </c>
      <c r="J29" s="2">
        <v>540</v>
      </c>
      <c r="K29" s="2">
        <v>245</v>
      </c>
      <c r="L29" s="2">
        <f>H29*I29</f>
        <v>295</v>
      </c>
      <c r="M29" s="2">
        <f>H29*J29</f>
        <v>540</v>
      </c>
    </row>
    <row r="30" spans="1:13" x14ac:dyDescent="0.3">
      <c r="A30" s="22">
        <v>261723</v>
      </c>
      <c r="B30" s="16" t="s">
        <v>160</v>
      </c>
      <c r="C30" t="s">
        <v>162</v>
      </c>
      <c r="D30" t="s">
        <v>23</v>
      </c>
      <c r="E30" t="s">
        <v>47</v>
      </c>
      <c r="F30" s="5" t="s">
        <v>171</v>
      </c>
      <c r="G30" s="5" t="s">
        <v>167</v>
      </c>
      <c r="H30">
        <v>1</v>
      </c>
      <c r="I30" s="2">
        <v>1912</v>
      </c>
      <c r="J30" s="2">
        <v>3400</v>
      </c>
      <c r="K30" s="2">
        <v>1488</v>
      </c>
      <c r="L30" s="2">
        <f>H30*I30</f>
        <v>1912</v>
      </c>
      <c r="M30" s="2">
        <f>H30*J30</f>
        <v>3400</v>
      </c>
    </row>
    <row r="31" spans="1:13" x14ac:dyDescent="0.3">
      <c r="A31" s="22">
        <v>261724</v>
      </c>
      <c r="B31" s="16" t="s">
        <v>159</v>
      </c>
      <c r="C31" t="s">
        <v>163</v>
      </c>
      <c r="D31" t="s">
        <v>37</v>
      </c>
      <c r="E31" t="s">
        <v>38</v>
      </c>
      <c r="F31" s="5" t="s">
        <v>169</v>
      </c>
      <c r="G31" s="5" t="s">
        <v>168</v>
      </c>
      <c r="H31">
        <v>1</v>
      </c>
      <c r="I31" s="2">
        <v>1252</v>
      </c>
      <c r="J31" s="2">
        <v>2295</v>
      </c>
      <c r="K31" s="2">
        <v>1043</v>
      </c>
      <c r="L31" s="2">
        <f>H31*I31</f>
        <v>1252</v>
      </c>
      <c r="M31" s="2">
        <f>H31*J31</f>
        <v>2295</v>
      </c>
    </row>
    <row r="32" spans="1:13" x14ac:dyDescent="0.3">
      <c r="A32" s="22">
        <v>261725</v>
      </c>
      <c r="B32" s="16" t="s">
        <v>161</v>
      </c>
      <c r="C32" t="s">
        <v>162</v>
      </c>
      <c r="D32" t="s">
        <v>89</v>
      </c>
      <c r="E32" t="s">
        <v>90</v>
      </c>
      <c r="F32" s="5" t="s">
        <v>169</v>
      </c>
      <c r="G32" s="5" t="s">
        <v>168</v>
      </c>
      <c r="H32">
        <v>3</v>
      </c>
      <c r="I32" s="2">
        <v>1252</v>
      </c>
      <c r="J32" s="2">
        <v>2295</v>
      </c>
      <c r="K32" s="2">
        <v>3129</v>
      </c>
      <c r="L32" s="2">
        <f>H32*I32</f>
        <v>3756</v>
      </c>
      <c r="M32" s="2">
        <f>H32*J32</f>
        <v>6885</v>
      </c>
    </row>
    <row r="33" spans="1:13" x14ac:dyDescent="0.3">
      <c r="A33" s="22">
        <v>261726</v>
      </c>
      <c r="B33" s="16" t="s">
        <v>159</v>
      </c>
      <c r="C33" t="s">
        <v>162</v>
      </c>
      <c r="D33" t="s">
        <v>37</v>
      </c>
      <c r="E33" t="s">
        <v>38</v>
      </c>
      <c r="F33" s="5" t="s">
        <v>183</v>
      </c>
      <c r="G33" s="5" t="s">
        <v>167</v>
      </c>
      <c r="H33">
        <v>2</v>
      </c>
      <c r="I33" s="2">
        <v>420</v>
      </c>
      <c r="J33" s="2">
        <v>769</v>
      </c>
      <c r="K33" s="2">
        <v>698</v>
      </c>
      <c r="L33" s="2">
        <f>H33*I33</f>
        <v>840</v>
      </c>
      <c r="M33" s="2">
        <f>H33*J33</f>
        <v>1538</v>
      </c>
    </row>
    <row r="34" spans="1:13" x14ac:dyDescent="0.3">
      <c r="A34" s="22">
        <v>261727</v>
      </c>
      <c r="B34" s="16" t="s">
        <v>160</v>
      </c>
      <c r="C34" t="s">
        <v>163</v>
      </c>
      <c r="D34" t="s">
        <v>59</v>
      </c>
      <c r="E34" t="s">
        <v>60</v>
      </c>
      <c r="F34" s="5" t="s">
        <v>169</v>
      </c>
      <c r="G34" s="5" t="s">
        <v>168</v>
      </c>
      <c r="H34">
        <v>1</v>
      </c>
      <c r="I34" s="2">
        <v>1252</v>
      </c>
      <c r="J34" s="2">
        <v>2295</v>
      </c>
      <c r="K34" s="2">
        <v>1043</v>
      </c>
      <c r="L34" s="2">
        <f>H34*I34</f>
        <v>1252</v>
      </c>
      <c r="M34" s="2">
        <f>H34*J34</f>
        <v>2295</v>
      </c>
    </row>
    <row r="35" spans="1:13" x14ac:dyDescent="0.3">
      <c r="A35" s="22">
        <v>261728</v>
      </c>
      <c r="B35" s="16" t="s">
        <v>159</v>
      </c>
      <c r="C35" t="s">
        <v>163</v>
      </c>
      <c r="D35" t="s">
        <v>23</v>
      </c>
      <c r="E35" t="s">
        <v>24</v>
      </c>
      <c r="F35" s="5" t="s">
        <v>183</v>
      </c>
      <c r="G35" s="5" t="s">
        <v>167</v>
      </c>
      <c r="H35">
        <v>1</v>
      </c>
      <c r="I35" s="2">
        <v>420</v>
      </c>
      <c r="J35" s="2">
        <v>769</v>
      </c>
      <c r="K35" s="2">
        <v>349</v>
      </c>
      <c r="L35" s="2">
        <f>H35*I35</f>
        <v>420</v>
      </c>
      <c r="M35" s="2">
        <f>H35*J35</f>
        <v>769</v>
      </c>
    </row>
    <row r="36" spans="1:13" x14ac:dyDescent="0.3">
      <c r="A36" s="22">
        <v>261729</v>
      </c>
      <c r="B36" s="16" t="s">
        <v>159</v>
      </c>
      <c r="C36" t="s">
        <v>162</v>
      </c>
      <c r="D36" t="s">
        <v>23</v>
      </c>
      <c r="E36" t="s">
        <v>24</v>
      </c>
      <c r="F36" s="5" t="s">
        <v>169</v>
      </c>
      <c r="G36" s="5" t="s">
        <v>167</v>
      </c>
      <c r="H36">
        <v>1</v>
      </c>
      <c r="I36" s="2">
        <v>1266</v>
      </c>
      <c r="J36" s="2">
        <v>2320</v>
      </c>
      <c r="K36" s="2">
        <v>1054</v>
      </c>
      <c r="L36" s="2">
        <f>H36*I36</f>
        <v>1266</v>
      </c>
      <c r="M36" s="2">
        <f>H36*J36</f>
        <v>2320</v>
      </c>
    </row>
    <row r="37" spans="1:13" x14ac:dyDescent="0.3">
      <c r="A37" s="22">
        <v>261730</v>
      </c>
      <c r="B37" s="16" t="s">
        <v>159</v>
      </c>
      <c r="C37" t="s">
        <v>162</v>
      </c>
      <c r="D37" t="s">
        <v>37</v>
      </c>
      <c r="E37" t="s">
        <v>38</v>
      </c>
      <c r="F37" s="5" t="s">
        <v>169</v>
      </c>
      <c r="G37" s="5" t="s">
        <v>167</v>
      </c>
      <c r="H37">
        <v>4</v>
      </c>
      <c r="I37" s="2">
        <v>1266</v>
      </c>
      <c r="J37" s="2">
        <v>2320</v>
      </c>
      <c r="K37" s="2">
        <v>4216</v>
      </c>
      <c r="L37" s="2">
        <f>H37*I37</f>
        <v>5064</v>
      </c>
      <c r="M37" s="2">
        <f>H37*J37</f>
        <v>9280</v>
      </c>
    </row>
    <row r="38" spans="1:13" x14ac:dyDescent="0.3">
      <c r="A38" s="22">
        <v>261731</v>
      </c>
      <c r="B38" s="16" t="s">
        <v>159</v>
      </c>
      <c r="C38" t="s">
        <v>163</v>
      </c>
      <c r="D38" t="s">
        <v>23</v>
      </c>
      <c r="E38" t="s">
        <v>24</v>
      </c>
      <c r="F38" s="5" t="s">
        <v>183</v>
      </c>
      <c r="G38" s="5" t="s">
        <v>167</v>
      </c>
      <c r="H38">
        <v>4</v>
      </c>
      <c r="I38" s="2">
        <v>420</v>
      </c>
      <c r="J38" s="2">
        <v>769</v>
      </c>
      <c r="K38" s="2">
        <v>1396</v>
      </c>
      <c r="L38" s="2">
        <f>H38*I38</f>
        <v>1680</v>
      </c>
      <c r="M38" s="2">
        <f>H38*J38</f>
        <v>3076</v>
      </c>
    </row>
    <row r="39" spans="1:13" x14ac:dyDescent="0.3">
      <c r="A39" s="22">
        <v>261732</v>
      </c>
      <c r="B39" s="16" t="s">
        <v>160</v>
      </c>
      <c r="C39" t="s">
        <v>163</v>
      </c>
      <c r="D39" t="s">
        <v>37</v>
      </c>
      <c r="E39" t="s">
        <v>38</v>
      </c>
      <c r="F39" s="5" t="s">
        <v>169</v>
      </c>
      <c r="G39" s="5" t="s">
        <v>168</v>
      </c>
      <c r="H39">
        <v>2</v>
      </c>
      <c r="I39" s="2">
        <v>1252</v>
      </c>
      <c r="J39" s="2">
        <v>2295</v>
      </c>
      <c r="K39" s="2">
        <v>2086</v>
      </c>
      <c r="L39" s="2">
        <f>H39*I39</f>
        <v>2504</v>
      </c>
      <c r="M39" s="2">
        <f>H39*J39</f>
        <v>4590</v>
      </c>
    </row>
    <row r="40" spans="1:13" x14ac:dyDescent="0.3">
      <c r="A40" s="22">
        <v>261733</v>
      </c>
      <c r="B40" s="16" t="s">
        <v>159</v>
      </c>
      <c r="C40" t="s">
        <v>162</v>
      </c>
      <c r="D40" t="s">
        <v>37</v>
      </c>
      <c r="E40" t="s">
        <v>76</v>
      </c>
      <c r="F40" s="5" t="s">
        <v>169</v>
      </c>
      <c r="G40" s="5" t="s">
        <v>167</v>
      </c>
      <c r="H40">
        <v>1</v>
      </c>
      <c r="I40" s="2">
        <v>1266</v>
      </c>
      <c r="J40" s="2">
        <v>2320</v>
      </c>
      <c r="K40" s="2">
        <v>1054</v>
      </c>
      <c r="L40" s="2">
        <f>H40*I40</f>
        <v>1266</v>
      </c>
      <c r="M40" s="2">
        <f>H40*J40</f>
        <v>2320</v>
      </c>
    </row>
    <row r="41" spans="1:13" x14ac:dyDescent="0.3">
      <c r="A41" s="22">
        <v>261734</v>
      </c>
      <c r="B41" s="16" t="s">
        <v>159</v>
      </c>
      <c r="C41" t="s">
        <v>162</v>
      </c>
      <c r="D41" t="s">
        <v>23</v>
      </c>
      <c r="E41" t="s">
        <v>47</v>
      </c>
      <c r="F41" s="5" t="s">
        <v>169</v>
      </c>
      <c r="G41" s="5" t="s">
        <v>167</v>
      </c>
      <c r="H41">
        <v>1</v>
      </c>
      <c r="I41" s="2">
        <v>1266</v>
      </c>
      <c r="J41" s="2">
        <v>2320</v>
      </c>
      <c r="K41" s="2">
        <v>1054</v>
      </c>
      <c r="L41" s="2">
        <f>H41*I41</f>
        <v>1266</v>
      </c>
      <c r="M41" s="2">
        <f>H41*J41</f>
        <v>2320</v>
      </c>
    </row>
    <row r="42" spans="1:13" x14ac:dyDescent="0.3">
      <c r="A42" s="22">
        <v>261735</v>
      </c>
      <c r="B42" s="16" t="s">
        <v>160</v>
      </c>
      <c r="C42" t="s">
        <v>162</v>
      </c>
      <c r="D42" t="s">
        <v>37</v>
      </c>
      <c r="E42" t="s">
        <v>54</v>
      </c>
      <c r="F42" s="5" t="s">
        <v>169</v>
      </c>
      <c r="G42" s="5" t="s">
        <v>167</v>
      </c>
      <c r="H42">
        <v>3</v>
      </c>
      <c r="I42" s="2">
        <v>1266</v>
      </c>
      <c r="J42" s="2">
        <v>2320</v>
      </c>
      <c r="K42" s="2">
        <v>3162</v>
      </c>
      <c r="L42" s="2">
        <f>H42*I42</f>
        <v>3798</v>
      </c>
      <c r="M42" s="2">
        <f>H42*J42</f>
        <v>6960</v>
      </c>
    </row>
    <row r="43" spans="1:13" x14ac:dyDescent="0.3">
      <c r="A43" s="22">
        <v>261736</v>
      </c>
      <c r="B43" s="16" t="s">
        <v>159</v>
      </c>
      <c r="C43" t="s">
        <v>162</v>
      </c>
      <c r="D43" t="s">
        <v>23</v>
      </c>
      <c r="E43" t="s">
        <v>24</v>
      </c>
      <c r="F43" s="5" t="s">
        <v>170</v>
      </c>
      <c r="G43" s="5" t="s">
        <v>167</v>
      </c>
      <c r="H43">
        <v>1</v>
      </c>
      <c r="I43" s="2">
        <v>308</v>
      </c>
      <c r="J43" s="2">
        <v>565</v>
      </c>
      <c r="K43" s="2">
        <v>257</v>
      </c>
      <c r="L43" s="2">
        <f>H43*I43</f>
        <v>308</v>
      </c>
      <c r="M43" s="2">
        <f>H43*J43</f>
        <v>565</v>
      </c>
    </row>
    <row r="44" spans="1:13" x14ac:dyDescent="0.3">
      <c r="A44" s="22">
        <v>261737</v>
      </c>
      <c r="B44" s="16" t="s">
        <v>159</v>
      </c>
      <c r="C44" t="s">
        <v>162</v>
      </c>
      <c r="D44" t="s">
        <v>29</v>
      </c>
      <c r="E44" t="s">
        <v>30</v>
      </c>
      <c r="F44" s="5" t="s">
        <v>169</v>
      </c>
      <c r="G44" s="5" t="s">
        <v>168</v>
      </c>
      <c r="H44">
        <v>1</v>
      </c>
      <c r="I44" s="2">
        <v>1252</v>
      </c>
      <c r="J44" s="2">
        <v>2295</v>
      </c>
      <c r="K44" s="2">
        <v>1043</v>
      </c>
      <c r="L44" s="2">
        <f>H44*I44</f>
        <v>1252</v>
      </c>
      <c r="M44" s="2">
        <f>H44*J44</f>
        <v>2295</v>
      </c>
    </row>
    <row r="45" spans="1:13" x14ac:dyDescent="0.3">
      <c r="A45" s="22">
        <v>261738</v>
      </c>
      <c r="B45" s="16" t="s">
        <v>159</v>
      </c>
      <c r="C45" t="s">
        <v>163</v>
      </c>
      <c r="D45" t="s">
        <v>29</v>
      </c>
      <c r="E45" t="s">
        <v>30</v>
      </c>
      <c r="F45" s="5" t="s">
        <v>169</v>
      </c>
      <c r="G45" s="5" t="s">
        <v>168</v>
      </c>
      <c r="H45">
        <v>1</v>
      </c>
      <c r="I45" s="2">
        <v>1252</v>
      </c>
      <c r="J45" s="2">
        <v>2295</v>
      </c>
      <c r="K45" s="2">
        <v>1043</v>
      </c>
      <c r="L45" s="2">
        <f>H45*I45</f>
        <v>1252</v>
      </c>
      <c r="M45" s="2">
        <f>H45*J45</f>
        <v>2295</v>
      </c>
    </row>
    <row r="46" spans="1:13" x14ac:dyDescent="0.3">
      <c r="A46" s="22">
        <v>261739</v>
      </c>
      <c r="B46" s="16" t="s">
        <v>160</v>
      </c>
      <c r="C46" t="s">
        <v>162</v>
      </c>
      <c r="D46" t="s">
        <v>23</v>
      </c>
      <c r="E46" t="s">
        <v>47</v>
      </c>
      <c r="F46" s="5" t="s">
        <v>169</v>
      </c>
      <c r="G46" s="5" t="s">
        <v>167</v>
      </c>
      <c r="H46">
        <v>2</v>
      </c>
      <c r="I46" s="2">
        <v>1266</v>
      </c>
      <c r="J46" s="2">
        <v>2320</v>
      </c>
      <c r="K46" s="2">
        <v>2108</v>
      </c>
      <c r="L46" s="2">
        <f>H46*I46</f>
        <v>2532</v>
      </c>
      <c r="M46" s="2">
        <f>H46*J46</f>
        <v>4640</v>
      </c>
    </row>
    <row r="47" spans="1:13" x14ac:dyDescent="0.3">
      <c r="A47" s="22">
        <v>261740</v>
      </c>
      <c r="B47" s="16" t="s">
        <v>160</v>
      </c>
      <c r="C47" t="s">
        <v>163</v>
      </c>
      <c r="D47" t="s">
        <v>23</v>
      </c>
      <c r="E47" t="s">
        <v>24</v>
      </c>
      <c r="F47" s="5" t="s">
        <v>169</v>
      </c>
      <c r="G47" s="5" t="s">
        <v>168</v>
      </c>
      <c r="H47">
        <v>1</v>
      </c>
      <c r="I47" s="2">
        <v>1252</v>
      </c>
      <c r="J47" s="2">
        <v>2295</v>
      </c>
      <c r="K47" s="2">
        <v>1043</v>
      </c>
      <c r="L47" s="2">
        <f>H47*I47</f>
        <v>1252</v>
      </c>
      <c r="M47" s="2">
        <f>H47*J47</f>
        <v>2295</v>
      </c>
    </row>
    <row r="48" spans="1:13" x14ac:dyDescent="0.3">
      <c r="A48" s="22">
        <v>261741</v>
      </c>
      <c r="B48" s="16" t="s">
        <v>160</v>
      </c>
      <c r="C48" t="s">
        <v>162</v>
      </c>
      <c r="D48" t="s">
        <v>37</v>
      </c>
      <c r="E48" t="s">
        <v>76</v>
      </c>
      <c r="F48" s="5" t="s">
        <v>183</v>
      </c>
      <c r="G48" s="5" t="s">
        <v>167</v>
      </c>
      <c r="H48">
        <v>1</v>
      </c>
      <c r="I48" s="2">
        <v>420</v>
      </c>
      <c r="J48" s="2">
        <v>769</v>
      </c>
      <c r="K48" s="2">
        <v>349</v>
      </c>
      <c r="L48" s="2">
        <f>H48*I48</f>
        <v>420</v>
      </c>
      <c r="M48" s="2">
        <f>H48*J48</f>
        <v>769</v>
      </c>
    </row>
    <row r="49" spans="1:13" x14ac:dyDescent="0.3">
      <c r="A49" s="22">
        <v>261742</v>
      </c>
      <c r="B49" s="16" t="s">
        <v>160</v>
      </c>
      <c r="C49" t="s">
        <v>162</v>
      </c>
      <c r="D49" t="s">
        <v>23</v>
      </c>
      <c r="E49" t="s">
        <v>24</v>
      </c>
      <c r="F49" s="5" t="s">
        <v>169</v>
      </c>
      <c r="G49" s="5" t="s">
        <v>167</v>
      </c>
      <c r="H49">
        <v>1</v>
      </c>
      <c r="I49" s="2">
        <v>1266</v>
      </c>
      <c r="J49" s="2">
        <v>2320</v>
      </c>
      <c r="K49" s="2">
        <v>1054</v>
      </c>
      <c r="L49" s="2">
        <f>H49*I49</f>
        <v>1266</v>
      </c>
      <c r="M49" s="2">
        <f>H49*J49</f>
        <v>2320</v>
      </c>
    </row>
    <row r="50" spans="1:13" x14ac:dyDescent="0.3">
      <c r="A50" s="22">
        <v>261743</v>
      </c>
      <c r="B50" s="16" t="s">
        <v>160</v>
      </c>
      <c r="C50" t="s">
        <v>162</v>
      </c>
      <c r="D50" t="s">
        <v>37</v>
      </c>
      <c r="E50" t="s">
        <v>38</v>
      </c>
      <c r="F50" s="5" t="s">
        <v>169</v>
      </c>
      <c r="G50" s="5" t="s">
        <v>168</v>
      </c>
      <c r="H50">
        <v>2</v>
      </c>
      <c r="I50" s="2">
        <v>1252</v>
      </c>
      <c r="J50" s="2">
        <v>2295</v>
      </c>
      <c r="K50" s="2">
        <v>2086</v>
      </c>
      <c r="L50" s="2">
        <f>H50*I50</f>
        <v>2504</v>
      </c>
      <c r="M50" s="2">
        <f>H50*J50</f>
        <v>4590</v>
      </c>
    </row>
    <row r="51" spans="1:13" x14ac:dyDescent="0.3">
      <c r="A51" s="22">
        <v>261744</v>
      </c>
      <c r="B51" s="16" t="s">
        <v>159</v>
      </c>
      <c r="C51" t="s">
        <v>163</v>
      </c>
      <c r="D51" t="s">
        <v>37</v>
      </c>
      <c r="E51" t="s">
        <v>38</v>
      </c>
      <c r="F51" s="5" t="s">
        <v>169</v>
      </c>
      <c r="G51" s="5" t="s">
        <v>168</v>
      </c>
      <c r="H51">
        <v>2</v>
      </c>
      <c r="I51" s="2">
        <v>1252</v>
      </c>
      <c r="J51" s="2">
        <v>2295</v>
      </c>
      <c r="K51" s="2">
        <v>2086</v>
      </c>
      <c r="L51" s="2">
        <f>H51*I51</f>
        <v>2504</v>
      </c>
      <c r="M51" s="2">
        <f>H51*J51</f>
        <v>4590</v>
      </c>
    </row>
    <row r="52" spans="1:13" x14ac:dyDescent="0.3">
      <c r="A52" s="22">
        <v>261745</v>
      </c>
      <c r="B52" s="16" t="s">
        <v>160</v>
      </c>
      <c r="C52" t="s">
        <v>162</v>
      </c>
      <c r="D52" t="s">
        <v>89</v>
      </c>
      <c r="E52" t="s">
        <v>112</v>
      </c>
      <c r="F52" s="5" t="s">
        <v>169</v>
      </c>
      <c r="G52" s="5" t="s">
        <v>167</v>
      </c>
      <c r="H52">
        <v>1</v>
      </c>
      <c r="I52" s="2">
        <v>1266</v>
      </c>
      <c r="J52" s="2">
        <v>2320</v>
      </c>
      <c r="K52" s="2">
        <v>1054</v>
      </c>
      <c r="L52" s="2">
        <f>H52*I52</f>
        <v>1266</v>
      </c>
      <c r="M52" s="2">
        <f>H52*J52</f>
        <v>2320</v>
      </c>
    </row>
    <row r="53" spans="1:13" x14ac:dyDescent="0.3">
      <c r="A53" s="22">
        <v>261746</v>
      </c>
      <c r="B53" s="16" t="s">
        <v>159</v>
      </c>
      <c r="C53" t="s">
        <v>162</v>
      </c>
      <c r="D53" t="s">
        <v>23</v>
      </c>
      <c r="E53" t="s">
        <v>47</v>
      </c>
      <c r="F53" s="5" t="s">
        <v>169</v>
      </c>
      <c r="G53" s="5" t="s">
        <v>167</v>
      </c>
      <c r="H53">
        <v>2</v>
      </c>
      <c r="I53" s="2">
        <v>1266</v>
      </c>
      <c r="J53" s="2">
        <v>2320</v>
      </c>
      <c r="K53" s="2">
        <v>2108</v>
      </c>
      <c r="L53" s="2">
        <f>H53*I53</f>
        <v>2532</v>
      </c>
      <c r="M53" s="2">
        <f>H53*J53</f>
        <v>4640</v>
      </c>
    </row>
    <row r="54" spans="1:13" x14ac:dyDescent="0.3">
      <c r="A54" s="22">
        <v>261747</v>
      </c>
      <c r="B54" s="16" t="s">
        <v>160</v>
      </c>
      <c r="C54" t="s">
        <v>163</v>
      </c>
      <c r="D54" t="s">
        <v>37</v>
      </c>
      <c r="E54" t="s">
        <v>38</v>
      </c>
      <c r="F54" s="5" t="s">
        <v>183</v>
      </c>
      <c r="G54" s="5" t="s">
        <v>167</v>
      </c>
      <c r="H54">
        <v>1</v>
      </c>
      <c r="I54" s="2">
        <v>420</v>
      </c>
      <c r="J54" s="2">
        <v>769</v>
      </c>
      <c r="K54" s="2">
        <v>349</v>
      </c>
      <c r="L54" s="2">
        <f>H54*I54</f>
        <v>420</v>
      </c>
      <c r="M54" s="2">
        <f>H54*J54</f>
        <v>769</v>
      </c>
    </row>
    <row r="55" spans="1:13" x14ac:dyDescent="0.3">
      <c r="A55" s="22">
        <v>261748</v>
      </c>
      <c r="B55" s="16" t="s">
        <v>159</v>
      </c>
      <c r="C55" t="s">
        <v>162</v>
      </c>
      <c r="D55" t="s">
        <v>51</v>
      </c>
      <c r="E55" t="s">
        <v>52</v>
      </c>
      <c r="F55" s="5" t="s">
        <v>169</v>
      </c>
      <c r="G55" s="5" t="s">
        <v>167</v>
      </c>
      <c r="H55">
        <v>1</v>
      </c>
      <c r="I55" s="2">
        <v>1266</v>
      </c>
      <c r="J55" s="2">
        <v>2320</v>
      </c>
      <c r="K55" s="2">
        <v>1054</v>
      </c>
      <c r="L55" s="2">
        <f>H55*I55</f>
        <v>1266</v>
      </c>
      <c r="M55" s="2">
        <f>H55*J55</f>
        <v>2320</v>
      </c>
    </row>
    <row r="56" spans="1:13" x14ac:dyDescent="0.3">
      <c r="A56" s="22">
        <v>261749</v>
      </c>
      <c r="B56" s="16" t="s">
        <v>159</v>
      </c>
      <c r="C56" t="s">
        <v>162</v>
      </c>
      <c r="D56" t="s">
        <v>37</v>
      </c>
      <c r="E56" t="s">
        <v>38</v>
      </c>
      <c r="F56" s="5" t="s">
        <v>170</v>
      </c>
      <c r="G56" s="5" t="s">
        <v>167</v>
      </c>
      <c r="H56">
        <v>4</v>
      </c>
      <c r="I56" s="2">
        <v>308</v>
      </c>
      <c r="J56" s="2">
        <v>565</v>
      </c>
      <c r="K56" s="2">
        <v>1028</v>
      </c>
      <c r="L56" s="2">
        <f>H56*I56</f>
        <v>1232</v>
      </c>
      <c r="M56" s="2">
        <f>H56*J56</f>
        <v>2260</v>
      </c>
    </row>
    <row r="57" spans="1:13" x14ac:dyDescent="0.3">
      <c r="A57" s="22">
        <v>261750</v>
      </c>
      <c r="B57" s="16" t="s">
        <v>159</v>
      </c>
      <c r="C57" t="s">
        <v>162</v>
      </c>
      <c r="D57" t="s">
        <v>51</v>
      </c>
      <c r="E57" t="s">
        <v>52</v>
      </c>
      <c r="F57" s="5" t="s">
        <v>169</v>
      </c>
      <c r="G57" s="5" t="s">
        <v>167</v>
      </c>
      <c r="H57">
        <v>4</v>
      </c>
      <c r="I57" s="2">
        <v>1266</v>
      </c>
      <c r="J57" s="2">
        <v>2320</v>
      </c>
      <c r="K57" s="2">
        <v>4216</v>
      </c>
      <c r="L57" s="2">
        <f>H57*I57</f>
        <v>5064</v>
      </c>
      <c r="M57" s="2">
        <f>H57*J57</f>
        <v>9280</v>
      </c>
    </row>
    <row r="58" spans="1:13" x14ac:dyDescent="0.3">
      <c r="A58" s="22">
        <v>261751</v>
      </c>
      <c r="B58" s="16" t="s">
        <v>161</v>
      </c>
      <c r="C58" t="s">
        <v>162</v>
      </c>
      <c r="D58" t="s">
        <v>89</v>
      </c>
      <c r="E58" t="s">
        <v>120</v>
      </c>
      <c r="F58" s="5" t="s">
        <v>169</v>
      </c>
      <c r="G58" s="5" t="s">
        <v>167</v>
      </c>
      <c r="H58">
        <v>3</v>
      </c>
      <c r="I58" s="2">
        <v>1266</v>
      </c>
      <c r="J58" s="2">
        <v>2320</v>
      </c>
      <c r="K58" s="2">
        <v>3162</v>
      </c>
      <c r="L58" s="2">
        <f>H58*I58</f>
        <v>3798</v>
      </c>
      <c r="M58" s="2">
        <f>H58*J58</f>
        <v>6960</v>
      </c>
    </row>
    <row r="59" spans="1:13" x14ac:dyDescent="0.3">
      <c r="A59" s="22">
        <v>261752</v>
      </c>
      <c r="B59" s="16" t="s">
        <v>160</v>
      </c>
      <c r="C59" t="s">
        <v>162</v>
      </c>
      <c r="D59" t="s">
        <v>29</v>
      </c>
      <c r="E59" t="s">
        <v>30</v>
      </c>
      <c r="F59" s="5" t="s">
        <v>183</v>
      </c>
      <c r="G59" s="5" t="s">
        <v>167</v>
      </c>
      <c r="H59">
        <v>3</v>
      </c>
      <c r="I59" s="2">
        <v>420</v>
      </c>
      <c r="J59" s="2">
        <v>769</v>
      </c>
      <c r="K59" s="2">
        <v>1047</v>
      </c>
      <c r="L59" s="2">
        <f>H59*I59</f>
        <v>1260</v>
      </c>
      <c r="M59" s="2">
        <f>H59*J59</f>
        <v>2307</v>
      </c>
    </row>
    <row r="60" spans="1:13" x14ac:dyDescent="0.3">
      <c r="A60" s="22">
        <v>261753</v>
      </c>
      <c r="B60" s="16" t="s">
        <v>159</v>
      </c>
      <c r="C60" t="s">
        <v>163</v>
      </c>
      <c r="D60" t="s">
        <v>23</v>
      </c>
      <c r="E60" t="s">
        <v>24</v>
      </c>
      <c r="F60" s="5" t="s">
        <v>169</v>
      </c>
      <c r="G60" s="5" t="s">
        <v>168</v>
      </c>
      <c r="H60">
        <v>3</v>
      </c>
      <c r="I60" s="2">
        <v>1252</v>
      </c>
      <c r="J60" s="2">
        <v>2295</v>
      </c>
      <c r="K60" s="2">
        <v>3129</v>
      </c>
      <c r="L60" s="2">
        <f>H60*I60</f>
        <v>3756</v>
      </c>
      <c r="M60" s="2">
        <f>H60*J60</f>
        <v>6885</v>
      </c>
    </row>
    <row r="61" spans="1:13" x14ac:dyDescent="0.3">
      <c r="A61" s="22">
        <v>261754</v>
      </c>
      <c r="B61" s="16" t="s">
        <v>160</v>
      </c>
      <c r="C61" t="s">
        <v>163</v>
      </c>
      <c r="D61" t="s">
        <v>89</v>
      </c>
      <c r="E61" t="s">
        <v>90</v>
      </c>
      <c r="F61" s="5" t="s">
        <v>169</v>
      </c>
      <c r="G61" s="5" t="s">
        <v>168</v>
      </c>
      <c r="H61">
        <v>1</v>
      </c>
      <c r="I61" s="2">
        <v>1252</v>
      </c>
      <c r="J61" s="2">
        <v>2295</v>
      </c>
      <c r="K61" s="2">
        <v>1043</v>
      </c>
      <c r="L61" s="2">
        <f>H61*I61</f>
        <v>1252</v>
      </c>
      <c r="M61" s="2">
        <f>H61*J61</f>
        <v>2295</v>
      </c>
    </row>
    <row r="62" spans="1:13" x14ac:dyDescent="0.3">
      <c r="A62" s="22">
        <v>261755</v>
      </c>
      <c r="B62" s="16" t="s">
        <v>159</v>
      </c>
      <c r="C62" t="s">
        <v>163</v>
      </c>
      <c r="D62" t="s">
        <v>23</v>
      </c>
      <c r="E62" t="s">
        <v>47</v>
      </c>
      <c r="F62" s="5" t="s">
        <v>169</v>
      </c>
      <c r="G62" s="5" t="s">
        <v>167</v>
      </c>
      <c r="H62">
        <v>1</v>
      </c>
      <c r="I62" s="2">
        <v>1266</v>
      </c>
      <c r="J62" s="2">
        <v>2320</v>
      </c>
      <c r="K62" s="2">
        <v>1054</v>
      </c>
      <c r="L62" s="2">
        <f>H62*I62</f>
        <v>1266</v>
      </c>
      <c r="M62" s="2">
        <f>H62*J62</f>
        <v>2320</v>
      </c>
    </row>
    <row r="63" spans="1:13" x14ac:dyDescent="0.3">
      <c r="A63" s="22">
        <v>261756</v>
      </c>
      <c r="B63" s="16" t="s">
        <v>161</v>
      </c>
      <c r="C63" t="s">
        <v>163</v>
      </c>
      <c r="D63" t="s">
        <v>89</v>
      </c>
      <c r="E63" t="s">
        <v>126</v>
      </c>
      <c r="F63" s="5" t="s">
        <v>169</v>
      </c>
      <c r="G63" s="5" t="s">
        <v>167</v>
      </c>
      <c r="H63">
        <v>4</v>
      </c>
      <c r="I63" s="2">
        <v>1266</v>
      </c>
      <c r="J63" s="2">
        <v>2320</v>
      </c>
      <c r="K63" s="2">
        <v>4216</v>
      </c>
      <c r="L63" s="2">
        <f>H63*I63</f>
        <v>5064</v>
      </c>
      <c r="M63" s="2">
        <f>H63*J63</f>
        <v>9280</v>
      </c>
    </row>
    <row r="64" spans="1:13" x14ac:dyDescent="0.3">
      <c r="A64" s="22">
        <v>261757</v>
      </c>
      <c r="B64" s="16" t="s">
        <v>161</v>
      </c>
      <c r="C64" t="s">
        <v>162</v>
      </c>
      <c r="D64" t="s">
        <v>37</v>
      </c>
      <c r="E64" t="s">
        <v>76</v>
      </c>
      <c r="F64" s="5" t="s">
        <v>170</v>
      </c>
      <c r="G64" s="5" t="s">
        <v>168</v>
      </c>
      <c r="H64">
        <v>4</v>
      </c>
      <c r="I64" s="2">
        <v>295</v>
      </c>
      <c r="J64" s="2">
        <v>540</v>
      </c>
      <c r="K64" s="2">
        <v>980</v>
      </c>
      <c r="L64" s="2">
        <f>H64*I64</f>
        <v>1180</v>
      </c>
      <c r="M64" s="2">
        <f>H64*J64</f>
        <v>2160</v>
      </c>
    </row>
    <row r="65" spans="1:13" x14ac:dyDescent="0.3">
      <c r="A65" s="22">
        <v>261758</v>
      </c>
      <c r="B65" s="16" t="s">
        <v>160</v>
      </c>
      <c r="C65" t="s">
        <v>163</v>
      </c>
      <c r="D65" t="s">
        <v>89</v>
      </c>
      <c r="E65" t="s">
        <v>90</v>
      </c>
      <c r="F65" s="5" t="s">
        <v>169</v>
      </c>
      <c r="G65" s="5" t="s">
        <v>168</v>
      </c>
      <c r="H65">
        <v>4</v>
      </c>
      <c r="I65" s="2">
        <v>1252</v>
      </c>
      <c r="J65" s="2">
        <v>2295</v>
      </c>
      <c r="K65" s="2">
        <v>4172</v>
      </c>
      <c r="L65" s="2">
        <f>H65*I65</f>
        <v>5008</v>
      </c>
      <c r="M65" s="2">
        <f>H65*J65</f>
        <v>9180</v>
      </c>
    </row>
    <row r="66" spans="1:13" x14ac:dyDescent="0.3">
      <c r="A66" s="22">
        <v>261759</v>
      </c>
      <c r="B66" s="16" t="s">
        <v>159</v>
      </c>
      <c r="C66" t="s">
        <v>162</v>
      </c>
      <c r="D66" t="s">
        <v>23</v>
      </c>
      <c r="E66" t="s">
        <v>72</v>
      </c>
      <c r="F66" s="5" t="s">
        <v>171</v>
      </c>
      <c r="G66" s="5" t="s">
        <v>168</v>
      </c>
      <c r="H66">
        <v>4</v>
      </c>
      <c r="I66" s="2">
        <v>1898</v>
      </c>
      <c r="J66" s="2">
        <v>3375</v>
      </c>
      <c r="K66" s="2">
        <v>5908</v>
      </c>
      <c r="L66" s="2">
        <f>H66*I66</f>
        <v>7592</v>
      </c>
      <c r="M66" s="2">
        <f>H66*J66</f>
        <v>13500</v>
      </c>
    </row>
    <row r="67" spans="1:13" x14ac:dyDescent="0.3">
      <c r="A67" s="22">
        <v>261760</v>
      </c>
      <c r="B67" s="16" t="s">
        <v>159</v>
      </c>
      <c r="C67" t="s">
        <v>163</v>
      </c>
      <c r="D67" t="s">
        <v>23</v>
      </c>
      <c r="E67" t="s">
        <v>72</v>
      </c>
      <c r="F67" s="5" t="s">
        <v>169</v>
      </c>
      <c r="G67" s="5" t="s">
        <v>168</v>
      </c>
      <c r="H67">
        <v>4</v>
      </c>
      <c r="I67" s="2">
        <v>1252</v>
      </c>
      <c r="J67" s="2">
        <v>2295</v>
      </c>
      <c r="K67" s="2">
        <v>4172</v>
      </c>
      <c r="L67" s="2">
        <f>H67*I67</f>
        <v>5008</v>
      </c>
      <c r="M67" s="2">
        <f>H67*J67</f>
        <v>9180</v>
      </c>
    </row>
    <row r="68" spans="1:13" x14ac:dyDescent="0.3">
      <c r="A68" s="22">
        <v>261761</v>
      </c>
      <c r="B68" s="16" t="s">
        <v>159</v>
      </c>
      <c r="C68" t="s">
        <v>162</v>
      </c>
      <c r="D68" t="s">
        <v>23</v>
      </c>
      <c r="E68" t="s">
        <v>24</v>
      </c>
      <c r="F68" s="5" t="s">
        <v>169</v>
      </c>
      <c r="G68" s="5" t="s">
        <v>168</v>
      </c>
      <c r="H68">
        <v>4</v>
      </c>
      <c r="I68" s="2">
        <v>1252</v>
      </c>
      <c r="J68" s="2">
        <v>2295</v>
      </c>
      <c r="K68" s="2">
        <v>4172</v>
      </c>
      <c r="L68" s="2">
        <f>H68*I68</f>
        <v>5008</v>
      </c>
      <c r="M68" s="2">
        <f>H68*J68</f>
        <v>9180</v>
      </c>
    </row>
    <row r="69" spans="1:13" x14ac:dyDescent="0.3">
      <c r="A69" s="22">
        <v>261762</v>
      </c>
      <c r="B69" s="16" t="s">
        <v>159</v>
      </c>
      <c r="C69" t="s">
        <v>162</v>
      </c>
      <c r="D69" t="s">
        <v>37</v>
      </c>
      <c r="E69" t="s">
        <v>54</v>
      </c>
      <c r="F69" s="5" t="s">
        <v>169</v>
      </c>
      <c r="G69" s="5" t="s">
        <v>168</v>
      </c>
      <c r="H69">
        <v>4</v>
      </c>
      <c r="I69" s="2">
        <v>1252</v>
      </c>
      <c r="J69" s="2">
        <v>2295</v>
      </c>
      <c r="K69" s="2">
        <v>4172</v>
      </c>
      <c r="L69" s="2">
        <f>H69*I69</f>
        <v>5008</v>
      </c>
      <c r="M69" s="2">
        <f>H69*J69</f>
        <v>9180</v>
      </c>
    </row>
    <row r="70" spans="1:13" x14ac:dyDescent="0.3">
      <c r="A70" s="22">
        <v>261763</v>
      </c>
      <c r="B70" s="16" t="s">
        <v>161</v>
      </c>
      <c r="C70" t="s">
        <v>163</v>
      </c>
      <c r="D70" t="s">
        <v>37</v>
      </c>
      <c r="E70" t="s">
        <v>136</v>
      </c>
      <c r="F70" s="5" t="s">
        <v>170</v>
      </c>
      <c r="G70" s="5" t="s">
        <v>168</v>
      </c>
      <c r="H70">
        <v>2</v>
      </c>
      <c r="I70" s="2">
        <v>295</v>
      </c>
      <c r="J70" s="2">
        <v>540</v>
      </c>
      <c r="K70" s="2">
        <v>490</v>
      </c>
      <c r="L70" s="2">
        <f>H70*I70</f>
        <v>590</v>
      </c>
      <c r="M70" s="2">
        <f>H70*J70</f>
        <v>1080</v>
      </c>
    </row>
    <row r="71" spans="1:13" x14ac:dyDescent="0.3">
      <c r="A71" s="22">
        <v>261764</v>
      </c>
      <c r="B71" s="16" t="s">
        <v>159</v>
      </c>
      <c r="C71" t="s">
        <v>162</v>
      </c>
      <c r="D71" t="s">
        <v>51</v>
      </c>
      <c r="E71" t="s">
        <v>138</v>
      </c>
      <c r="F71" s="5" t="s">
        <v>169</v>
      </c>
      <c r="G71" s="5" t="s">
        <v>168</v>
      </c>
      <c r="H71">
        <v>2</v>
      </c>
      <c r="I71" s="2">
        <v>1252</v>
      </c>
      <c r="J71" s="2">
        <v>2295</v>
      </c>
      <c r="K71" s="2">
        <v>2086</v>
      </c>
      <c r="L71" s="2">
        <f>H71*I71</f>
        <v>2504</v>
      </c>
      <c r="M71" s="2">
        <f>H71*J71</f>
        <v>4590</v>
      </c>
    </row>
    <row r="72" spans="1:13" x14ac:dyDescent="0.3">
      <c r="A72" s="22">
        <v>261765</v>
      </c>
      <c r="B72" s="16" t="s">
        <v>159</v>
      </c>
      <c r="C72" t="s">
        <v>162</v>
      </c>
      <c r="D72" t="s">
        <v>23</v>
      </c>
      <c r="E72" t="s">
        <v>47</v>
      </c>
      <c r="F72" s="5" t="s">
        <v>169</v>
      </c>
      <c r="G72" s="5" t="s">
        <v>167</v>
      </c>
      <c r="H72">
        <v>1</v>
      </c>
      <c r="I72" s="2">
        <v>1266</v>
      </c>
      <c r="J72" s="2">
        <v>2320</v>
      </c>
      <c r="K72" s="2">
        <v>1054</v>
      </c>
      <c r="L72" s="2">
        <f>H72*I72</f>
        <v>1266</v>
      </c>
      <c r="M72" s="2">
        <f>H72*J72</f>
        <v>2320</v>
      </c>
    </row>
    <row r="73" spans="1:13" x14ac:dyDescent="0.3">
      <c r="A73" s="22">
        <v>261766</v>
      </c>
      <c r="B73" s="16" t="s">
        <v>160</v>
      </c>
      <c r="C73" t="s">
        <v>162</v>
      </c>
      <c r="D73" t="s">
        <v>37</v>
      </c>
      <c r="E73" t="s">
        <v>76</v>
      </c>
      <c r="F73" s="5" t="s">
        <v>171</v>
      </c>
      <c r="G73" s="5" t="s">
        <v>168</v>
      </c>
      <c r="H73">
        <v>4</v>
      </c>
      <c r="I73" s="2">
        <v>1898</v>
      </c>
      <c r="J73" s="2">
        <v>3375</v>
      </c>
      <c r="K73" s="2">
        <v>5908</v>
      </c>
      <c r="L73" s="2">
        <f>H73*I73</f>
        <v>7592</v>
      </c>
      <c r="M73" s="2">
        <f>H73*J73</f>
        <v>13500</v>
      </c>
    </row>
    <row r="74" spans="1:13" x14ac:dyDescent="0.3">
      <c r="A74" s="22">
        <v>261767</v>
      </c>
      <c r="B74" s="16" t="s">
        <v>159</v>
      </c>
      <c r="C74" t="s">
        <v>163</v>
      </c>
      <c r="D74" t="s">
        <v>37</v>
      </c>
      <c r="E74" t="s">
        <v>54</v>
      </c>
      <c r="F74" s="5" t="s">
        <v>169</v>
      </c>
      <c r="G74" s="5" t="s">
        <v>168</v>
      </c>
      <c r="H74">
        <v>4</v>
      </c>
      <c r="I74" s="2">
        <v>1252</v>
      </c>
      <c r="J74" s="2">
        <v>2295</v>
      </c>
      <c r="K74" s="2">
        <v>4172</v>
      </c>
      <c r="L74" s="2">
        <f>H74*I74</f>
        <v>5008</v>
      </c>
      <c r="M74" s="2">
        <f>H74*J74</f>
        <v>9180</v>
      </c>
    </row>
    <row r="75" spans="1:13" x14ac:dyDescent="0.3">
      <c r="A75" s="22">
        <v>261768</v>
      </c>
      <c r="B75" s="16" t="s">
        <v>160</v>
      </c>
      <c r="C75" t="s">
        <v>163</v>
      </c>
      <c r="D75" t="s">
        <v>59</v>
      </c>
      <c r="E75" t="s">
        <v>60</v>
      </c>
      <c r="F75" s="5" t="s">
        <v>170</v>
      </c>
      <c r="G75" s="5" t="s">
        <v>168</v>
      </c>
      <c r="H75">
        <v>3</v>
      </c>
      <c r="I75" s="2">
        <v>295</v>
      </c>
      <c r="J75" s="2">
        <v>540</v>
      </c>
      <c r="K75" s="2">
        <v>735</v>
      </c>
      <c r="L75" s="2">
        <f>H75*I75</f>
        <v>885</v>
      </c>
      <c r="M75" s="2">
        <f>H75*J75</f>
        <v>1620</v>
      </c>
    </row>
    <row r="76" spans="1:13" x14ac:dyDescent="0.3">
      <c r="A76" s="22">
        <v>261769</v>
      </c>
      <c r="B76" s="16" t="s">
        <v>159</v>
      </c>
      <c r="C76" t="s">
        <v>162</v>
      </c>
      <c r="D76" t="s">
        <v>37</v>
      </c>
      <c r="E76" t="s">
        <v>54</v>
      </c>
      <c r="F76" s="5" t="s">
        <v>169</v>
      </c>
      <c r="G76" s="5" t="s">
        <v>167</v>
      </c>
      <c r="H76">
        <v>1</v>
      </c>
      <c r="I76" s="2">
        <v>1266</v>
      </c>
      <c r="J76" s="2">
        <v>2320</v>
      </c>
      <c r="K76" s="2">
        <v>1054</v>
      </c>
      <c r="L76" s="2">
        <f>H76*I76</f>
        <v>1266</v>
      </c>
      <c r="M76" s="2">
        <f>H76*J76</f>
        <v>2320</v>
      </c>
    </row>
    <row r="77" spans="1:13" x14ac:dyDescent="0.3">
      <c r="A77" s="22">
        <v>261770</v>
      </c>
      <c r="B77" s="16" t="s">
        <v>159</v>
      </c>
      <c r="C77" t="s">
        <v>163</v>
      </c>
      <c r="D77" t="s">
        <v>37</v>
      </c>
      <c r="E77" t="s">
        <v>76</v>
      </c>
      <c r="F77" s="5" t="s">
        <v>169</v>
      </c>
      <c r="G77" s="5" t="s">
        <v>167</v>
      </c>
      <c r="H77">
        <v>1</v>
      </c>
      <c r="I77" s="2">
        <v>1266</v>
      </c>
      <c r="J77" s="2">
        <v>2320</v>
      </c>
      <c r="K77" s="2">
        <v>1054</v>
      </c>
      <c r="L77" s="2">
        <f>H77*I77</f>
        <v>1266</v>
      </c>
      <c r="M77" s="2">
        <f>H77*J77</f>
        <v>2320</v>
      </c>
    </row>
    <row r="78" spans="1:13" x14ac:dyDescent="0.3">
      <c r="A78" s="22">
        <v>261771</v>
      </c>
      <c r="B78" s="16" t="s">
        <v>160</v>
      </c>
      <c r="C78" t="s">
        <v>163</v>
      </c>
      <c r="D78" t="s">
        <v>89</v>
      </c>
      <c r="E78" t="s">
        <v>147</v>
      </c>
      <c r="F78" s="5" t="s">
        <v>169</v>
      </c>
      <c r="G78" s="5" t="s">
        <v>167</v>
      </c>
      <c r="H78">
        <v>3</v>
      </c>
      <c r="I78" s="2">
        <v>1266</v>
      </c>
      <c r="J78" s="2">
        <v>2320</v>
      </c>
      <c r="K78" s="2">
        <v>3162</v>
      </c>
      <c r="L78" s="2">
        <f>H78*I78</f>
        <v>3798</v>
      </c>
      <c r="M78" s="2">
        <f>H78*J78</f>
        <v>6960</v>
      </c>
    </row>
    <row r="79" spans="1:13" x14ac:dyDescent="0.3">
      <c r="A79" s="22">
        <v>261772</v>
      </c>
      <c r="B79" s="16" t="s">
        <v>161</v>
      </c>
      <c r="C79" t="s">
        <v>163</v>
      </c>
      <c r="D79" t="s">
        <v>29</v>
      </c>
      <c r="E79" t="s">
        <v>30</v>
      </c>
      <c r="F79" s="5" t="s">
        <v>183</v>
      </c>
      <c r="G79" s="5" t="s">
        <v>167</v>
      </c>
      <c r="H79">
        <v>2</v>
      </c>
      <c r="I79" s="2">
        <v>420</v>
      </c>
      <c r="J79" s="2">
        <v>769</v>
      </c>
      <c r="K79" s="2">
        <v>698</v>
      </c>
      <c r="L79" s="2">
        <f>H79*I79</f>
        <v>840</v>
      </c>
      <c r="M79" s="2">
        <f>H79*J79</f>
        <v>1538</v>
      </c>
    </row>
    <row r="80" spans="1:13" x14ac:dyDescent="0.3">
      <c r="A80" s="22">
        <v>261773</v>
      </c>
      <c r="B80" s="16" t="s">
        <v>160</v>
      </c>
      <c r="C80" t="s">
        <v>162</v>
      </c>
      <c r="D80" t="s">
        <v>23</v>
      </c>
      <c r="E80" t="s">
        <v>47</v>
      </c>
      <c r="F80" s="5" t="s">
        <v>169</v>
      </c>
      <c r="G80" s="5" t="s">
        <v>167</v>
      </c>
      <c r="H80">
        <v>3</v>
      </c>
      <c r="I80" s="2">
        <v>1266</v>
      </c>
      <c r="J80" s="2">
        <v>2320</v>
      </c>
      <c r="K80" s="2">
        <v>3162</v>
      </c>
      <c r="L80" s="2">
        <f>H80*I80</f>
        <v>3798</v>
      </c>
      <c r="M80" s="2">
        <f>H80*J80</f>
        <v>6960</v>
      </c>
    </row>
    <row r="81" spans="1:13" x14ac:dyDescent="0.3">
      <c r="A81" s="22">
        <v>261774</v>
      </c>
      <c r="B81" s="16" t="s">
        <v>159</v>
      </c>
      <c r="C81" t="s">
        <v>163</v>
      </c>
      <c r="D81" t="s">
        <v>23</v>
      </c>
      <c r="E81" t="s">
        <v>24</v>
      </c>
      <c r="F81" s="5" t="s">
        <v>169</v>
      </c>
      <c r="G81" s="5" t="s">
        <v>168</v>
      </c>
      <c r="H81">
        <v>3</v>
      </c>
      <c r="I81" s="2">
        <v>1252</v>
      </c>
      <c r="J81" s="2">
        <v>2295</v>
      </c>
      <c r="K81" s="2">
        <v>3129</v>
      </c>
      <c r="L81" s="2">
        <f>H81*I81</f>
        <v>3756</v>
      </c>
      <c r="M81" s="2">
        <f>H81*J81</f>
        <v>6885</v>
      </c>
    </row>
    <row r="82" spans="1:13" x14ac:dyDescent="0.3">
      <c r="A82" s="22">
        <v>261775</v>
      </c>
      <c r="B82" s="16" t="s">
        <v>161</v>
      </c>
      <c r="C82" t="s">
        <v>162</v>
      </c>
      <c r="D82" t="s">
        <v>37</v>
      </c>
      <c r="E82" t="s">
        <v>38</v>
      </c>
      <c r="F82" s="5" t="s">
        <v>170</v>
      </c>
      <c r="G82" s="5" t="s">
        <v>167</v>
      </c>
      <c r="H82">
        <v>1</v>
      </c>
      <c r="I82" s="2">
        <v>308</v>
      </c>
      <c r="J82" s="2">
        <v>565</v>
      </c>
      <c r="K82" s="2">
        <v>257</v>
      </c>
      <c r="L82" s="2">
        <f>H82*I82</f>
        <v>308</v>
      </c>
      <c r="M82" s="2">
        <f>H82*J82</f>
        <v>565</v>
      </c>
    </row>
    <row r="83" spans="1:13" x14ac:dyDescent="0.3">
      <c r="A83" s="22">
        <v>261776</v>
      </c>
      <c r="B83" s="16" t="s">
        <v>160</v>
      </c>
      <c r="C83" t="s">
        <v>163</v>
      </c>
      <c r="D83" t="s">
        <v>89</v>
      </c>
      <c r="E83" t="s">
        <v>90</v>
      </c>
      <c r="F83" s="5" t="s">
        <v>169</v>
      </c>
      <c r="G83" s="5" t="s">
        <v>168</v>
      </c>
      <c r="H83">
        <v>1</v>
      </c>
      <c r="I83" s="2">
        <v>1252</v>
      </c>
      <c r="J83" s="2">
        <v>2295</v>
      </c>
      <c r="K83" s="2">
        <v>1043</v>
      </c>
      <c r="L83" s="2">
        <f>H83*I83</f>
        <v>1252</v>
      </c>
      <c r="M83" s="2">
        <f>H83*J83</f>
        <v>2295</v>
      </c>
    </row>
    <row r="84" spans="1:13" x14ac:dyDescent="0.3">
      <c r="A84" s="22">
        <v>261777</v>
      </c>
      <c r="B84" s="16" t="s">
        <v>160</v>
      </c>
      <c r="C84" t="s">
        <v>162</v>
      </c>
      <c r="D84" t="s">
        <v>59</v>
      </c>
      <c r="E84" t="s">
        <v>60</v>
      </c>
      <c r="F84" s="5" t="s">
        <v>169</v>
      </c>
      <c r="G84" s="5" t="s">
        <v>168</v>
      </c>
      <c r="H84">
        <v>1</v>
      </c>
      <c r="I84" s="2">
        <v>1252</v>
      </c>
      <c r="J84" s="2">
        <v>2295</v>
      </c>
      <c r="K84" s="2">
        <v>1043</v>
      </c>
      <c r="L84" s="2">
        <f>H84*I84</f>
        <v>1252</v>
      </c>
      <c r="M84" s="2">
        <f>H84*J84</f>
        <v>2295</v>
      </c>
    </row>
    <row r="85" spans="1:13" x14ac:dyDescent="0.3">
      <c r="A85" s="22">
        <v>261778</v>
      </c>
      <c r="B85" s="16" t="s">
        <v>159</v>
      </c>
      <c r="C85" t="s">
        <v>163</v>
      </c>
      <c r="D85" t="s">
        <v>51</v>
      </c>
      <c r="E85" t="s">
        <v>138</v>
      </c>
      <c r="F85" s="5" t="s">
        <v>169</v>
      </c>
      <c r="G85" s="5" t="s">
        <v>167</v>
      </c>
      <c r="H85">
        <v>1</v>
      </c>
      <c r="I85" s="2">
        <v>1266</v>
      </c>
      <c r="J85" s="2">
        <v>2320</v>
      </c>
      <c r="K85" s="2">
        <v>1054</v>
      </c>
      <c r="L85" s="2">
        <f>H85*I85</f>
        <v>1266</v>
      </c>
      <c r="M85" s="2">
        <f>H85*J85</f>
        <v>2320</v>
      </c>
    </row>
    <row r="86" spans="1:13" x14ac:dyDescent="0.3">
      <c r="A86" s="22">
        <v>261779</v>
      </c>
      <c r="B86" s="16" t="s">
        <v>160</v>
      </c>
      <c r="C86" t="s">
        <v>162</v>
      </c>
      <c r="D86" t="s">
        <v>23</v>
      </c>
      <c r="E86" t="s">
        <v>72</v>
      </c>
      <c r="F86" s="5" t="s">
        <v>169</v>
      </c>
      <c r="G86" s="5" t="s">
        <v>167</v>
      </c>
      <c r="H86">
        <v>1</v>
      </c>
      <c r="I86" s="2">
        <v>1266</v>
      </c>
      <c r="J86" s="2">
        <v>2320</v>
      </c>
      <c r="K86" s="2">
        <v>1054</v>
      </c>
      <c r="L86" s="2">
        <f>H86*I86</f>
        <v>1266</v>
      </c>
      <c r="M86" s="2">
        <f>H86*J86</f>
        <v>2320</v>
      </c>
    </row>
    <row r="87" spans="1:13" x14ac:dyDescent="0.3">
      <c r="A87" s="22">
        <v>261780</v>
      </c>
      <c r="B87" s="16" t="s">
        <v>160</v>
      </c>
      <c r="C87" t="s">
        <v>162</v>
      </c>
      <c r="D87" t="s">
        <v>59</v>
      </c>
      <c r="E87" t="s">
        <v>60</v>
      </c>
      <c r="F87" s="5" t="s">
        <v>169</v>
      </c>
      <c r="G87" s="5" t="s">
        <v>168</v>
      </c>
      <c r="H87">
        <v>1</v>
      </c>
      <c r="I87" s="2">
        <v>1252</v>
      </c>
      <c r="J87" s="2">
        <v>2295</v>
      </c>
      <c r="K87" s="2">
        <v>1043</v>
      </c>
      <c r="L87" s="2">
        <f>H87*I87</f>
        <v>1252</v>
      </c>
      <c r="M87" s="2">
        <f>H87*J87</f>
        <v>2295</v>
      </c>
    </row>
    <row r="88" spans="1:13" x14ac:dyDescent="0.3">
      <c r="A88" s="22">
        <v>261781</v>
      </c>
      <c r="B88" s="16" t="s">
        <v>159</v>
      </c>
      <c r="C88" t="s">
        <v>162</v>
      </c>
      <c r="D88" t="s">
        <v>23</v>
      </c>
      <c r="E88" t="s">
        <v>24</v>
      </c>
      <c r="F88" s="5" t="s">
        <v>170</v>
      </c>
      <c r="G88" s="5" t="s">
        <v>168</v>
      </c>
      <c r="H88">
        <v>1</v>
      </c>
      <c r="I88" s="2">
        <v>295</v>
      </c>
      <c r="J88" s="2">
        <v>540</v>
      </c>
      <c r="K88" s="2">
        <v>245</v>
      </c>
      <c r="L88" s="2">
        <f>H88*I88</f>
        <v>295</v>
      </c>
      <c r="M88" s="2">
        <f>H88*J88</f>
        <v>540</v>
      </c>
    </row>
    <row r="89" spans="1:13" x14ac:dyDescent="0.3">
      <c r="A89" s="22">
        <v>261782</v>
      </c>
      <c r="B89" s="16" t="s">
        <v>159</v>
      </c>
      <c r="C89" t="s">
        <v>163</v>
      </c>
      <c r="D89" t="s">
        <v>37</v>
      </c>
      <c r="E89" t="s">
        <v>54</v>
      </c>
      <c r="F89" s="5" t="s">
        <v>169</v>
      </c>
      <c r="G89" s="5" t="s">
        <v>168</v>
      </c>
      <c r="H89">
        <v>4</v>
      </c>
      <c r="I89" s="2">
        <v>1252</v>
      </c>
      <c r="J89" s="2">
        <v>2295</v>
      </c>
      <c r="K89" s="2">
        <v>4172</v>
      </c>
      <c r="L89" s="2">
        <f>H89*I89</f>
        <v>5008</v>
      </c>
      <c r="M89" s="2">
        <f>H89*J89</f>
        <v>9180</v>
      </c>
    </row>
    <row r="90" spans="1:13" x14ac:dyDescent="0.3">
      <c r="M90" s="2"/>
    </row>
  </sheetData>
  <autoFilter ref="B1:M89" xr:uid="{DADD1E29-3810-451B-A249-13FC189BB4B3}"/>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5C703-C25D-498B-90B0-B072892417BD}">
  <dimension ref="A1:F26"/>
  <sheetViews>
    <sheetView workbookViewId="0">
      <selection activeCell="D10" sqref="D10"/>
    </sheetView>
  </sheetViews>
  <sheetFormatPr defaultRowHeight="14.4" x14ac:dyDescent="0.3"/>
  <cols>
    <col min="1" max="1" width="14.77734375" bestFit="1" customWidth="1"/>
    <col min="3" max="3" width="9" customWidth="1"/>
    <col min="4" max="4" width="12.5546875" bestFit="1" customWidth="1"/>
    <col min="5" max="5" width="15.21875" bestFit="1" customWidth="1"/>
    <col min="6" max="6" width="11.5546875" bestFit="1" customWidth="1"/>
  </cols>
  <sheetData>
    <row r="1" spans="1:6" ht="15.6" x14ac:dyDescent="0.3">
      <c r="A1" s="24" t="s">
        <v>188</v>
      </c>
      <c r="B1" s="24"/>
    </row>
    <row r="2" spans="1:6" x14ac:dyDescent="0.3">
      <c r="A2" s="7" t="s">
        <v>8</v>
      </c>
      <c r="B2" s="7" t="s">
        <v>184</v>
      </c>
      <c r="C2" s="7" t="s">
        <v>185</v>
      </c>
      <c r="D2" s="7" t="s">
        <v>187</v>
      </c>
      <c r="E2" s="7" t="s">
        <v>188</v>
      </c>
    </row>
    <row r="3" spans="1:6" x14ac:dyDescent="0.3">
      <c r="A3" t="s">
        <v>23</v>
      </c>
      <c r="B3">
        <v>66</v>
      </c>
      <c r="C3">
        <v>133489</v>
      </c>
      <c r="D3" s="21">
        <f>C3/B3</f>
        <v>2022.560606060606</v>
      </c>
      <c r="E3" s="23">
        <f>(C3/$C$9)</f>
        <v>0.36953813615626524</v>
      </c>
      <c r="F3" s="27" t="s">
        <v>189</v>
      </c>
    </row>
    <row r="4" spans="1:6" x14ac:dyDescent="0.3">
      <c r="A4" t="s">
        <v>29</v>
      </c>
      <c r="B4">
        <v>14</v>
      </c>
      <c r="C4">
        <v>19972</v>
      </c>
      <c r="D4" s="21">
        <f>C4/B4</f>
        <v>1426.5714285714287</v>
      </c>
      <c r="E4" s="23">
        <f t="shared" ref="E4:E8" si="0">(C4/$C$9)</f>
        <v>5.5288568011693316E-2</v>
      </c>
    </row>
    <row r="5" spans="1:6" x14ac:dyDescent="0.3">
      <c r="A5" t="s">
        <v>37</v>
      </c>
      <c r="B5">
        <v>63</v>
      </c>
      <c r="C5">
        <v>111506</v>
      </c>
      <c r="D5" s="21">
        <f>C5/B5</f>
        <v>1769.936507936508</v>
      </c>
      <c r="E5" s="23">
        <f t="shared" si="0"/>
        <v>0.3086825087478407</v>
      </c>
    </row>
    <row r="6" spans="1:6" x14ac:dyDescent="0.3">
      <c r="A6" t="s">
        <v>51</v>
      </c>
      <c r="B6">
        <v>13</v>
      </c>
      <c r="C6">
        <v>30010</v>
      </c>
      <c r="D6" s="21">
        <f t="shared" ref="D6:D7" si="1">C6/B6</f>
        <v>2308.4615384615386</v>
      </c>
      <c r="E6" s="23">
        <f t="shared" si="0"/>
        <v>8.3076803826903481E-2</v>
      </c>
    </row>
    <row r="7" spans="1:6" x14ac:dyDescent="0.3">
      <c r="A7" t="s">
        <v>59</v>
      </c>
      <c r="B7">
        <v>11</v>
      </c>
      <c r="C7">
        <v>20080</v>
      </c>
      <c r="D7" s="21">
        <f t="shared" si="1"/>
        <v>1825.4545454545455</v>
      </c>
      <c r="E7" s="23">
        <f t="shared" si="0"/>
        <v>5.5587544846525228E-2</v>
      </c>
    </row>
    <row r="8" spans="1:6" x14ac:dyDescent="0.3">
      <c r="A8" t="s">
        <v>89</v>
      </c>
      <c r="B8">
        <v>20</v>
      </c>
      <c r="C8">
        <v>46175</v>
      </c>
      <c r="D8" s="21">
        <f>C8/B8</f>
        <v>2308.75</v>
      </c>
      <c r="E8" s="23">
        <f t="shared" si="0"/>
        <v>0.12782643841077201</v>
      </c>
    </row>
    <row r="9" spans="1:6" x14ac:dyDescent="0.3">
      <c r="A9" s="7" t="s">
        <v>186</v>
      </c>
      <c r="B9">
        <f>SUM(B3:B8)</f>
        <v>187</v>
      </c>
      <c r="C9">
        <f>SUM(C3:C8)</f>
        <v>361232</v>
      </c>
      <c r="D9" s="21">
        <f>SUM(D3:D8)</f>
        <v>11661.734626484627</v>
      </c>
      <c r="E9" s="23">
        <f>SUM(E3:E8)</f>
        <v>0.99999999999999989</v>
      </c>
    </row>
    <row r="11" spans="1:6" ht="15.6" x14ac:dyDescent="0.3">
      <c r="A11" s="24" t="s">
        <v>190</v>
      </c>
      <c r="B11" s="24"/>
    </row>
    <row r="12" spans="1:6" x14ac:dyDescent="0.3">
      <c r="A12" s="4" t="s">
        <v>182</v>
      </c>
      <c r="B12" s="4" t="s">
        <v>185</v>
      </c>
      <c r="C12" s="26" t="s">
        <v>188</v>
      </c>
      <c r="D12" s="26"/>
    </row>
    <row r="13" spans="1:6" x14ac:dyDescent="0.3">
      <c r="A13" t="str" cm="1">
        <f t="array" ref="A13:A16">_xlfn.UNIQUE('Cleaned Bike Sales'!F2:F89)</f>
        <v>Mountain-200</v>
      </c>
      <c r="B13">
        <v>290420</v>
      </c>
      <c r="C13" s="23">
        <f>B13/$B$17</f>
        <v>0.80397085529521195</v>
      </c>
      <c r="D13" s="30"/>
    </row>
    <row r="14" spans="1:6" x14ac:dyDescent="0.3">
      <c r="A14" t="str">
        <v>Mountain-400-W</v>
      </c>
      <c r="B14">
        <v>21532</v>
      </c>
      <c r="C14" s="23">
        <f t="shared" ref="C14:C15" si="2">B14/$B$17</f>
        <v>5.9607122292598659E-2</v>
      </c>
    </row>
    <row r="15" spans="1:6" x14ac:dyDescent="0.3">
      <c r="A15" t="str">
        <v>Mountain-500</v>
      </c>
      <c r="B15">
        <v>12130</v>
      </c>
      <c r="C15" s="23">
        <f t="shared" si="2"/>
        <v>3.3579527838065289E-2</v>
      </c>
    </row>
    <row r="16" spans="1:6" x14ac:dyDescent="0.3">
      <c r="A16" t="str">
        <v>Mountain-100</v>
      </c>
      <c r="B16">
        <v>37150</v>
      </c>
      <c r="C16" s="23">
        <f>B16/$B$17</f>
        <v>0.1028424945741241</v>
      </c>
    </row>
    <row r="17" spans="1:4" x14ac:dyDescent="0.3">
      <c r="A17" s="7" t="s">
        <v>186</v>
      </c>
      <c r="B17">
        <f>SUM(B13:B16)</f>
        <v>361232</v>
      </c>
      <c r="C17" s="25">
        <f>SUM(C13:C16)</f>
        <v>1</v>
      </c>
    </row>
    <row r="19" spans="1:4" x14ac:dyDescent="0.3">
      <c r="A19" s="29" t="s">
        <v>193</v>
      </c>
      <c r="B19" s="29"/>
      <c r="C19" s="29"/>
      <c r="D19" s="29"/>
    </row>
    <row r="26" spans="1:4" x14ac:dyDescent="0.3">
      <c r="A26" s="7"/>
    </row>
  </sheetData>
  <mergeCells count="4">
    <mergeCell ref="A1:B1"/>
    <mergeCell ref="C12:D12"/>
    <mergeCell ref="A11:B11"/>
    <mergeCell ref="A19:D1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DA684-CB8E-4628-B7BB-923A3314F87E}">
  <dimension ref="A1:F27"/>
  <sheetViews>
    <sheetView zoomScale="70" zoomScaleNormal="70" workbookViewId="0">
      <selection activeCell="G48" sqref="G48"/>
    </sheetView>
  </sheetViews>
  <sheetFormatPr defaultRowHeight="14.4" x14ac:dyDescent="0.3"/>
  <cols>
    <col min="1" max="1" width="21.6640625" bestFit="1" customWidth="1"/>
    <col min="2" max="2" width="16.77734375" bestFit="1" customWidth="1"/>
    <col min="3" max="3" width="5.33203125" bestFit="1" customWidth="1"/>
    <col min="4" max="4" width="11.109375" bestFit="1" customWidth="1"/>
    <col min="5" max="5" width="13.44140625" bestFit="1" customWidth="1"/>
    <col min="6" max="6" width="11.109375" bestFit="1" customWidth="1"/>
    <col min="7" max="7" width="13.33203125" bestFit="1" customWidth="1"/>
    <col min="8" max="8" width="13.109375" bestFit="1" customWidth="1"/>
    <col min="9" max="9" width="15.5546875" bestFit="1" customWidth="1"/>
    <col min="10" max="10" width="13.109375" bestFit="1" customWidth="1"/>
    <col min="11" max="11" width="16.109375" bestFit="1" customWidth="1"/>
    <col min="12" max="12" width="13.109375" bestFit="1" customWidth="1"/>
    <col min="13" max="13" width="15.5546875" bestFit="1" customWidth="1"/>
    <col min="14" max="14" width="13.109375" bestFit="1" customWidth="1"/>
    <col min="15" max="15" width="10.6640625" bestFit="1" customWidth="1"/>
    <col min="16" max="16" width="10.77734375" bestFit="1" customWidth="1"/>
  </cols>
  <sheetData>
    <row r="1" spans="1:6" x14ac:dyDescent="0.3">
      <c r="A1" s="17" t="s">
        <v>192</v>
      </c>
      <c r="B1" s="17" t="s">
        <v>191</v>
      </c>
    </row>
    <row r="2" spans="1:6" x14ac:dyDescent="0.3">
      <c r="A2" s="17" t="s">
        <v>164</v>
      </c>
      <c r="B2" t="s">
        <v>171</v>
      </c>
      <c r="C2" t="s">
        <v>169</v>
      </c>
      <c r="D2" t="s">
        <v>183</v>
      </c>
      <c r="E2" t="s">
        <v>170</v>
      </c>
      <c r="F2" t="s">
        <v>165</v>
      </c>
    </row>
    <row r="3" spans="1:6" x14ac:dyDescent="0.3">
      <c r="A3" s="16" t="s">
        <v>37</v>
      </c>
      <c r="B3" s="19">
        <v>6</v>
      </c>
      <c r="C3" s="19">
        <v>33</v>
      </c>
      <c r="D3" s="19">
        <v>9</v>
      </c>
      <c r="E3" s="19">
        <v>15</v>
      </c>
      <c r="F3" s="19">
        <v>63</v>
      </c>
    </row>
    <row r="4" spans="1:6" x14ac:dyDescent="0.3">
      <c r="A4" s="16" t="s">
        <v>59</v>
      </c>
      <c r="B4" s="19"/>
      <c r="C4" s="19">
        <v>8</v>
      </c>
      <c r="D4" s="19"/>
      <c r="E4" s="19">
        <v>3</v>
      </c>
      <c r="F4" s="19">
        <v>11</v>
      </c>
    </row>
    <row r="5" spans="1:6" x14ac:dyDescent="0.3">
      <c r="A5" s="16" t="s">
        <v>89</v>
      </c>
      <c r="B5" s="19"/>
      <c r="C5" s="19">
        <v>20</v>
      </c>
      <c r="D5" s="19"/>
      <c r="E5" s="19"/>
      <c r="F5" s="19">
        <v>20</v>
      </c>
    </row>
    <row r="6" spans="1:6" x14ac:dyDescent="0.3">
      <c r="A6" s="16" t="s">
        <v>51</v>
      </c>
      <c r="B6" s="19"/>
      <c r="C6" s="19">
        <v>13</v>
      </c>
      <c r="D6" s="19"/>
      <c r="E6" s="19"/>
      <c r="F6" s="19">
        <v>13</v>
      </c>
    </row>
    <row r="7" spans="1:6" x14ac:dyDescent="0.3">
      <c r="A7" s="16" t="s">
        <v>29</v>
      </c>
      <c r="B7" s="19"/>
      <c r="C7" s="19">
        <v>6</v>
      </c>
      <c r="D7" s="19">
        <v>8</v>
      </c>
      <c r="E7" s="19"/>
      <c r="F7" s="19">
        <v>14</v>
      </c>
    </row>
    <row r="8" spans="1:6" x14ac:dyDescent="0.3">
      <c r="A8" s="16" t="s">
        <v>23</v>
      </c>
      <c r="B8" s="19">
        <v>5</v>
      </c>
      <c r="C8" s="19">
        <v>46</v>
      </c>
      <c r="D8" s="19">
        <v>11</v>
      </c>
      <c r="E8" s="19">
        <v>4</v>
      </c>
      <c r="F8" s="19">
        <v>66</v>
      </c>
    </row>
    <row r="9" spans="1:6" x14ac:dyDescent="0.3">
      <c r="A9" s="16" t="s">
        <v>165</v>
      </c>
      <c r="B9" s="19">
        <v>11</v>
      </c>
      <c r="C9" s="19">
        <v>126</v>
      </c>
      <c r="D9" s="19">
        <v>28</v>
      </c>
      <c r="E9" s="19">
        <v>22</v>
      </c>
      <c r="F9" s="19">
        <v>187</v>
      </c>
    </row>
    <row r="11" spans="1:6" x14ac:dyDescent="0.3">
      <c r="A11" s="17" t="s">
        <v>192</v>
      </c>
      <c r="B11" s="17" t="s">
        <v>191</v>
      </c>
    </row>
    <row r="12" spans="1:6" x14ac:dyDescent="0.3">
      <c r="A12" s="17" t="s">
        <v>164</v>
      </c>
      <c r="B12" t="s">
        <v>162</v>
      </c>
      <c r="C12" t="s">
        <v>163</v>
      </c>
      <c r="D12" t="s">
        <v>165</v>
      </c>
    </row>
    <row r="13" spans="1:6" x14ac:dyDescent="0.3">
      <c r="A13" s="16" t="s">
        <v>37</v>
      </c>
      <c r="B13" s="19">
        <v>43</v>
      </c>
      <c r="C13" s="19">
        <v>20</v>
      </c>
      <c r="D13" s="19">
        <v>63</v>
      </c>
    </row>
    <row r="14" spans="1:6" x14ac:dyDescent="0.3">
      <c r="A14" s="16" t="s">
        <v>59</v>
      </c>
      <c r="B14" s="19">
        <v>6</v>
      </c>
      <c r="C14" s="19">
        <v>5</v>
      </c>
      <c r="D14" s="19">
        <v>11</v>
      </c>
    </row>
    <row r="15" spans="1:6" x14ac:dyDescent="0.3">
      <c r="A15" s="16" t="s">
        <v>89</v>
      </c>
      <c r="B15" s="19">
        <v>7</v>
      </c>
      <c r="C15" s="19">
        <v>13</v>
      </c>
      <c r="D15" s="19">
        <v>20</v>
      </c>
    </row>
    <row r="16" spans="1:6" x14ac:dyDescent="0.3">
      <c r="A16" s="16" t="s">
        <v>51</v>
      </c>
      <c r="B16" s="19">
        <v>8</v>
      </c>
      <c r="C16" s="19">
        <v>5</v>
      </c>
      <c r="D16" s="19">
        <v>13</v>
      </c>
    </row>
    <row r="17" spans="1:5" x14ac:dyDescent="0.3">
      <c r="A17" s="16" t="s">
        <v>29</v>
      </c>
      <c r="B17" s="19">
        <v>5</v>
      </c>
      <c r="C17" s="19">
        <v>9</v>
      </c>
      <c r="D17" s="19">
        <v>14</v>
      </c>
    </row>
    <row r="18" spans="1:5" x14ac:dyDescent="0.3">
      <c r="A18" s="16" t="s">
        <v>23</v>
      </c>
      <c r="B18" s="19">
        <v>39</v>
      </c>
      <c r="C18" s="19">
        <v>27</v>
      </c>
      <c r="D18" s="19">
        <v>66</v>
      </c>
    </row>
    <row r="19" spans="1:5" x14ac:dyDescent="0.3">
      <c r="A19" s="16" t="s">
        <v>165</v>
      </c>
      <c r="B19" s="19">
        <v>108</v>
      </c>
      <c r="C19" s="19">
        <v>79</v>
      </c>
      <c r="D19" s="19">
        <v>187</v>
      </c>
    </row>
    <row r="21" spans="1:5" x14ac:dyDescent="0.3">
      <c r="A21" s="17" t="s">
        <v>192</v>
      </c>
      <c r="B21" s="17" t="s">
        <v>191</v>
      </c>
    </row>
    <row r="22" spans="1:5" x14ac:dyDescent="0.3">
      <c r="A22" s="17" t="s">
        <v>164</v>
      </c>
      <c r="B22" t="s">
        <v>159</v>
      </c>
      <c r="C22" t="s">
        <v>160</v>
      </c>
      <c r="D22" t="s">
        <v>161</v>
      </c>
      <c r="E22" t="s">
        <v>165</v>
      </c>
    </row>
    <row r="23" spans="1:5" x14ac:dyDescent="0.3">
      <c r="A23" s="16" t="s">
        <v>171</v>
      </c>
      <c r="B23" s="19">
        <v>4</v>
      </c>
      <c r="C23" s="19">
        <v>7</v>
      </c>
      <c r="D23" s="19"/>
      <c r="E23" s="19">
        <v>11</v>
      </c>
    </row>
    <row r="24" spans="1:5" x14ac:dyDescent="0.3">
      <c r="A24" s="16" t="s">
        <v>169</v>
      </c>
      <c r="B24" s="19">
        <v>79</v>
      </c>
      <c r="C24" s="19">
        <v>36</v>
      </c>
      <c r="D24" s="19">
        <v>11</v>
      </c>
      <c r="E24" s="19">
        <v>126</v>
      </c>
    </row>
    <row r="25" spans="1:5" x14ac:dyDescent="0.3">
      <c r="A25" s="16" t="s">
        <v>183</v>
      </c>
      <c r="B25" s="19">
        <v>9</v>
      </c>
      <c r="C25" s="19">
        <v>14</v>
      </c>
      <c r="D25" s="19">
        <v>5</v>
      </c>
      <c r="E25" s="19">
        <v>28</v>
      </c>
    </row>
    <row r="26" spans="1:5" x14ac:dyDescent="0.3">
      <c r="A26" s="16" t="s">
        <v>170</v>
      </c>
      <c r="B26" s="19">
        <v>7</v>
      </c>
      <c r="C26" s="19">
        <v>4</v>
      </c>
      <c r="D26" s="19">
        <v>11</v>
      </c>
      <c r="E26" s="19">
        <v>22</v>
      </c>
    </row>
    <row r="27" spans="1:5" x14ac:dyDescent="0.3">
      <c r="A27" s="16" t="s">
        <v>165</v>
      </c>
      <c r="B27" s="19">
        <v>99</v>
      </c>
      <c r="C27" s="19">
        <v>61</v>
      </c>
      <c r="D27" s="19">
        <v>27</v>
      </c>
      <c r="E27" s="19">
        <v>187</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C2546-F679-41E7-A901-33503DA6DB63}">
  <dimension ref="A1:T3"/>
  <sheetViews>
    <sheetView showGridLines="0" zoomScale="70" zoomScaleNormal="70" workbookViewId="0">
      <selection activeCell="R40" sqref="R40"/>
    </sheetView>
  </sheetViews>
  <sheetFormatPr defaultRowHeight="14.4" x14ac:dyDescent="0.3"/>
  <sheetData>
    <row r="1" spans="1:20" ht="46.2" x14ac:dyDescent="0.85">
      <c r="A1" s="31" t="s">
        <v>166</v>
      </c>
      <c r="B1" s="31"/>
      <c r="C1" s="31"/>
      <c r="D1" s="31"/>
      <c r="E1" s="31"/>
      <c r="F1" s="31"/>
      <c r="G1" s="31"/>
      <c r="H1" s="31"/>
      <c r="I1" s="31"/>
      <c r="J1" s="31"/>
      <c r="K1" s="31"/>
      <c r="L1" s="31"/>
      <c r="M1" s="31"/>
      <c r="N1" s="31"/>
      <c r="O1" s="32"/>
      <c r="P1" s="32"/>
      <c r="Q1" s="32"/>
      <c r="R1" s="32"/>
      <c r="S1" s="32"/>
      <c r="T1" s="32"/>
    </row>
    <row r="3" spans="1:20" x14ac:dyDescent="0.3">
      <c r="F3" s="28"/>
    </row>
  </sheetData>
  <mergeCells count="1">
    <mergeCell ref="A1:N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cf0ffbd-cd96-4ba4-bd4f-bd34e8409846">
      <Terms xmlns="http://schemas.microsoft.com/office/infopath/2007/PartnerControls"/>
    </lcf76f155ced4ddcb4097134ff3c332f>
    <TaxCatchAll xmlns="ef7ae401-bd17-41a5-97cb-ef653218410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8F9F34832A35489A19D5E200F54CC8" ma:contentTypeVersion="17" ma:contentTypeDescription="Create a new document." ma:contentTypeScope="" ma:versionID="4667fbbc43b4318bb111874a548e13d5">
  <xsd:schema xmlns:xsd="http://www.w3.org/2001/XMLSchema" xmlns:xs="http://www.w3.org/2001/XMLSchema" xmlns:p="http://schemas.microsoft.com/office/2006/metadata/properties" xmlns:ns2="6cf0ffbd-cd96-4ba4-bd4f-bd34e8409846" xmlns:ns3="ef7ae401-bd17-41a5-97cb-ef653218410e" targetNamespace="http://schemas.microsoft.com/office/2006/metadata/properties" ma:root="true" ma:fieldsID="750e449e756990df47b00428a15370bb" ns2:_="" ns3:_="">
    <xsd:import namespace="6cf0ffbd-cd96-4ba4-bd4f-bd34e8409846"/>
    <xsd:import namespace="ef7ae401-bd17-41a5-97cb-ef65321841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0ffbd-cd96-4ba4-bd4f-bd34e8409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7ae401-bd17-41a5-97cb-ef65321841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aefe5af-a435-4393-a14b-6f721e236a53}" ma:internalName="TaxCatchAll" ma:showField="CatchAllData" ma:web="ef7ae401-bd17-41a5-97cb-ef65321841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77C7D5-983C-4B15-A63B-38F48A7EACDF}">
  <ds:schemaRefs>
    <ds:schemaRef ds:uri="http://schemas.microsoft.com/sharepoint/v3/contenttype/forms"/>
  </ds:schemaRefs>
</ds:datastoreItem>
</file>

<file path=customXml/itemProps2.xml><?xml version="1.0" encoding="utf-8"?>
<ds:datastoreItem xmlns:ds="http://schemas.openxmlformats.org/officeDocument/2006/customXml" ds:itemID="{B0E83AF8-2C50-4089-9716-0DC4D6C9EB5B}">
  <ds:schemaRefs>
    <ds:schemaRef ds:uri="http://schemas.microsoft.com/office/2006/metadata/properties"/>
    <ds:schemaRef ds:uri="http://schemas.microsoft.com/office/infopath/2007/PartnerControls"/>
    <ds:schemaRef ds:uri="6cf0ffbd-cd96-4ba4-bd4f-bd34e8409846"/>
    <ds:schemaRef ds:uri="ef7ae401-bd17-41a5-97cb-ef653218410e"/>
  </ds:schemaRefs>
</ds:datastoreItem>
</file>

<file path=customXml/itemProps3.xml><?xml version="1.0" encoding="utf-8"?>
<ds:datastoreItem xmlns:ds="http://schemas.openxmlformats.org/officeDocument/2006/customXml" ds:itemID="{700A3249-61A6-4732-B467-CFA4F502C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0ffbd-cd96-4ba4-bd4f-bd34e8409846"/>
    <ds:schemaRef ds:uri="ef7ae401-bd17-41a5-97cb-ef6532184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Raw Bike Sales </vt:lpstr>
      <vt:lpstr>Cleaned Bike Sales</vt:lpstr>
      <vt:lpstr>Analysis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Pickard, John</dc:creator>
  <cp:keywords/>
  <dc:description/>
  <cp:lastModifiedBy>CHIDBHAS MOHANTY</cp:lastModifiedBy>
  <cp:revision/>
  <dcterms:created xsi:type="dcterms:W3CDTF">2022-11-04T20:14:11Z</dcterms:created>
  <dcterms:modified xsi:type="dcterms:W3CDTF">2024-04-20T04:35:56Z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0x010100198F9F34832A35489A19D5E200F54CC8</vt:lpwstr>
  </property>
</Properties>
</file>