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/>
  </bookViews>
  <sheets>
    <sheet name="Cost Sheet FOB" sheetId="1" r:id="rId1"/>
  </sheets>
  <definedNames>
    <definedName name="_xlnm.Print_Area" localSheetId="0">'Cost Sheet FOB'!$A$1:$F$48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<sst xmlns="http://schemas.openxmlformats.org/spreadsheetml/2006/main" count="73" uniqueCount="71">
  <si>
    <t>ZEDEX CLOTHING PVT LTD - FOB COSTING</t>
  </si>
  <si>
    <t xml:space="preserve">DATE </t>
  </si>
  <si>
    <t>Product Category</t>
  </si>
  <si>
    <t>Men's Core Jeans</t>
  </si>
  <si>
    <t>Brand</t>
  </si>
  <si>
    <t>REO</t>
  </si>
  <si>
    <t>Style Number</t>
  </si>
  <si>
    <t>#2402018</t>
  </si>
  <si>
    <t>Color</t>
  </si>
  <si>
    <t>BLACK</t>
  </si>
  <si>
    <t>(A) FABRIC</t>
  </si>
  <si>
    <t>Item Code</t>
  </si>
  <si>
    <t>Item Name</t>
  </si>
  <si>
    <t xml:space="preserve">Rate/ PC + Transport </t>
  </si>
  <si>
    <t>Consumption</t>
  </si>
  <si>
    <t>Amount</t>
  </si>
  <si>
    <t>REMARKS</t>
  </si>
  <si>
    <t xml:space="preserve">Main Fabric </t>
  </si>
  <si>
    <t>EW-0263 BLACK</t>
  </si>
  <si>
    <t>Pocketing</t>
  </si>
  <si>
    <t>PC BLACK</t>
  </si>
  <si>
    <t>Other Fabrics</t>
  </si>
  <si>
    <t>Total (A)</t>
  </si>
  <si>
    <t>(B) PROCESSES</t>
  </si>
  <si>
    <t>Cutting</t>
  </si>
  <si>
    <t xml:space="preserve">AS DISSCUSED </t>
  </si>
  <si>
    <t>Stitching</t>
  </si>
  <si>
    <t>Finishing</t>
  </si>
  <si>
    <t xml:space="preserve">Washing </t>
  </si>
  <si>
    <t>ONLY RAW WASH</t>
  </si>
  <si>
    <t>Embroidery</t>
  </si>
  <si>
    <t xml:space="preserve">Print </t>
  </si>
  <si>
    <t>COIN PKT</t>
  </si>
  <si>
    <t>Others</t>
  </si>
  <si>
    <t xml:space="preserve">Garment Test </t>
  </si>
  <si>
    <t>TOTAL (B)</t>
  </si>
  <si>
    <t>( C ) ACCESSORIES</t>
  </si>
  <si>
    <t>Rate</t>
  </si>
  <si>
    <t>REO MAIN LABEL WITH SIZE</t>
  </si>
  <si>
    <t>BELT</t>
  </si>
  <si>
    <t>Wash Care Label</t>
  </si>
  <si>
    <t>INSIDE BELT</t>
  </si>
  <si>
    <t xml:space="preserve">Thread </t>
  </si>
  <si>
    <t>WHITE COTTON</t>
  </si>
  <si>
    <t>BODY / BOBBIN / OVERLOCK</t>
  </si>
  <si>
    <t>FLY Zipper</t>
  </si>
  <si>
    <t>METAL RFD</t>
  </si>
  <si>
    <t>snap buttons / METAL ID</t>
  </si>
  <si>
    <t>SHANK BUTTONS</t>
  </si>
  <si>
    <t>MAIN BUTTON</t>
  </si>
  <si>
    <t>RIVETS</t>
  </si>
  <si>
    <t>POCKET CORNER</t>
  </si>
  <si>
    <t>PU PATCH</t>
  </si>
  <si>
    <t>BACK SIDE OF BELT</t>
  </si>
  <si>
    <t>SEAL TAGS</t>
  </si>
  <si>
    <t>TAG SET</t>
  </si>
  <si>
    <t xml:space="preserve">MAIN TAG  WITH BAGGY FIT </t>
  </si>
  <si>
    <t>SIZE TAG</t>
  </si>
  <si>
    <t>POLYBAG</t>
  </si>
  <si>
    <t xml:space="preserve">CTN </t>
  </si>
  <si>
    <t>PVC TAG</t>
  </si>
  <si>
    <t>BARCODES STICKER</t>
  </si>
  <si>
    <t>TOTAL (C)</t>
  </si>
  <si>
    <t>All accessories</t>
  </si>
  <si>
    <t>WASTAGE 2%</t>
  </si>
  <si>
    <t>A + B + C - TOTAL</t>
  </si>
  <si>
    <t>Rejection</t>
  </si>
  <si>
    <t xml:space="preserve"> Margin</t>
  </si>
  <si>
    <t xml:space="preserve">Total </t>
  </si>
  <si>
    <t xml:space="preserve">Trims Transportation </t>
  </si>
  <si>
    <t xml:space="preserve">Price in INR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</si>
</sst>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0_ "/>
    <numFmt numFmtId="182" formatCode="0.00_ "/>
    <numFmt numFmtId="183" formatCode="0.0_ "/>
  </numFmts>
  <fonts count="33">
    <font>
      <sz val="11"/>
      <color theme="1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sz val="20"/>
      <color theme="1"/>
      <name val="Calibri"/>
      <charset val="134"/>
      <scheme val="minor"/>
    </font>
    <font>
      <sz val="20"/>
      <name val="Calibri"/>
      <charset val="134"/>
      <scheme val="minor"/>
    </font>
    <font>
      <b/>
      <sz val="20"/>
      <color rgb="FF000000"/>
      <name val="Calibri"/>
      <charset val="134"/>
      <scheme val="minor"/>
    </font>
    <font>
      <b/>
      <sz val="24"/>
      <color rgb="FF000000"/>
      <name val="Calibri"/>
      <charset val="134"/>
      <scheme val="minor"/>
    </font>
    <font>
      <b/>
      <sz val="20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i/>
      <sz val="20"/>
      <color rgb="FFFF0000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20"/>
      <color rgb="FF0000FF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sz val="20"/>
      <color rgb="FFFF0000"/>
      <name val="Calibri"/>
      <charset val="134"/>
      <scheme val="minor"/>
    </font>
    <font>
      <i/>
      <u/>
      <sz val="2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29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1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1" borderId="19" applyNumberFormat="0" applyAlignment="0" applyProtection="0">
      <alignment vertical="center"/>
    </xf>
    <xf numFmtId="0" fontId="23" fillId="12" borderId="20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3" borderId="21" applyNumberFormat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80" fontId="4" fillId="3" borderId="7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7" fillId="0" borderId="8" xfId="0" applyFont="1" applyBorder="1"/>
    <xf numFmtId="0" fontId="3" fillId="5" borderId="5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wrapText="1"/>
    </xf>
    <xf numFmtId="0" fontId="3" fillId="5" borderId="7" xfId="0" applyFont="1" applyFill="1" applyBorder="1" applyAlignment="1">
      <alignment horizontal="center" vertical="center" wrapText="1"/>
    </xf>
    <xf numFmtId="0" fontId="0" fillId="0" borderId="9" xfId="0" applyBorder="1"/>
    <xf numFmtId="0" fontId="2" fillId="0" borderId="8" xfId="0" applyFont="1" applyBorder="1"/>
    <xf numFmtId="0" fontId="6" fillId="6" borderId="5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center" vertical="center"/>
    </xf>
    <xf numFmtId="0" fontId="6" fillId="6" borderId="7" xfId="0" applyNumberFormat="1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9" fillId="0" borderId="8" xfId="0" applyFont="1" applyBorder="1"/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0" fontId="12" fillId="0" borderId="7" xfId="0" applyFont="1" applyBorder="1" applyAlignment="1">
      <alignment horizontal="left" vertical="center" wrapText="1"/>
    </xf>
    <xf numFmtId="181" fontId="3" fillId="0" borderId="7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wrapText="1"/>
    </xf>
    <xf numFmtId="0" fontId="3" fillId="8" borderId="5" xfId="0" applyFont="1" applyFill="1" applyBorder="1" applyAlignment="1">
      <alignment horizontal="left"/>
    </xf>
    <xf numFmtId="0" fontId="3" fillId="8" borderId="6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left"/>
    </xf>
    <xf numFmtId="0" fontId="3" fillId="0" borderId="10" xfId="0" applyFont="1" applyBorder="1" applyAlignment="1">
      <alignment horizontal="center" vertical="center"/>
    </xf>
    <xf numFmtId="181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81" fontId="3" fillId="0" borderId="11" xfId="0" applyNumberFormat="1" applyFont="1" applyBorder="1" applyAlignment="1">
      <alignment horizontal="center" vertical="center"/>
    </xf>
    <xf numFmtId="182" fontId="3" fillId="0" borderId="7" xfId="0" applyNumberFormat="1" applyFont="1" applyBorder="1" applyAlignment="1">
      <alignment horizontal="center" vertical="center"/>
    </xf>
    <xf numFmtId="0" fontId="3" fillId="8" borderId="5" xfId="0" applyFont="1" applyFill="1" applyBorder="1" applyAlignment="1">
      <alignment horizontal="left" wrapText="1"/>
    </xf>
    <xf numFmtId="0" fontId="3" fillId="8" borderId="6" xfId="0" applyFont="1" applyFill="1" applyBorder="1" applyAlignment="1">
      <alignment horizontal="left" wrapText="1"/>
    </xf>
    <xf numFmtId="183" fontId="3" fillId="0" borderId="7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181" fontId="6" fillId="6" borderId="7" xfId="0" applyNumberFormat="1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3" fillId="8" borderId="7" xfId="0" applyFont="1" applyFill="1" applyBorder="1" applyAlignment="1">
      <alignment horizontal="center" vertical="center"/>
    </xf>
    <xf numFmtId="181" fontId="6" fillId="8" borderId="7" xfId="0" applyNumberFormat="1" applyFont="1" applyFill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181" fontId="6" fillId="0" borderId="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9" fillId="8" borderId="8" xfId="0" applyFont="1" applyFill="1" applyBorder="1"/>
    <xf numFmtId="0" fontId="3" fillId="9" borderId="12" xfId="0" applyFont="1" applyFill="1" applyBorder="1" applyAlignment="1">
      <alignment horizontal="left" vertical="center"/>
    </xf>
    <xf numFmtId="0" fontId="3" fillId="9" borderId="13" xfId="0" applyFont="1" applyFill="1" applyBorder="1" applyAlignment="1">
      <alignment horizontal="left" vertical="center"/>
    </xf>
    <xf numFmtId="0" fontId="3" fillId="9" borderId="14" xfId="0" applyFont="1" applyFill="1" applyBorder="1" applyAlignment="1">
      <alignment horizontal="left" vertical="center"/>
    </xf>
    <xf numFmtId="0" fontId="3" fillId="9" borderId="14" xfId="0" applyFont="1" applyFill="1" applyBorder="1" applyAlignment="1">
      <alignment horizontal="center" vertical="center"/>
    </xf>
    <xf numFmtId="181" fontId="6" fillId="9" borderId="14" xfId="0" applyNumberFormat="1" applyFont="1" applyFill="1" applyBorder="1" applyAlignment="1">
      <alignment horizontal="center" vertical="center"/>
    </xf>
    <xf numFmtId="0" fontId="2" fillId="0" borderId="15" xfId="0" applyFont="1" applyBorder="1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  <pageSetUpPr fitToPage="1"/>
  </sheetPr>
  <dimension ref="A1:G49"/>
  <sheetViews>
    <sheetView tabSelected="1" zoomScale="55" zoomScaleNormal="55" workbookViewId="0">
      <selection activeCell="A1" sqref="A1:F1"/>
    </sheetView>
  </sheetViews>
  <sheetFormatPr defaultColWidth="9" defaultRowHeight="14.5" outlineLevelCol="6"/>
  <cols>
    <col min="1" max="1" width="46.7090909090909" customWidth="1"/>
    <col min="2" max="2" width="25.4272727272727" customWidth="1"/>
    <col min="3" max="3" width="52.1363636363636" customWidth="1"/>
    <col min="4" max="4" width="12.2818181818182" customWidth="1"/>
    <col min="5" max="5" width="25.1363636363636" customWidth="1"/>
    <col min="6" max="6" width="25.7090909090909" customWidth="1"/>
    <col min="7" max="7" width="84.2818181818182" customWidth="1"/>
  </cols>
  <sheetData>
    <row r="1" ht="51.95" customHeight="1" spans="1:7">
      <c r="A1" s="1" t="s">
        <v>0</v>
      </c>
      <c r="B1" s="2"/>
      <c r="C1" s="3"/>
      <c r="D1" s="3"/>
      <c r="E1" s="3"/>
      <c r="F1" s="3"/>
      <c r="G1" s="4"/>
    </row>
    <row r="2" ht="26" spans="1:7">
      <c r="A2" s="5" t="s">
        <v>1</v>
      </c>
      <c r="B2" s="6"/>
      <c r="C2" s="7"/>
      <c r="D2" s="8">
        <v>45420</v>
      </c>
      <c r="E2" s="9"/>
      <c r="F2" s="9"/>
      <c r="G2" s="10"/>
    </row>
    <row r="3" ht="26" spans="1:7">
      <c r="A3" s="5" t="s">
        <v>2</v>
      </c>
      <c r="B3" s="6"/>
      <c r="C3" s="7"/>
      <c r="D3" s="7" t="s">
        <v>3</v>
      </c>
      <c r="E3" s="7"/>
      <c r="F3" s="7"/>
      <c r="G3" s="10"/>
    </row>
    <row r="4" ht="26" spans="1:7">
      <c r="A4" s="5" t="s">
        <v>4</v>
      </c>
      <c r="B4" s="6"/>
      <c r="C4" s="7"/>
      <c r="D4" s="7" t="s">
        <v>5</v>
      </c>
      <c r="E4" s="7"/>
      <c r="F4" s="7"/>
      <c r="G4" s="10"/>
    </row>
    <row r="5" ht="31" spans="1:7">
      <c r="A5" s="5" t="s">
        <v>6</v>
      </c>
      <c r="B5" s="6"/>
      <c r="C5" s="7"/>
      <c r="D5" s="11" t="s">
        <v>7</v>
      </c>
      <c r="E5" s="11"/>
      <c r="F5" s="11"/>
      <c r="G5" s="10"/>
    </row>
    <row r="6" ht="27" customHeight="1" spans="1:7">
      <c r="A6" s="5" t="s">
        <v>8</v>
      </c>
      <c r="B6" s="6"/>
      <c r="C6" s="7"/>
      <c r="D6" s="12" t="s">
        <v>9</v>
      </c>
      <c r="E6" s="12"/>
      <c r="F6" s="12"/>
      <c r="G6" s="10"/>
    </row>
    <row r="7" ht="104" spans="1:7">
      <c r="A7" s="13" t="s">
        <v>10</v>
      </c>
      <c r="B7" s="14" t="s">
        <v>11</v>
      </c>
      <c r="C7" s="15" t="s">
        <v>12</v>
      </c>
      <c r="D7" s="16" t="s">
        <v>13</v>
      </c>
      <c r="E7" s="15" t="s">
        <v>14</v>
      </c>
      <c r="F7" s="15" t="s">
        <v>15</v>
      </c>
      <c r="G7" s="17" t="s">
        <v>16</v>
      </c>
    </row>
    <row r="8" ht="26" spans="1:7">
      <c r="A8" s="18" t="s">
        <v>17</v>
      </c>
      <c r="B8" s="19"/>
      <c r="C8" s="20" t="s">
        <v>18</v>
      </c>
      <c r="D8" s="7">
        <v>220</v>
      </c>
      <c r="E8" s="21">
        <v>1</v>
      </c>
      <c r="F8" s="7">
        <f t="shared" ref="F8:F21" si="0">D8*E8</f>
        <v>220</v>
      </c>
      <c r="G8" s="22"/>
    </row>
    <row r="9" ht="26" spans="1:7">
      <c r="A9" s="18" t="s">
        <v>19</v>
      </c>
      <c r="B9" s="19"/>
      <c r="C9" s="23" t="s">
        <v>20</v>
      </c>
      <c r="D9" s="7">
        <v>48</v>
      </c>
      <c r="E9" s="7">
        <v>0.18</v>
      </c>
      <c r="F9" s="7">
        <f t="shared" si="0"/>
        <v>8.64</v>
      </c>
      <c r="G9" s="24"/>
    </row>
    <row r="10" ht="26" spans="1:7">
      <c r="A10" s="18" t="s">
        <v>21</v>
      </c>
      <c r="B10" s="19"/>
      <c r="C10" s="20"/>
      <c r="D10" s="20"/>
      <c r="E10" s="20"/>
      <c r="F10" s="20"/>
      <c r="G10" s="25"/>
    </row>
    <row r="11" ht="26" spans="1:7">
      <c r="A11" s="26" t="s">
        <v>22</v>
      </c>
      <c r="B11" s="27"/>
      <c r="C11" s="28"/>
      <c r="D11" s="28"/>
      <c r="E11" s="28"/>
      <c r="F11" s="29">
        <f>SUM(F8:F10)</f>
        <v>228.64</v>
      </c>
      <c r="G11" s="25"/>
    </row>
    <row r="12" ht="26" spans="1:7">
      <c r="A12" s="13" t="s">
        <v>23</v>
      </c>
      <c r="B12" s="14"/>
      <c r="C12" s="30"/>
      <c r="D12" s="31"/>
      <c r="E12" s="31"/>
      <c r="F12" s="31"/>
      <c r="G12" s="25"/>
    </row>
    <row r="13" ht="26" spans="1:7">
      <c r="A13" s="32" t="s">
        <v>24</v>
      </c>
      <c r="B13" s="33"/>
      <c r="C13" s="34"/>
      <c r="D13" s="7">
        <v>5</v>
      </c>
      <c r="E13" s="7">
        <v>1</v>
      </c>
      <c r="F13" s="7">
        <f t="shared" si="0"/>
        <v>5</v>
      </c>
      <c r="G13" s="35" t="s">
        <v>25</v>
      </c>
    </row>
    <row r="14" ht="26" spans="1:7">
      <c r="A14" s="32" t="s">
        <v>26</v>
      </c>
      <c r="B14" s="33"/>
      <c r="C14" s="34"/>
      <c r="D14" s="7">
        <v>80</v>
      </c>
      <c r="E14" s="7">
        <v>1</v>
      </c>
      <c r="F14" s="7">
        <f t="shared" si="0"/>
        <v>80</v>
      </c>
      <c r="G14" s="35"/>
    </row>
    <row r="15" ht="26" spans="1:7">
      <c r="A15" s="32" t="s">
        <v>27</v>
      </c>
      <c r="B15" s="33"/>
      <c r="C15" s="34"/>
      <c r="D15" s="7">
        <v>10</v>
      </c>
      <c r="E15" s="7">
        <v>1</v>
      </c>
      <c r="F15" s="7">
        <f t="shared" si="0"/>
        <v>10</v>
      </c>
      <c r="G15" s="35"/>
    </row>
    <row r="16" ht="26" spans="1:7">
      <c r="A16" s="36"/>
      <c r="B16" s="33"/>
      <c r="C16" s="34"/>
      <c r="D16" s="7"/>
      <c r="E16" s="7"/>
      <c r="F16" s="7">
        <f t="shared" si="0"/>
        <v>0</v>
      </c>
      <c r="G16" s="35"/>
    </row>
    <row r="17" ht="26" spans="1:7">
      <c r="A17" s="36" t="s">
        <v>28</v>
      </c>
      <c r="B17" s="37"/>
      <c r="C17" s="38" t="s">
        <v>29</v>
      </c>
      <c r="D17" s="7">
        <v>18</v>
      </c>
      <c r="E17" s="7">
        <v>1</v>
      </c>
      <c r="F17" s="7">
        <f t="shared" si="0"/>
        <v>18</v>
      </c>
      <c r="G17" s="35"/>
    </row>
    <row r="18" ht="26" spans="1:7">
      <c r="A18" s="36" t="s">
        <v>30</v>
      </c>
      <c r="B18" s="37"/>
      <c r="C18" s="39"/>
      <c r="D18" s="7"/>
      <c r="E18" s="7"/>
      <c r="F18" s="7">
        <f t="shared" si="0"/>
        <v>0</v>
      </c>
      <c r="G18" s="25"/>
    </row>
    <row r="19" ht="26" spans="1:7">
      <c r="A19" s="36" t="s">
        <v>31</v>
      </c>
      <c r="B19" s="37"/>
      <c r="C19" s="39" t="s">
        <v>32</v>
      </c>
      <c r="D19" s="7">
        <v>4</v>
      </c>
      <c r="E19" s="7">
        <v>1</v>
      </c>
      <c r="F19" s="7">
        <f t="shared" si="0"/>
        <v>4</v>
      </c>
      <c r="G19" s="25"/>
    </row>
    <row r="20" ht="26" spans="1:7">
      <c r="A20" s="36" t="s">
        <v>33</v>
      </c>
      <c r="B20" s="37"/>
      <c r="C20" s="39"/>
      <c r="D20" s="7"/>
      <c r="E20" s="7"/>
      <c r="F20" s="7">
        <f t="shared" si="0"/>
        <v>0</v>
      </c>
      <c r="G20" s="25"/>
    </row>
    <row r="21" ht="26" spans="1:7">
      <c r="A21" s="36" t="s">
        <v>34</v>
      </c>
      <c r="B21" s="37"/>
      <c r="C21" s="39"/>
      <c r="D21" s="7"/>
      <c r="E21" s="7"/>
      <c r="F21" s="7">
        <f t="shared" si="0"/>
        <v>0</v>
      </c>
      <c r="G21" s="25"/>
    </row>
    <row r="22" ht="26" spans="1:7">
      <c r="A22" s="26" t="s">
        <v>35</v>
      </c>
      <c r="B22" s="27"/>
      <c r="C22" s="40"/>
      <c r="D22" s="28"/>
      <c r="E22" s="28"/>
      <c r="F22" s="29">
        <f>SUM(F13:F21)</f>
        <v>117</v>
      </c>
      <c r="G22" s="25"/>
    </row>
    <row r="23" ht="26" spans="1:7">
      <c r="A23" s="41" t="s">
        <v>36</v>
      </c>
      <c r="B23" s="42"/>
      <c r="C23" s="43"/>
      <c r="D23" s="44" t="s">
        <v>37</v>
      </c>
      <c r="E23" s="44" t="s">
        <v>14</v>
      </c>
      <c r="F23" s="44" t="s">
        <v>15</v>
      </c>
      <c r="G23" s="25"/>
    </row>
    <row r="24" ht="26" spans="1:7">
      <c r="A24" s="45" t="s">
        <v>38</v>
      </c>
      <c r="B24" s="46"/>
      <c r="C24" s="34" t="s">
        <v>39</v>
      </c>
      <c r="D24" s="7">
        <v>2.25</v>
      </c>
      <c r="E24" s="7">
        <v>1</v>
      </c>
      <c r="F24" s="7">
        <f t="shared" ref="F24:F30" si="1">D24*E24</f>
        <v>2.25</v>
      </c>
      <c r="G24" s="25"/>
    </row>
    <row r="25" ht="26" spans="1:7">
      <c r="A25" s="45" t="s">
        <v>40</v>
      </c>
      <c r="B25" s="46"/>
      <c r="C25" s="47" t="s">
        <v>41</v>
      </c>
      <c r="D25" s="7">
        <v>1.8</v>
      </c>
      <c r="E25" s="7">
        <v>1</v>
      </c>
      <c r="F25" s="7">
        <f t="shared" si="1"/>
        <v>1.8</v>
      </c>
      <c r="G25" s="25"/>
    </row>
    <row r="26" ht="26" spans="1:7">
      <c r="A26" s="45" t="s">
        <v>42</v>
      </c>
      <c r="B26" s="46" t="s">
        <v>43</v>
      </c>
      <c r="C26" s="34" t="s">
        <v>44</v>
      </c>
      <c r="D26" s="48">
        <v>14</v>
      </c>
      <c r="E26" s="7">
        <v>1</v>
      </c>
      <c r="F26" s="48">
        <f t="shared" si="1"/>
        <v>14</v>
      </c>
      <c r="G26" s="49"/>
    </row>
    <row r="27" ht="26" spans="1:7">
      <c r="A27" s="50" t="s">
        <v>45</v>
      </c>
      <c r="B27" s="51"/>
      <c r="C27" s="52" t="s">
        <v>46</v>
      </c>
      <c r="D27" s="53">
        <v>7</v>
      </c>
      <c r="E27" s="53">
        <v>1</v>
      </c>
      <c r="F27" s="7">
        <f t="shared" si="1"/>
        <v>7</v>
      </c>
      <c r="G27" s="25"/>
    </row>
    <row r="28" ht="26" spans="1:7">
      <c r="A28" s="54" t="s">
        <v>47</v>
      </c>
      <c r="B28" s="55"/>
      <c r="C28" s="52"/>
      <c r="D28" s="53">
        <v>0</v>
      </c>
      <c r="E28" s="53">
        <v>0</v>
      </c>
      <c r="F28" s="7">
        <f t="shared" si="1"/>
        <v>0</v>
      </c>
      <c r="G28" s="25"/>
    </row>
    <row r="29" ht="26" spans="1:7">
      <c r="A29" s="54" t="s">
        <v>48</v>
      </c>
      <c r="B29" s="55"/>
      <c r="C29" s="52" t="s">
        <v>49</v>
      </c>
      <c r="D29" s="53">
        <v>3</v>
      </c>
      <c r="E29" s="53">
        <v>1</v>
      </c>
      <c r="F29" s="7">
        <f t="shared" si="1"/>
        <v>3</v>
      </c>
      <c r="G29" s="25"/>
    </row>
    <row r="30" ht="26" spans="1:7">
      <c r="A30" s="54" t="s">
        <v>50</v>
      </c>
      <c r="B30" s="55"/>
      <c r="C30" s="52" t="s">
        <v>51</v>
      </c>
      <c r="D30" s="53">
        <v>1.15</v>
      </c>
      <c r="E30" s="53">
        <v>4</v>
      </c>
      <c r="F30" s="7">
        <f t="shared" si="1"/>
        <v>4.6</v>
      </c>
      <c r="G30" s="25"/>
    </row>
    <row r="31" ht="26" spans="1:7">
      <c r="A31" s="54" t="s">
        <v>52</v>
      </c>
      <c r="B31" s="55"/>
      <c r="C31" s="34" t="s">
        <v>53</v>
      </c>
      <c r="D31" s="7">
        <v>5.5</v>
      </c>
      <c r="E31" s="7">
        <v>1</v>
      </c>
      <c r="F31" s="7">
        <f t="shared" ref="F31:F38" si="2">+D31*E31</f>
        <v>5.5</v>
      </c>
      <c r="G31" s="25"/>
    </row>
    <row r="32" ht="26" spans="1:7">
      <c r="A32" s="54" t="s">
        <v>54</v>
      </c>
      <c r="B32" s="55"/>
      <c r="C32" s="56" t="s">
        <v>55</v>
      </c>
      <c r="D32" s="57">
        <v>3.25</v>
      </c>
      <c r="E32" s="56">
        <v>1</v>
      </c>
      <c r="F32" s="56">
        <f t="shared" si="2"/>
        <v>3.25</v>
      </c>
      <c r="G32" s="25"/>
    </row>
    <row r="33" ht="26" spans="1:7">
      <c r="A33" s="54" t="s">
        <v>56</v>
      </c>
      <c r="B33" s="55"/>
      <c r="C33" s="58"/>
      <c r="D33" s="59"/>
      <c r="E33" s="58"/>
      <c r="F33" s="58"/>
      <c r="G33" s="25"/>
    </row>
    <row r="34" ht="26" spans="1:7">
      <c r="A34" s="54" t="s">
        <v>57</v>
      </c>
      <c r="B34" s="55"/>
      <c r="C34" s="39"/>
      <c r="D34" s="60"/>
      <c r="E34" s="7"/>
      <c r="F34" s="7">
        <f t="shared" si="2"/>
        <v>0</v>
      </c>
      <c r="G34" s="25"/>
    </row>
    <row r="35" ht="26" spans="1:7">
      <c r="A35" s="61" t="s">
        <v>58</v>
      </c>
      <c r="B35" s="62"/>
      <c r="C35" s="39"/>
      <c r="D35" s="63">
        <v>2.5</v>
      </c>
      <c r="E35" s="7">
        <v>1</v>
      </c>
      <c r="F35" s="7">
        <f t="shared" si="2"/>
        <v>2.5</v>
      </c>
      <c r="G35" s="25"/>
    </row>
    <row r="36" ht="26" spans="1:7">
      <c r="A36" s="50" t="s">
        <v>59</v>
      </c>
      <c r="B36" s="51"/>
      <c r="C36" s="52"/>
      <c r="D36" s="64">
        <v>4</v>
      </c>
      <c r="E36" s="7">
        <v>1</v>
      </c>
      <c r="F36" s="65">
        <f t="shared" si="2"/>
        <v>4</v>
      </c>
      <c r="G36" s="25"/>
    </row>
    <row r="37" ht="26" spans="1:7">
      <c r="A37" s="50" t="s">
        <v>60</v>
      </c>
      <c r="B37" s="51"/>
      <c r="C37" s="52"/>
      <c r="D37" s="53"/>
      <c r="E37" s="7"/>
      <c r="F37" s="7">
        <f t="shared" si="2"/>
        <v>0</v>
      </c>
      <c r="G37" s="35"/>
    </row>
    <row r="38" ht="26" spans="1:7">
      <c r="A38" s="50" t="s">
        <v>61</v>
      </c>
      <c r="B38" s="51"/>
      <c r="C38" s="52"/>
      <c r="D38" s="53">
        <v>0.8</v>
      </c>
      <c r="E38" s="7">
        <v>1</v>
      </c>
      <c r="F38" s="7">
        <f t="shared" si="2"/>
        <v>0.8</v>
      </c>
      <c r="G38" s="35"/>
    </row>
    <row r="39" ht="26" spans="1:7">
      <c r="A39" s="26" t="s">
        <v>62</v>
      </c>
      <c r="B39" s="27"/>
      <c r="C39" s="66" t="s">
        <v>63</v>
      </c>
      <c r="D39" s="28"/>
      <c r="E39" s="28"/>
      <c r="F39" s="67">
        <f>SUM(F24:F38)</f>
        <v>48.7</v>
      </c>
      <c r="G39" s="25"/>
    </row>
    <row r="40" ht="26" spans="1:7">
      <c r="A40" s="26" t="s">
        <v>64</v>
      </c>
      <c r="B40" s="27"/>
      <c r="C40" s="66"/>
      <c r="D40" s="28"/>
      <c r="E40" s="28"/>
      <c r="F40" s="67">
        <f>+F39*2%</f>
        <v>0.974</v>
      </c>
      <c r="G40" s="25"/>
    </row>
    <row r="41" ht="26" spans="1:7">
      <c r="A41" s="68" t="s">
        <v>65</v>
      </c>
      <c r="B41" s="69"/>
      <c r="C41" s="70"/>
      <c r="D41" s="71"/>
      <c r="E41" s="71"/>
      <c r="F41" s="72">
        <f>+F11+F22+F39+F40</f>
        <v>395.314</v>
      </c>
      <c r="G41" s="25"/>
    </row>
    <row r="42" ht="26" spans="1:7">
      <c r="A42" s="36"/>
      <c r="B42" s="37"/>
      <c r="C42" s="39"/>
      <c r="D42" s="73"/>
      <c r="E42" s="73"/>
      <c r="F42" s="48"/>
      <c r="G42" s="25"/>
    </row>
    <row r="43" ht="26" spans="1:7">
      <c r="A43" s="36" t="s">
        <v>66</v>
      </c>
      <c r="B43" s="37"/>
      <c r="C43" s="39"/>
      <c r="D43" s="73"/>
      <c r="E43" s="73">
        <v>0.03</v>
      </c>
      <c r="F43" s="48">
        <f>F41*E43</f>
        <v>11.85942</v>
      </c>
      <c r="G43" s="25"/>
    </row>
    <row r="44" ht="26" spans="1:7">
      <c r="A44" s="36" t="s">
        <v>67</v>
      </c>
      <c r="B44" s="37"/>
      <c r="C44" s="39"/>
      <c r="D44" s="73"/>
      <c r="E44" s="73">
        <v>0.07</v>
      </c>
      <c r="F44" s="48">
        <f>E44*F41</f>
        <v>27.67198</v>
      </c>
      <c r="G44" s="25"/>
    </row>
    <row r="45" ht="26" spans="1:7">
      <c r="A45" s="74" t="s">
        <v>68</v>
      </c>
      <c r="B45" s="75"/>
      <c r="C45" s="39"/>
      <c r="D45" s="73"/>
      <c r="E45" s="73"/>
      <c r="F45" s="76">
        <f>F43+F44</f>
        <v>39.5314</v>
      </c>
      <c r="G45" s="25"/>
    </row>
    <row r="46" ht="26" spans="1:7">
      <c r="A46" s="77" t="s">
        <v>69</v>
      </c>
      <c r="B46" s="78"/>
      <c r="C46" s="79"/>
      <c r="D46" s="53"/>
      <c r="E46" s="53"/>
      <c r="F46" s="53"/>
      <c r="G46" s="80"/>
    </row>
    <row r="47" ht="26" spans="1:7">
      <c r="A47" s="36"/>
      <c r="B47" s="37"/>
      <c r="C47" s="39"/>
      <c r="D47" s="7"/>
      <c r="E47" s="7"/>
      <c r="F47" s="7"/>
      <c r="G47" s="25"/>
    </row>
    <row r="48" ht="26.75" spans="1:7">
      <c r="A48" s="81" t="s">
        <v>70</v>
      </c>
      <c r="B48" s="82"/>
      <c r="C48" s="83"/>
      <c r="D48" s="84"/>
      <c r="E48" s="84"/>
      <c r="F48" s="85">
        <f>+F41+F45+F46</f>
        <v>434.8454</v>
      </c>
      <c r="G48" s="86"/>
    </row>
    <row r="49" spans="6:6">
      <c r="F49" s="87"/>
    </row>
  </sheetData>
  <mergeCells count="11">
    <mergeCell ref="A1:F1"/>
    <mergeCell ref="D2:F2"/>
    <mergeCell ref="D3:F3"/>
    <mergeCell ref="D4:F4"/>
    <mergeCell ref="D5:F5"/>
    <mergeCell ref="D6:F6"/>
    <mergeCell ref="C32:C33"/>
    <mergeCell ref="D32:D33"/>
    <mergeCell ref="E32:E33"/>
    <mergeCell ref="F32:F33"/>
    <mergeCell ref="G1:G6"/>
  </mergeCells>
  <pageMargins left="0.700694444444445" right="0.700694444444445" top="0.751388888888889" bottom="0.751388888888889" header="0.298611111111111" footer="0.298611111111111"/>
  <pageSetup paperSize="9" scale="48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Cost Sheet FOB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Zedex</dc:creator>
  <cp:lastModifiedBy>HANIS</cp:lastModifiedBy>
  <dcterms:created xsi:type="dcterms:W3CDTF">2024-04-20T11:32:00Z</dcterms:created>
  <dcterms:modified xsi:type="dcterms:W3CDTF">2024-05-08T11:03:48Z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A0E3FAA3DDD74CF7B847CE4815556BFD_12</vt:lpwstr>
  </property>
  <property fmtid="{D5CDD505-2E9C-101B-9397-08002B2CF9AE}" pid="3" name="KSOProductBuildVer">
    <vt:lpwstr>1033-12.2.0.16731</vt:lpwstr>
  </property>
</Properties>
</file>