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activeTab="1"/>
  </bookViews>
  <sheets>
    <sheet name="Cost Sheet FOB" sheetId="1" r:id="rId1"/>
    <sheet name="Cost Sheet" sheetId="2" r:id="rId2"/>
  </sheets>
  <definedNames>
    <definedName name="_xlnm.Print_Area" localSheetId="1">'Cost Sheet'!$A$1:$G$67</definedName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<sst xmlns="http://schemas.openxmlformats.org/spreadsheetml/2006/main" count="159" uniqueCount="116">
  <si>
    <t>ZEDEX CLOTHING PVT LTD - FOB COSTING</t>
  </si>
  <si>
    <t xml:space="preserve">DATE </t>
  </si>
  <si>
    <t>Product Category</t>
  </si>
  <si>
    <t>Men's Cargo</t>
  </si>
  <si>
    <t>Brand</t>
  </si>
  <si>
    <t>Snitch</t>
  </si>
  <si>
    <t>Style Number</t>
  </si>
  <si>
    <t>4MSD3633</t>
  </si>
  <si>
    <t>Color</t>
  </si>
  <si>
    <t>RINSE WASH BLACK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</si>
  <si>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</si>
  <si>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</si>
  <si>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</si>
  <si>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</si>
  <si>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</si>
  <si>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</si>
  <si>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</si>
  <si>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</si>
  <si>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Pocketing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</si>
  <si>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</si>
  <si>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</si>
  <si>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</si>
  <si>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</si>
  <si>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</si>
  <si>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</si>
  <si>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</si>
  <si>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</si>
  <si>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Embroidery</t>
  </si>
  <si>
    <t xml:space="preserve">Print </t>
  </si>
  <si>
    <t>Others</t>
  </si>
  <si>
    <t xml:space="preserve">Garment Test </t>
  </si>
  <si>
    <t>TOTAL (B)</t>
  </si>
  <si>
    <t>( C ) ACCESSORIES</t>
  </si>
  <si>
    <t>Rate</t>
  </si>
  <si>
    <t>SNITCH MAIN LABEL</t>
  </si>
  <si>
    <t>Wash Care Label</t>
  </si>
  <si>
    <t xml:space="preserve">Thread </t>
  </si>
  <si>
    <t>FLY Zipper</t>
  </si>
  <si>
    <t>snap buttons</t>
  </si>
  <si>
    <t>SHANK BUTTONS</t>
  </si>
  <si>
    <t>RIVETS</t>
  </si>
  <si>
    <t>PU PATCH</t>
  </si>
  <si>
    <t>SEAL TAGS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</si>
  <si>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</si>
  <si>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</si>
  <si>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</si>
  <si>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</si>
  <si>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</si>
  <si>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</si>
  <si>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</si>
  <si>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</si>
  <si>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</si>
  <si>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</si>
  <si>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</si>
  <si>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</si>
  <si>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</si>
  <si>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</si>
  <si>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</si>
  <si>
    <t>Men's Core Jeans</t>
  </si>
  <si>
    <t>Blue Buddha</t>
  </si>
  <si>
    <t>#M-12953</t>
  </si>
  <si>
    <t>DARK BLUE</t>
  </si>
  <si>
    <t>(A) PROCESSES</t>
  </si>
  <si>
    <t>TOTAL (A)</t>
  </si>
  <si>
    <t>(B) FABRIC</t>
  </si>
  <si>
    <t>VTS - 744 INDIGO</t>
  </si>
  <si>
    <t>ECRU WHITE</t>
  </si>
  <si>
    <t>Total (B)</t>
  </si>
  <si>
    <t>THREAD 1</t>
  </si>
  <si>
    <t>TKT20/SPUN POLY/D-42048</t>
  </si>
  <si>
    <t>MAIN BODY</t>
  </si>
  <si>
    <t>THREAD 2</t>
  </si>
  <si>
    <t>TKT50/SPUN POLY/D-42048</t>
  </si>
  <si>
    <t>BOBBIN + CHAIN STITCH +INSIDE BELT+GAAJ+BT</t>
  </si>
  <si>
    <t>THREAD 3</t>
  </si>
  <si>
    <t>THREAD 4</t>
  </si>
  <si>
    <t>WOVEN /TFT LABELS</t>
  </si>
  <si>
    <t>BB WC SIZE ANKLE</t>
  </si>
  <si>
    <t>WASHCARE LABEL WITH SIZE</t>
  </si>
  <si>
    <t>BB BELT LABEL</t>
  </si>
  <si>
    <t>CENTER TO SIDE BELT</t>
  </si>
  <si>
    <t>ZIPPER 1</t>
  </si>
  <si>
    <t>ZIP/METAL ANTI TEX 4.5"</t>
  </si>
  <si>
    <t>FLY</t>
  </si>
  <si>
    <t>ZIPPER 2</t>
  </si>
  <si>
    <t>ZIP/METAL ANTI TEX 5"</t>
  </si>
  <si>
    <t>ZIPPER 3</t>
  </si>
  <si>
    <t>ZIP/METAL ANTI TEX 5.5"</t>
  </si>
  <si>
    <t>ZIPPER 4</t>
  </si>
  <si>
    <t>ZIP/METAL ANTI TEX 6"</t>
  </si>
  <si>
    <t>FUSING MATERIAL</t>
  </si>
  <si>
    <t>RIVET / BUTTONS / ID</t>
  </si>
  <si>
    <t>BB METAL BUTTON NO.9</t>
  </si>
  <si>
    <t>MAIN BUTTON</t>
  </si>
  <si>
    <t>BB METAL REVET NO.9</t>
  </si>
  <si>
    <t>REVET @POCKET CORNER</t>
  </si>
  <si>
    <t>BB METAL ID NO.234</t>
  </si>
  <si>
    <t>JAATI</t>
  </si>
  <si>
    <t>PU LABEL 1</t>
  </si>
  <si>
    <t>BB PU LABEL NO.153</t>
  </si>
  <si>
    <t>HEAT SEAL LABEL</t>
  </si>
  <si>
    <t>TAGS</t>
  </si>
  <si>
    <t>MAIN TAG</t>
  </si>
  <si>
    <t>POCKET TAG</t>
  </si>
  <si>
    <t>MISC. ACCESSORIES</t>
  </si>
  <si>
    <t>BB ANKLE FIT PATTI</t>
  </si>
  <si>
    <t>BARCODE STICKER</t>
  </si>
  <si>
    <t>(D) PACKING MATERIAL</t>
  </si>
  <si>
    <t xml:space="preserve">BB POLYBAG </t>
  </si>
  <si>
    <t>CARTON</t>
  </si>
  <si>
    <t>7 PLY CARTON</t>
  </si>
  <si>
    <t>MISC.PACKING MATERIAL</t>
  </si>
  <si>
    <t>CARTON TAPE</t>
  </si>
  <si>
    <t>TOTAL (D)</t>
  </si>
  <si>
    <t>All Packing Material</t>
  </si>
  <si>
    <t>A + B + C + D -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</si>
</sst>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00_ "/>
    <numFmt numFmtId="182" formatCode="0.00_ "/>
    <numFmt numFmtId="183" formatCode="0_ "/>
    <numFmt numFmtId="184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5" borderId="24" applyNumberFormat="0" applyAlignment="0" applyProtection="0">
      <alignment vertical="center"/>
    </xf>
    <xf numFmtId="0" fontId="23" fillId="16" borderId="25" applyNumberFormat="0" applyAlignment="0" applyProtection="0">
      <alignment vertical="center"/>
    </xf>
    <xf numFmtId="0" fontId="24" fillId="16" borderId="24" applyNumberFormat="0" applyAlignment="0" applyProtection="0">
      <alignment vertical="center"/>
    </xf>
    <xf numFmtId="0" fontId="25" fillId="17" borderId="26" applyNumberFormat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1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center" vertical="center"/>
    </xf>
    <xf numFmtId="0" fontId="8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3" fillId="7" borderId="5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wrapText="1"/>
    </xf>
    <xf numFmtId="0" fontId="3" fillId="7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6" fillId="9" borderId="16" xfId="0" applyFont="1" applyFill="1" applyBorder="1" applyAlignment="1">
      <alignment horizontal="left" vertical="center"/>
    </xf>
    <xf numFmtId="0" fontId="3" fillId="9" borderId="17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2" fillId="0" borderId="18" xfId="0" applyFont="1" applyBorder="1"/>
    <xf numFmtId="0" fontId="3" fillId="9" borderId="5" xfId="0" applyFont="1" applyFill="1" applyBorder="1" applyAlignment="1">
      <alignment horizontal="right" vertical="center"/>
    </xf>
    <xf numFmtId="0" fontId="3" fillId="9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6" fillId="10" borderId="16" xfId="0" applyFont="1" applyFill="1" applyBorder="1" applyAlignment="1">
      <alignment horizontal="left"/>
    </xf>
    <xf numFmtId="0" fontId="3" fillId="10" borderId="17" xfId="0" applyFont="1" applyFill="1" applyBorder="1" applyAlignment="1">
      <alignment horizontal="left"/>
    </xf>
    <xf numFmtId="0" fontId="6" fillId="10" borderId="12" xfId="0" applyFont="1" applyFill="1" applyBorder="1" applyAlignment="1">
      <alignment horizontal="left"/>
    </xf>
    <xf numFmtId="0" fontId="3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wrapText="1"/>
    </xf>
    <xf numFmtId="0" fontId="3" fillId="0" borderId="20" xfId="0" applyFont="1" applyBorder="1" applyAlignment="1">
      <alignment horizontal="center" vertical="center"/>
    </xf>
    <xf numFmtId="0" fontId="6" fillId="11" borderId="16" xfId="0" applyFont="1" applyFill="1" applyBorder="1" applyAlignment="1">
      <alignment horizontal="left"/>
    </xf>
    <xf numFmtId="0" fontId="3" fillId="11" borderId="17" xfId="0" applyFont="1" applyFill="1" applyBorder="1" applyAlignment="1">
      <alignment horizontal="left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6" fillId="11" borderId="5" xfId="0" applyFont="1" applyFill="1" applyBorder="1" applyAlignment="1">
      <alignment horizontal="right"/>
    </xf>
    <xf numFmtId="0" fontId="3" fillId="11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6" fillId="11" borderId="12" xfId="0" applyFont="1" applyFill="1" applyBorder="1" applyAlignment="1">
      <alignment horizontal="right"/>
    </xf>
    <xf numFmtId="0" fontId="3" fillId="11" borderId="13" xfId="0" applyFont="1" applyFill="1" applyBorder="1" applyAlignment="1">
      <alignment horizontal="left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8" fillId="8" borderId="16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8" fillId="8" borderId="5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left"/>
    </xf>
    <xf numFmtId="0" fontId="8" fillId="8" borderId="12" xfId="0" applyFont="1" applyFill="1" applyBorder="1" applyAlignment="1">
      <alignment horizontal="right"/>
    </xf>
    <xf numFmtId="0" fontId="2" fillId="8" borderId="13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/>
    <xf numFmtId="0" fontId="8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8" fillId="10" borderId="16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8" fillId="10" borderId="5" xfId="0" applyFont="1" applyFill="1" applyBorder="1" applyAlignment="1">
      <alignment horizontal="right"/>
    </xf>
    <xf numFmtId="0" fontId="2" fillId="10" borderId="6" xfId="0" applyFont="1" applyFill="1" applyBorder="1" applyAlignment="1">
      <alignment horizontal="left"/>
    </xf>
    <xf numFmtId="0" fontId="8" fillId="10" borderId="12" xfId="0" applyFont="1" applyFill="1" applyBorder="1" applyAlignment="1">
      <alignment horizontal="right"/>
    </xf>
    <xf numFmtId="0" fontId="2" fillId="10" borderId="13" xfId="0" applyFont="1" applyFill="1" applyBorder="1" applyAlignment="1">
      <alignment horizontal="left"/>
    </xf>
    <xf numFmtId="0" fontId="8" fillId="11" borderId="16" xfId="0" applyFont="1" applyFill="1" applyBorder="1" applyAlignment="1">
      <alignment horizontal="left"/>
    </xf>
    <xf numFmtId="0" fontId="2" fillId="11" borderId="17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right"/>
    </xf>
    <xf numFmtId="0" fontId="2" fillId="11" borderId="6" xfId="0" applyFont="1" applyFill="1" applyBorder="1" applyAlignment="1">
      <alignment horizontal="left"/>
    </xf>
    <xf numFmtId="181" fontId="3" fillId="0" borderId="7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2" fillId="11" borderId="12" xfId="0" applyFont="1" applyFill="1" applyBorder="1" applyAlignment="1">
      <alignment horizontal="right"/>
    </xf>
    <xf numFmtId="0" fontId="2" fillId="11" borderId="13" xfId="0" applyFont="1" applyFill="1" applyBorder="1" applyAlignment="1">
      <alignment horizontal="left"/>
    </xf>
    <xf numFmtId="0" fontId="3" fillId="0" borderId="14" xfId="0" applyFont="1" applyBorder="1" applyAlignment="1">
      <alignment horizontal="left" vertical="center"/>
    </xf>
    <xf numFmtId="182" fontId="3" fillId="0" borderId="14" xfId="0" applyNumberFormat="1" applyFont="1" applyBorder="1" applyAlignment="1">
      <alignment horizontal="center" vertical="center"/>
    </xf>
    <xf numFmtId="0" fontId="6" fillId="6" borderId="16" xfId="0" applyFont="1" applyFill="1" applyBorder="1" applyAlignment="1">
      <alignment horizontal="left" vertical="center"/>
    </xf>
    <xf numFmtId="0" fontId="6" fillId="6" borderId="17" xfId="0" applyFont="1" applyFill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3" fillId="6" borderId="11" xfId="0" applyFont="1" applyFill="1" applyBorder="1" applyAlignment="1">
      <alignment horizontal="center" vertical="center"/>
    </xf>
    <xf numFmtId="183" fontId="6" fillId="6" borderId="11" xfId="0" applyNumberFormat="1" applyFont="1" applyFill="1" applyBorder="1" applyAlignment="1">
      <alignment horizontal="center" vertical="center"/>
    </xf>
    <xf numFmtId="0" fontId="8" fillId="0" borderId="18" xfId="0" applyFont="1" applyBorder="1"/>
    <xf numFmtId="0" fontId="13" fillId="0" borderId="7" xfId="0" applyFont="1" applyBorder="1" applyAlignment="1">
      <alignment horizontal="left" vertical="center"/>
    </xf>
    <xf numFmtId="183" fontId="6" fillId="6" borderId="7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center" vertical="center"/>
    </xf>
    <xf numFmtId="0" fontId="8" fillId="5" borderId="8" xfId="0" applyFont="1" applyFill="1" applyBorder="1"/>
    <xf numFmtId="0" fontId="3" fillId="12" borderId="5" xfId="0" applyFont="1" applyFill="1" applyBorder="1" applyAlignment="1">
      <alignment horizontal="left"/>
    </xf>
    <xf numFmtId="0" fontId="3" fillId="12" borderId="6" xfId="0" applyFont="1" applyFill="1" applyBorder="1" applyAlignment="1">
      <alignment horizontal="left"/>
    </xf>
    <xf numFmtId="0" fontId="2" fillId="12" borderId="6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 vertical="center"/>
    </xf>
    <xf numFmtId="0" fontId="6" fillId="12" borderId="6" xfId="0" applyFont="1" applyFill="1" applyBorder="1" applyAlignment="1">
      <alignment horizontal="left" vertical="center"/>
    </xf>
    <xf numFmtId="0" fontId="7" fillId="12" borderId="7" xfId="0" applyFont="1" applyFill="1" applyBorder="1" applyAlignment="1">
      <alignment horizontal="left" vertical="center"/>
    </xf>
    <xf numFmtId="0" fontId="3" fillId="12" borderId="7" xfId="0" applyFont="1" applyFill="1" applyBorder="1" applyAlignment="1">
      <alignment horizontal="center" vertical="center"/>
    </xf>
    <xf numFmtId="183" fontId="6" fillId="12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183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3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8" xfId="0" applyFont="1" applyFill="1" applyBorder="1"/>
    <xf numFmtId="0" fontId="3" fillId="13" borderId="12" xfId="0" applyFont="1" applyFill="1" applyBorder="1" applyAlignment="1">
      <alignment horizontal="left" vertical="center"/>
    </xf>
    <xf numFmtId="0" fontId="3" fillId="13" borderId="13" xfId="0" applyFont="1" applyFill="1" applyBorder="1" applyAlignment="1">
      <alignment horizontal="left" vertical="center"/>
    </xf>
    <xf numFmtId="0" fontId="3" fillId="13" borderId="14" xfId="0" applyFont="1" applyFill="1" applyBorder="1" applyAlignment="1">
      <alignment horizontal="left" vertical="center"/>
    </xf>
    <xf numFmtId="0" fontId="3" fillId="13" borderId="14" xfId="0" applyFont="1" applyFill="1" applyBorder="1" applyAlignment="1">
      <alignment horizontal="center" vertical="center"/>
    </xf>
    <xf numFmtId="183" fontId="6" fillId="13" borderId="14" xfId="0" applyNumberFormat="1" applyFont="1" applyFill="1" applyBorder="1" applyAlignment="1">
      <alignment horizontal="center" vertical="center"/>
    </xf>
    <xf numFmtId="183" fontId="2" fillId="0" borderId="15" xfId="0" applyNumberFormat="1" applyFont="1" applyBorder="1"/>
    <xf numFmtId="0" fontId="3" fillId="12" borderId="5" xfId="0" applyFont="1" applyFill="1" applyBorder="1" applyAlignment="1">
      <alignment horizontal="left" vertical="center"/>
    </xf>
    <xf numFmtId="0" fontId="3" fillId="12" borderId="6" xfId="0" applyFont="1" applyFill="1" applyBorder="1" applyAlignment="1">
      <alignment horizontal="left" vertical="center"/>
    </xf>
    <xf numFmtId="0" fontId="8" fillId="0" borderId="8" xfId="0" applyFont="1" applyBorder="1" applyAlignment="1">
      <alignment wrapText="1"/>
    </xf>
    <xf numFmtId="0" fontId="2" fillId="12" borderId="5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left" wrapText="1"/>
    </xf>
    <xf numFmtId="0" fontId="3" fillId="12" borderId="6" xfId="0" applyFont="1" applyFill="1" applyBorder="1" applyAlignment="1">
      <alignment horizontal="left" wrapText="1"/>
    </xf>
    <xf numFmtId="184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8" fillId="12" borderId="8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8"/>
  <sheetViews>
    <sheetView zoomScale="70" zoomScaleNormal="70" topLeftCell="A4" workbookViewId="0">
      <selection activeCell="A7" sqref="A7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45320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32" t="s">
        <v>12</v>
      </c>
      <c r="D7" s="33" t="s">
        <v>13</v>
      </c>
      <c r="E7" s="32" t="s">
        <v>14</v>
      </c>
      <c r="F7" s="32" t="s">
        <v>15</v>
      </c>
      <c r="G7" s="34" t="s">
        <v>16</v>
      </c>
    </row>
    <row r="8" ht="26" spans="1:7">
      <c r="A8" s="35" t="s">
        <v>17</v>
      </c>
      <c r="B8" s="36"/>
      <c r="C8" s="37"/>
      <c r="D8" s="7"/>
      <c r="E8" s="38"/>
      <c r="F8" s="7">
        <f>D8*E8</f>
        <v>0</v>
      </c>
      <c r="G8" s="39"/>
    </row>
    <row r="9" ht="26" spans="1:7">
      <c r="A9" s="35" t="s">
        <v>18</v>
      </c>
      <c r="B9" s="36"/>
      <c r="C9" s="40"/>
      <c r="D9" s="7"/>
      <c r="E9" s="7"/>
      <c r="F9" s="7">
        <f>D9*E9</f>
        <v>0</v>
      </c>
      <c r="G9" s="41"/>
    </row>
    <row r="10" ht="26" spans="1:7">
      <c r="A10" s="35" t="s">
        <v>19</v>
      </c>
      <c r="B10" s="36"/>
      <c r="C10" s="37"/>
      <c r="D10" s="37"/>
      <c r="E10" s="37"/>
      <c r="F10" s="37"/>
      <c r="G10" s="17"/>
    </row>
    <row r="11" ht="26" spans="1:7">
      <c r="A11" s="27" t="s">
        <v>20</v>
      </c>
      <c r="B11" s="28"/>
      <c r="C11" s="30"/>
      <c r="D11" s="30"/>
      <c r="E11" s="30"/>
      <c r="F11" s="31">
        <f>SUM(F8:F10)</f>
        <v>0</v>
      </c>
      <c r="G11" s="17"/>
    </row>
    <row r="12" ht="26" spans="1:7">
      <c r="A12" s="13" t="s">
        <v>21</v>
      </c>
      <c r="B12" s="14"/>
      <c r="C12" s="15"/>
      <c r="D12" s="16"/>
      <c r="E12" s="16"/>
      <c r="F12" s="16"/>
      <c r="G12" s="17"/>
    </row>
    <row r="13" ht="26" spans="1:7">
      <c r="A13" s="18" t="s">
        <v>22</v>
      </c>
      <c r="B13" s="19"/>
      <c r="C13" s="20"/>
      <c r="D13" s="7"/>
      <c r="E13" s="7"/>
      <c r="F13" s="7">
        <v>0</v>
      </c>
      <c r="G13" s="22" t="s">
        <v>23</v>
      </c>
    </row>
    <row r="14" ht="26" spans="1:7">
      <c r="A14" s="18" t="s">
        <v>24</v>
      </c>
      <c r="B14" s="19"/>
      <c r="C14" s="20"/>
      <c r="D14" s="7"/>
      <c r="E14" s="7"/>
      <c r="F14" s="7">
        <v>0</v>
      </c>
      <c r="G14" s="22"/>
    </row>
    <row r="15" ht="26" spans="1:7">
      <c r="A15" s="18" t="s">
        <v>25</v>
      </c>
      <c r="B15" s="19"/>
      <c r="C15" s="20"/>
      <c r="D15" s="7"/>
      <c r="E15" s="7"/>
      <c r="F15" s="7">
        <v>0</v>
      </c>
      <c r="G15" s="22"/>
    </row>
    <row r="16" ht="26" spans="1:7">
      <c r="A16" s="23"/>
      <c r="B16" s="19"/>
      <c r="C16" s="20"/>
      <c r="D16" s="7"/>
      <c r="E16" s="7"/>
      <c r="F16" s="7">
        <v>0</v>
      </c>
      <c r="G16" s="22"/>
    </row>
    <row r="17" ht="26" spans="1:7">
      <c r="A17" s="23" t="s">
        <v>26</v>
      </c>
      <c r="B17" s="24"/>
      <c r="C17" s="25"/>
      <c r="D17" s="7"/>
      <c r="E17" s="7"/>
      <c r="F17" s="7">
        <v>0</v>
      </c>
      <c r="G17" s="22"/>
    </row>
    <row r="18" ht="26" spans="1:7">
      <c r="A18" s="23" t="s">
        <v>27</v>
      </c>
      <c r="B18" s="24"/>
      <c r="C18" s="26"/>
      <c r="D18" s="7"/>
      <c r="E18" s="7"/>
      <c r="F18" s="7">
        <v>0</v>
      </c>
      <c r="G18" s="17"/>
    </row>
    <row r="19" ht="26" spans="1:7">
      <c r="A19" s="23" t="s">
        <v>28</v>
      </c>
      <c r="B19" s="24"/>
      <c r="C19" s="26"/>
      <c r="D19" s="7"/>
      <c r="E19" s="7"/>
      <c r="F19" s="7">
        <v>0</v>
      </c>
      <c r="G19" s="17"/>
    </row>
    <row r="20" ht="26" spans="1:7">
      <c r="A20" s="23" t="s">
        <v>29</v>
      </c>
      <c r="B20" s="24"/>
      <c r="C20" s="26"/>
      <c r="D20" s="7"/>
      <c r="E20" s="7"/>
      <c r="F20" s="7">
        <v>0</v>
      </c>
      <c r="G20" s="17"/>
    </row>
    <row r="21" ht="26" spans="1:7">
      <c r="A21" s="23" t="s">
        <v>30</v>
      </c>
      <c r="B21" s="24"/>
      <c r="C21" s="26"/>
      <c r="D21" s="7"/>
      <c r="E21" s="7"/>
      <c r="F21" s="7">
        <v>0</v>
      </c>
      <c r="G21" s="17"/>
    </row>
    <row r="22" ht="26" spans="1:7">
      <c r="A22" s="27" t="s">
        <v>31</v>
      </c>
      <c r="B22" s="28"/>
      <c r="C22" s="29"/>
      <c r="D22" s="30"/>
      <c r="E22" s="30"/>
      <c r="F22" s="31">
        <f>SUM(F13:F21)</f>
        <v>0</v>
      </c>
      <c r="G22" s="17"/>
    </row>
    <row r="23" ht="26" spans="1:7">
      <c r="A23" s="42" t="s">
        <v>32</v>
      </c>
      <c r="B23" s="43"/>
      <c r="C23" s="44"/>
      <c r="D23" s="45" t="s">
        <v>33</v>
      </c>
      <c r="E23" s="45" t="s">
        <v>14</v>
      </c>
      <c r="F23" s="45" t="s">
        <v>15</v>
      </c>
      <c r="G23" s="17"/>
    </row>
    <row r="24" ht="26" spans="1:7">
      <c r="A24" s="151" t="s">
        <v>34</v>
      </c>
      <c r="B24" s="152"/>
      <c r="C24" s="20"/>
      <c r="D24" s="7"/>
      <c r="E24" s="7"/>
      <c r="F24" s="7">
        <f t="shared" ref="F24:F30" si="0">D24*E24</f>
        <v>0</v>
      </c>
      <c r="G24" s="17"/>
    </row>
    <row r="25" ht="26" spans="1:7">
      <c r="A25" s="151" t="s">
        <v>35</v>
      </c>
      <c r="B25" s="152"/>
      <c r="C25" s="66"/>
      <c r="D25" s="7"/>
      <c r="E25" s="7"/>
      <c r="F25" s="7">
        <f t="shared" si="0"/>
        <v>0</v>
      </c>
      <c r="G25" s="17"/>
    </row>
    <row r="26" ht="26" spans="1:7">
      <c r="A26" s="151" t="s">
        <v>36</v>
      </c>
      <c r="B26" s="152"/>
      <c r="C26" s="20"/>
      <c r="D26" s="137"/>
      <c r="E26" s="7"/>
      <c r="F26" s="137">
        <f t="shared" si="0"/>
        <v>0</v>
      </c>
      <c r="G26" s="153"/>
    </row>
    <row r="27" ht="26" spans="1:7">
      <c r="A27" s="128" t="s">
        <v>37</v>
      </c>
      <c r="B27" s="129"/>
      <c r="C27" s="79"/>
      <c r="D27" s="80"/>
      <c r="E27" s="80"/>
      <c r="F27" s="7">
        <f t="shared" si="0"/>
        <v>0</v>
      </c>
      <c r="G27" s="17"/>
    </row>
    <row r="28" ht="26" spans="1:7">
      <c r="A28" s="154" t="s">
        <v>38</v>
      </c>
      <c r="B28" s="130"/>
      <c r="C28" s="79"/>
      <c r="D28" s="80"/>
      <c r="E28" s="80"/>
      <c r="F28" s="7">
        <f t="shared" si="0"/>
        <v>0</v>
      </c>
      <c r="G28" s="17"/>
    </row>
    <row r="29" ht="26" spans="1:7">
      <c r="A29" s="154" t="s">
        <v>39</v>
      </c>
      <c r="B29" s="130"/>
      <c r="C29" s="79"/>
      <c r="D29" s="80"/>
      <c r="E29" s="80"/>
      <c r="F29" s="7">
        <f t="shared" si="0"/>
        <v>0</v>
      </c>
      <c r="G29" s="17"/>
    </row>
    <row r="30" ht="26" spans="1:7">
      <c r="A30" s="154" t="s">
        <v>40</v>
      </c>
      <c r="B30" s="130"/>
      <c r="C30" s="79"/>
      <c r="D30" s="80"/>
      <c r="E30" s="80"/>
      <c r="F30" s="7">
        <f t="shared" si="0"/>
        <v>0</v>
      </c>
      <c r="G30" s="17"/>
    </row>
    <row r="31" ht="26" spans="1:7">
      <c r="A31" s="154" t="s">
        <v>41</v>
      </c>
      <c r="B31" s="130"/>
      <c r="C31" s="20"/>
      <c r="D31" s="7"/>
      <c r="E31" s="7"/>
      <c r="F31" s="7">
        <f t="shared" ref="F31:F38" si="1">+D31*E31</f>
        <v>0</v>
      </c>
      <c r="G31" s="17"/>
    </row>
    <row r="32" ht="26" spans="1:7">
      <c r="A32" s="154" t="s">
        <v>42</v>
      </c>
      <c r="B32" s="130"/>
      <c r="C32" s="26"/>
      <c r="D32" s="109"/>
      <c r="E32" s="7"/>
      <c r="F32" s="7">
        <f t="shared" si="1"/>
        <v>0</v>
      </c>
      <c r="G32" s="17"/>
    </row>
    <row r="33" ht="26" spans="1:7">
      <c r="A33" s="154" t="s">
        <v>43</v>
      </c>
      <c r="B33" s="130"/>
      <c r="C33" s="26"/>
      <c r="D33" s="110"/>
      <c r="E33" s="7"/>
      <c r="F33" s="7">
        <f t="shared" si="1"/>
        <v>0</v>
      </c>
      <c r="G33" s="17"/>
    </row>
    <row r="34" ht="26" spans="1:7">
      <c r="A34" s="154" t="s">
        <v>44</v>
      </c>
      <c r="B34" s="130"/>
      <c r="C34" s="26"/>
      <c r="D34" s="110"/>
      <c r="E34" s="7"/>
      <c r="F34" s="7">
        <f t="shared" si="1"/>
        <v>0</v>
      </c>
      <c r="G34" s="17"/>
    </row>
    <row r="35" ht="26" spans="1:7">
      <c r="A35" s="155" t="s">
        <v>45</v>
      </c>
      <c r="B35" s="156"/>
      <c r="C35" s="26"/>
      <c r="D35" s="157"/>
      <c r="E35" s="7"/>
      <c r="F35" s="7">
        <f t="shared" si="1"/>
        <v>0</v>
      </c>
      <c r="G35" s="17"/>
    </row>
    <row r="36" ht="26" spans="1:7">
      <c r="A36" s="128" t="s">
        <v>46</v>
      </c>
      <c r="B36" s="129"/>
      <c r="C36" s="79"/>
      <c r="D36" s="158"/>
      <c r="E36" s="7"/>
      <c r="F36" s="159">
        <f t="shared" si="1"/>
        <v>0</v>
      </c>
      <c r="G36" s="17"/>
    </row>
    <row r="37" ht="26" spans="1:7">
      <c r="A37" s="128" t="s">
        <v>47</v>
      </c>
      <c r="B37" s="129"/>
      <c r="C37" s="79"/>
      <c r="D37" s="80"/>
      <c r="E37" s="7"/>
      <c r="F37" s="7">
        <f t="shared" si="1"/>
        <v>0</v>
      </c>
      <c r="G37" s="22"/>
    </row>
    <row r="38" ht="26" spans="1:7">
      <c r="A38" s="128" t="s">
        <v>48</v>
      </c>
      <c r="B38" s="129"/>
      <c r="C38" s="79"/>
      <c r="D38" s="80"/>
      <c r="E38" s="7"/>
      <c r="F38" s="7">
        <f t="shared" si="1"/>
        <v>0</v>
      </c>
      <c r="G38" s="22"/>
    </row>
    <row r="39" ht="26" spans="1:7">
      <c r="A39" s="27" t="s">
        <v>49</v>
      </c>
      <c r="B39" s="28"/>
      <c r="C39" s="121" t="s">
        <v>50</v>
      </c>
      <c r="D39" s="30"/>
      <c r="E39" s="30"/>
      <c r="F39" s="122">
        <f>SUM(F24:F38)</f>
        <v>0</v>
      </c>
      <c r="G39" s="17"/>
    </row>
    <row r="40" ht="26" spans="1:7">
      <c r="A40" s="27" t="s">
        <v>51</v>
      </c>
      <c r="B40" s="28"/>
      <c r="C40" s="121"/>
      <c r="D40" s="30"/>
      <c r="E40" s="30"/>
      <c r="F40" s="122">
        <f>+F39*2%</f>
        <v>0</v>
      </c>
      <c r="G40" s="17"/>
    </row>
    <row r="41" ht="26" spans="1:7">
      <c r="A41" s="131" t="s">
        <v>52</v>
      </c>
      <c r="B41" s="132"/>
      <c r="C41" s="133"/>
      <c r="D41" s="134"/>
      <c r="E41" s="134"/>
      <c r="F41" s="135">
        <f>+F11+F22+F39+F40</f>
        <v>0</v>
      </c>
      <c r="G41" s="17"/>
    </row>
    <row r="42" ht="26" spans="1:7">
      <c r="A42" s="23"/>
      <c r="B42" s="24"/>
      <c r="C42" s="26"/>
      <c r="D42" s="136"/>
      <c r="E42" s="136"/>
      <c r="F42" s="137"/>
      <c r="G42" s="17"/>
    </row>
    <row r="43" ht="26" spans="1:7">
      <c r="A43" s="23" t="s">
        <v>53</v>
      </c>
      <c r="B43" s="24"/>
      <c r="C43" s="26"/>
      <c r="D43" s="136"/>
      <c r="E43" s="136">
        <v>0.03</v>
      </c>
      <c r="F43" s="137">
        <f>F41*E43</f>
        <v>0</v>
      </c>
      <c r="G43" s="17"/>
    </row>
    <row r="44" ht="26" spans="1:7">
      <c r="A44" s="23" t="s">
        <v>54</v>
      </c>
      <c r="B44" s="24"/>
      <c r="C44" s="26"/>
      <c r="D44" s="136"/>
      <c r="E44" s="136">
        <v>0.12</v>
      </c>
      <c r="F44" s="137">
        <f>E44*F41</f>
        <v>0</v>
      </c>
      <c r="G44" s="17"/>
    </row>
    <row r="45" ht="26" spans="1:7">
      <c r="A45" s="138" t="s">
        <v>55</v>
      </c>
      <c r="B45" s="139"/>
      <c r="C45" s="26"/>
      <c r="D45" s="136"/>
      <c r="E45" s="136"/>
      <c r="F45" s="140">
        <f>F43+F44</f>
        <v>0</v>
      </c>
      <c r="G45" s="17"/>
    </row>
    <row r="46" ht="26" spans="1:7">
      <c r="A46" s="141" t="s">
        <v>56</v>
      </c>
      <c r="B46" s="142"/>
      <c r="C46" s="143"/>
      <c r="D46" s="80"/>
      <c r="E46" s="80"/>
      <c r="F46" s="80"/>
      <c r="G46" s="160"/>
    </row>
    <row r="47" ht="26" spans="1:7">
      <c r="A47" s="23"/>
      <c r="B47" s="24"/>
      <c r="C47" s="26"/>
      <c r="D47" s="7"/>
      <c r="E47" s="7"/>
      <c r="F47" s="7"/>
      <c r="G47" s="17"/>
    </row>
    <row r="48" ht="26.75" spans="1:7">
      <c r="A48" s="145" t="s">
        <v>57</v>
      </c>
      <c r="B48" s="146"/>
      <c r="C48" s="147"/>
      <c r="D48" s="148"/>
      <c r="E48" s="148"/>
      <c r="F48" s="149">
        <f>+F41+F45+F46</f>
        <v>0</v>
      </c>
      <c r="G48" s="59"/>
    </row>
  </sheetData>
  <mergeCells count="7">
    <mergeCell ref="A1:F1"/>
    <mergeCell ref="D2:F2"/>
    <mergeCell ref="D3:F3"/>
    <mergeCell ref="D4:F4"/>
    <mergeCell ref="D5:F5"/>
    <mergeCell ref="D6:F6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67"/>
  <sheetViews>
    <sheetView tabSelected="1" view="pageBreakPreview" zoomScale="55" zoomScaleNormal="43" topLeftCell="A48" workbookViewId="0">
      <selection activeCell="F64" sqref="F64"/>
    </sheetView>
  </sheetViews>
  <sheetFormatPr defaultColWidth="9" defaultRowHeight="14.5" outlineLevelCol="6"/>
  <cols>
    <col min="1" max="1" width="46.7090909090909" customWidth="1"/>
    <col min="2" max="2" width="48.1818181818182" customWidth="1"/>
    <col min="3" max="3" width="81.5454545454545" customWidth="1"/>
    <col min="4" max="4" width="12.2818181818182" customWidth="1"/>
    <col min="5" max="5" width="25.1363636363636" customWidth="1"/>
    <col min="6" max="6" width="25.7090909090909" customWidth="1"/>
    <col min="7" max="7" width="32.1363636363636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45392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58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59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60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61</v>
      </c>
      <c r="E6" s="12"/>
      <c r="F6" s="12"/>
      <c r="G6" s="10"/>
    </row>
    <row r="7" ht="27" customHeight="1" spans="1:7">
      <c r="A7" s="13" t="s">
        <v>62</v>
      </c>
      <c r="B7" s="14"/>
      <c r="C7" s="15"/>
      <c r="D7" s="16"/>
      <c r="E7" s="16"/>
      <c r="F7" s="16"/>
      <c r="G7" s="17"/>
    </row>
    <row r="8" ht="27" customHeight="1" spans="1:7">
      <c r="A8" s="18" t="s">
        <v>22</v>
      </c>
      <c r="B8" s="19"/>
      <c r="C8" s="20"/>
      <c r="D8" s="7">
        <v>5</v>
      </c>
      <c r="E8" s="7">
        <v>1</v>
      </c>
      <c r="F8" s="21">
        <f t="shared" ref="F8:F16" si="0">+D8*E8</f>
        <v>5</v>
      </c>
      <c r="G8" s="22" t="s">
        <v>23</v>
      </c>
    </row>
    <row r="9" ht="27" customHeight="1" spans="1:7">
      <c r="A9" s="18" t="s">
        <v>24</v>
      </c>
      <c r="B9" s="19"/>
      <c r="C9" s="20"/>
      <c r="D9" s="7">
        <v>100</v>
      </c>
      <c r="E9" s="7">
        <v>1</v>
      </c>
      <c r="F9" s="21">
        <f t="shared" si="0"/>
        <v>100</v>
      </c>
      <c r="G9" s="22"/>
    </row>
    <row r="10" ht="27" customHeight="1" spans="1:7">
      <c r="A10" s="18" t="s">
        <v>25</v>
      </c>
      <c r="B10" s="19"/>
      <c r="C10" s="20"/>
      <c r="D10" s="7">
        <v>15</v>
      </c>
      <c r="E10" s="7">
        <v>1</v>
      </c>
      <c r="F10" s="21">
        <f t="shared" si="0"/>
        <v>15</v>
      </c>
      <c r="G10" s="22"/>
    </row>
    <row r="11" ht="27" customHeight="1" spans="1:7">
      <c r="A11" s="23"/>
      <c r="B11" s="19"/>
      <c r="C11" s="20"/>
      <c r="D11" s="7"/>
      <c r="E11" s="7"/>
      <c r="F11" s="21">
        <f t="shared" si="0"/>
        <v>0</v>
      </c>
      <c r="G11" s="22"/>
    </row>
    <row r="12" ht="27" customHeight="1" spans="1:7">
      <c r="A12" s="23" t="s">
        <v>26</v>
      </c>
      <c r="B12" s="24"/>
      <c r="C12" s="25"/>
      <c r="D12" s="7">
        <v>65</v>
      </c>
      <c r="E12" s="7">
        <v>1</v>
      </c>
      <c r="F12" s="21">
        <f t="shared" si="0"/>
        <v>65</v>
      </c>
      <c r="G12" s="22"/>
    </row>
    <row r="13" ht="27" customHeight="1" spans="1:7">
      <c r="A13" s="23" t="s">
        <v>27</v>
      </c>
      <c r="B13" s="24"/>
      <c r="C13" s="26"/>
      <c r="D13" s="7">
        <v>8</v>
      </c>
      <c r="E13" s="7">
        <v>1</v>
      </c>
      <c r="F13" s="21">
        <f t="shared" si="0"/>
        <v>8</v>
      </c>
      <c r="G13" s="17"/>
    </row>
    <row r="14" ht="27" customHeight="1" spans="1:7">
      <c r="A14" s="23" t="s">
        <v>28</v>
      </c>
      <c r="B14" s="24"/>
      <c r="C14" s="26"/>
      <c r="D14" s="7">
        <v>8</v>
      </c>
      <c r="E14" s="7">
        <v>1</v>
      </c>
      <c r="F14" s="21">
        <f t="shared" si="0"/>
        <v>8</v>
      </c>
      <c r="G14" s="17"/>
    </row>
    <row r="15" ht="27" customHeight="1" spans="1:7">
      <c r="A15" s="23" t="s">
        <v>29</v>
      </c>
      <c r="B15" s="24"/>
      <c r="C15" s="26"/>
      <c r="D15" s="7"/>
      <c r="E15" s="7"/>
      <c r="F15" s="21">
        <f t="shared" si="0"/>
        <v>0</v>
      </c>
      <c r="G15" s="17"/>
    </row>
    <row r="16" ht="27" customHeight="1" spans="1:7">
      <c r="A16" s="23" t="s">
        <v>30</v>
      </c>
      <c r="B16" s="24"/>
      <c r="C16" s="26"/>
      <c r="D16" s="7"/>
      <c r="E16" s="7"/>
      <c r="F16" s="21">
        <f t="shared" si="0"/>
        <v>0</v>
      </c>
      <c r="G16" s="17"/>
    </row>
    <row r="17" ht="27" customHeight="1" spans="1:7">
      <c r="A17" s="27" t="s">
        <v>63</v>
      </c>
      <c r="B17" s="28"/>
      <c r="C17" s="29"/>
      <c r="D17" s="30"/>
      <c r="E17" s="30"/>
      <c r="F17" s="31">
        <f>SUM(F8:F16)</f>
        <v>201</v>
      </c>
      <c r="G17" s="17"/>
    </row>
    <row r="18" ht="104" spans="1:7">
      <c r="A18" s="13" t="s">
        <v>64</v>
      </c>
      <c r="B18" s="14" t="s">
        <v>11</v>
      </c>
      <c r="C18" s="32" t="s">
        <v>12</v>
      </c>
      <c r="D18" s="33" t="s">
        <v>13</v>
      </c>
      <c r="E18" s="32" t="s">
        <v>14</v>
      </c>
      <c r="F18" s="32" t="s">
        <v>15</v>
      </c>
      <c r="G18" s="34" t="s">
        <v>16</v>
      </c>
    </row>
    <row r="19" ht="26" spans="1:7">
      <c r="A19" s="35" t="s">
        <v>17</v>
      </c>
      <c r="B19" s="36"/>
      <c r="C19" s="37" t="s">
        <v>65</v>
      </c>
      <c r="D19" s="7">
        <v>164</v>
      </c>
      <c r="E19" s="38">
        <v>1.04</v>
      </c>
      <c r="F19" s="7">
        <f>D19*E19</f>
        <v>170.56</v>
      </c>
      <c r="G19" s="39"/>
    </row>
    <row r="20" ht="26" spans="1:7">
      <c r="A20" s="35" t="s">
        <v>18</v>
      </c>
      <c r="B20" s="36"/>
      <c r="C20" s="40" t="s">
        <v>66</v>
      </c>
      <c r="D20" s="7">
        <v>63</v>
      </c>
      <c r="E20" s="7">
        <v>0.18</v>
      </c>
      <c r="F20" s="7">
        <f>D20*E20</f>
        <v>11.34</v>
      </c>
      <c r="G20" s="41"/>
    </row>
    <row r="21" ht="26" spans="1:7">
      <c r="A21" s="35" t="s">
        <v>19</v>
      </c>
      <c r="B21" s="36"/>
      <c r="C21" s="37"/>
      <c r="D21" s="37"/>
      <c r="E21" s="37"/>
      <c r="F21" s="37"/>
      <c r="G21" s="17"/>
    </row>
    <row r="22" ht="26" spans="1:7">
      <c r="A22" s="27" t="s">
        <v>67</v>
      </c>
      <c r="B22" s="28"/>
      <c r="C22" s="30"/>
      <c r="D22" s="30"/>
      <c r="E22" s="30"/>
      <c r="F22" s="31">
        <f>SUM(F19:F21)</f>
        <v>181.9</v>
      </c>
      <c r="G22" s="17"/>
    </row>
    <row r="23" ht="26" spans="1:7">
      <c r="A23" s="42" t="s">
        <v>32</v>
      </c>
      <c r="B23" s="43"/>
      <c r="C23" s="44"/>
      <c r="D23" s="45" t="s">
        <v>33</v>
      </c>
      <c r="E23" s="45" t="s">
        <v>14</v>
      </c>
      <c r="F23" s="45" t="s">
        <v>15</v>
      </c>
      <c r="G23" s="17"/>
    </row>
    <row r="24" ht="26" spans="1:7">
      <c r="A24" s="46" t="s">
        <v>68</v>
      </c>
      <c r="B24" s="47" t="s">
        <v>69</v>
      </c>
      <c r="C24" s="48" t="s">
        <v>70</v>
      </c>
      <c r="D24" s="49">
        <v>14</v>
      </c>
      <c r="E24" s="49">
        <v>1</v>
      </c>
      <c r="F24" s="50">
        <f>+D24*E24</f>
        <v>14</v>
      </c>
      <c r="G24" s="17"/>
    </row>
    <row r="25" ht="26" spans="1:7">
      <c r="A25" s="46" t="s">
        <v>71</v>
      </c>
      <c r="B25" s="47" t="s">
        <v>72</v>
      </c>
      <c r="C25" s="48" t="s">
        <v>73</v>
      </c>
      <c r="D25" s="51"/>
      <c r="E25" s="51"/>
      <c r="F25" s="52"/>
      <c r="G25" s="17"/>
    </row>
    <row r="26" ht="26" spans="1:7">
      <c r="A26" s="46" t="s">
        <v>74</v>
      </c>
      <c r="B26" s="47"/>
      <c r="C26" s="48"/>
      <c r="D26" s="53"/>
      <c r="E26" s="53"/>
      <c r="F26" s="7">
        <f t="shared" ref="F24:F52" si="1">D26*E26</f>
        <v>0</v>
      </c>
      <c r="G26" s="17"/>
    </row>
    <row r="27" ht="26.75" spans="1:7">
      <c r="A27" s="54" t="s">
        <v>75</v>
      </c>
      <c r="B27" s="55"/>
      <c r="C27" s="56"/>
      <c r="D27" s="57"/>
      <c r="E27" s="57"/>
      <c r="F27" s="58">
        <f t="shared" si="1"/>
        <v>0</v>
      </c>
      <c r="G27" s="59"/>
    </row>
    <row r="28" ht="26" spans="1:7">
      <c r="A28" s="60" t="s">
        <v>76</v>
      </c>
      <c r="B28" s="61"/>
      <c r="C28" s="62"/>
      <c r="D28" s="52"/>
      <c r="E28" s="52"/>
      <c r="F28" s="52">
        <f t="shared" si="1"/>
        <v>0</v>
      </c>
      <c r="G28" s="63"/>
    </row>
    <row r="29" ht="26" spans="1:7">
      <c r="A29" s="64">
        <v>1</v>
      </c>
      <c r="B29" s="65" t="s">
        <v>77</v>
      </c>
      <c r="C29" s="66" t="s">
        <v>78</v>
      </c>
      <c r="D29" s="7">
        <v>2.4</v>
      </c>
      <c r="E29" s="7">
        <v>1</v>
      </c>
      <c r="F29" s="7">
        <f t="shared" si="1"/>
        <v>2.4</v>
      </c>
      <c r="G29" s="17"/>
    </row>
    <row r="30" ht="26" spans="1:7">
      <c r="A30" s="64">
        <v>2</v>
      </c>
      <c r="B30" s="65" t="s">
        <v>79</v>
      </c>
      <c r="C30" s="66" t="s">
        <v>80</v>
      </c>
      <c r="D30" s="7">
        <v>2.68</v>
      </c>
      <c r="E30" s="7">
        <v>1</v>
      </c>
      <c r="F30" s="7">
        <f t="shared" si="1"/>
        <v>2.68</v>
      </c>
      <c r="G30" s="17"/>
    </row>
    <row r="31" ht="26" spans="1:7">
      <c r="A31" s="64">
        <v>3</v>
      </c>
      <c r="B31" s="65"/>
      <c r="C31" s="66"/>
      <c r="D31" s="7"/>
      <c r="E31" s="7"/>
      <c r="F31" s="7">
        <f t="shared" si="1"/>
        <v>0</v>
      </c>
      <c r="G31" s="17"/>
    </row>
    <row r="32" ht="26" spans="1:7">
      <c r="A32" s="67" t="s">
        <v>81</v>
      </c>
      <c r="B32" s="68" t="s">
        <v>82</v>
      </c>
      <c r="C32" s="66" t="s">
        <v>83</v>
      </c>
      <c r="D32" s="50">
        <v>11.4</v>
      </c>
      <c r="E32" s="50">
        <v>1</v>
      </c>
      <c r="F32" s="50">
        <f>+D32*E32</f>
        <v>11.4</v>
      </c>
      <c r="G32" s="17"/>
    </row>
    <row r="33" ht="26.75" spans="1:7">
      <c r="A33" s="69" t="s">
        <v>84</v>
      </c>
      <c r="B33" s="68" t="s">
        <v>85</v>
      </c>
      <c r="C33" s="66" t="s">
        <v>83</v>
      </c>
      <c r="D33" s="70"/>
      <c r="E33" s="70"/>
      <c r="F33" s="70"/>
      <c r="G33" s="71"/>
    </row>
    <row r="34" ht="26" spans="1:7">
      <c r="A34" s="67" t="s">
        <v>86</v>
      </c>
      <c r="B34" s="68" t="s">
        <v>87</v>
      </c>
      <c r="C34" s="66" t="s">
        <v>83</v>
      </c>
      <c r="D34" s="70"/>
      <c r="E34" s="70"/>
      <c r="F34" s="70"/>
      <c r="G34" s="63"/>
    </row>
    <row r="35" ht="26.75" spans="1:7">
      <c r="A35" s="69" t="s">
        <v>88</v>
      </c>
      <c r="B35" s="68" t="s">
        <v>89</v>
      </c>
      <c r="C35" s="66" t="s">
        <v>83</v>
      </c>
      <c r="D35" s="72"/>
      <c r="E35" s="72"/>
      <c r="F35" s="72"/>
      <c r="G35" s="59"/>
    </row>
    <row r="36" ht="26" spans="1:7">
      <c r="A36" s="73" t="s">
        <v>90</v>
      </c>
      <c r="B36" s="74"/>
      <c r="C36" s="75"/>
      <c r="D36" s="76"/>
      <c r="E36" s="76"/>
      <c r="F36" s="52">
        <f t="shared" si="1"/>
        <v>0</v>
      </c>
      <c r="G36" s="63"/>
    </row>
    <row r="37" ht="26" spans="1:7">
      <c r="A37" s="77">
        <v>1</v>
      </c>
      <c r="B37" s="78"/>
      <c r="C37" s="79"/>
      <c r="D37" s="80"/>
      <c r="E37" s="80"/>
      <c r="F37" s="7">
        <f t="shared" si="1"/>
        <v>0</v>
      </c>
      <c r="G37" s="17"/>
    </row>
    <row r="38" ht="26" spans="1:7">
      <c r="A38" s="77">
        <v>2</v>
      </c>
      <c r="B38" s="78"/>
      <c r="C38" s="79"/>
      <c r="D38" s="80"/>
      <c r="E38" s="80"/>
      <c r="F38" s="7">
        <f t="shared" si="1"/>
        <v>0</v>
      </c>
      <c r="G38" s="17"/>
    </row>
    <row r="39" ht="26.75" spans="1:7">
      <c r="A39" s="81">
        <v>3</v>
      </c>
      <c r="B39" s="82"/>
      <c r="C39" s="83"/>
      <c r="D39" s="84"/>
      <c r="E39" s="84"/>
      <c r="F39" s="58">
        <f t="shared" si="1"/>
        <v>0</v>
      </c>
      <c r="G39" s="59"/>
    </row>
    <row r="40" ht="26" spans="1:7">
      <c r="A40" s="85" t="s">
        <v>91</v>
      </c>
      <c r="B40" s="86"/>
      <c r="C40" s="75"/>
      <c r="D40" s="76"/>
      <c r="E40" s="76"/>
      <c r="F40" s="52">
        <f t="shared" si="1"/>
        <v>0</v>
      </c>
      <c r="G40" s="63"/>
    </row>
    <row r="41" ht="26" spans="1:7">
      <c r="A41" s="87">
        <v>1</v>
      </c>
      <c r="B41" s="88" t="s">
        <v>92</v>
      </c>
      <c r="C41" s="79" t="s">
        <v>93</v>
      </c>
      <c r="D41" s="80">
        <v>4</v>
      </c>
      <c r="E41" s="80">
        <v>1</v>
      </c>
      <c r="F41" s="7">
        <f t="shared" si="1"/>
        <v>4</v>
      </c>
      <c r="G41" s="17"/>
    </row>
    <row r="42" ht="26" spans="1:7">
      <c r="A42" s="87">
        <v>2</v>
      </c>
      <c r="B42" s="88" t="s">
        <v>94</v>
      </c>
      <c r="C42" s="79" t="s">
        <v>95</v>
      </c>
      <c r="D42" s="80">
        <v>1.4</v>
      </c>
      <c r="E42" s="80">
        <v>4</v>
      </c>
      <c r="F42" s="7">
        <f t="shared" si="1"/>
        <v>5.6</v>
      </c>
      <c r="G42" s="17"/>
    </row>
    <row r="43" ht="26.75" spans="1:7">
      <c r="A43" s="89">
        <v>3</v>
      </c>
      <c r="B43" s="90" t="s">
        <v>96</v>
      </c>
      <c r="C43" s="83" t="s">
        <v>97</v>
      </c>
      <c r="D43" s="84">
        <v>5.5</v>
      </c>
      <c r="E43" s="84">
        <v>1</v>
      </c>
      <c r="F43" s="58">
        <f t="shared" si="1"/>
        <v>5.5</v>
      </c>
      <c r="G43" s="59"/>
    </row>
    <row r="44" ht="26" spans="1:7">
      <c r="A44" s="91" t="s">
        <v>98</v>
      </c>
      <c r="B44" s="92" t="s">
        <v>99</v>
      </c>
      <c r="C44" s="93"/>
      <c r="D44" s="94">
        <v>5.5</v>
      </c>
      <c r="E44" s="94">
        <v>1</v>
      </c>
      <c r="F44" s="95">
        <f t="shared" si="1"/>
        <v>5.5</v>
      </c>
      <c r="G44" s="96"/>
    </row>
    <row r="45" ht="26.75" spans="1:7">
      <c r="A45" s="97" t="s">
        <v>100</v>
      </c>
      <c r="B45" s="98"/>
      <c r="C45" s="83"/>
      <c r="D45" s="84"/>
      <c r="E45" s="84"/>
      <c r="F45" s="58">
        <f t="shared" si="1"/>
        <v>0</v>
      </c>
      <c r="G45" s="59"/>
    </row>
    <row r="46" ht="26" spans="1:7">
      <c r="A46" s="99" t="s">
        <v>101</v>
      </c>
      <c r="B46" s="100"/>
      <c r="C46" s="75"/>
      <c r="D46" s="76"/>
      <c r="E46" s="76"/>
      <c r="F46" s="52">
        <f t="shared" si="1"/>
        <v>0</v>
      </c>
      <c r="G46" s="63"/>
    </row>
    <row r="47" ht="26" spans="1:7">
      <c r="A47" s="101">
        <v>1</v>
      </c>
      <c r="B47" s="102" t="s">
        <v>102</v>
      </c>
      <c r="C47" s="79"/>
      <c r="D47" s="80">
        <v>2.8</v>
      </c>
      <c r="E47" s="80">
        <v>1</v>
      </c>
      <c r="F47" s="7">
        <f t="shared" si="1"/>
        <v>2.8</v>
      </c>
      <c r="G47" s="17"/>
    </row>
    <row r="48" ht="26.75" spans="1:7">
      <c r="A48" s="103">
        <v>2</v>
      </c>
      <c r="B48" s="104" t="s">
        <v>103</v>
      </c>
      <c r="C48" s="83"/>
      <c r="D48" s="84">
        <v>1.8</v>
      </c>
      <c r="E48" s="84">
        <v>1</v>
      </c>
      <c r="F48" s="58">
        <f t="shared" si="1"/>
        <v>1.8</v>
      </c>
      <c r="G48" s="59"/>
    </row>
    <row r="49" ht="26" spans="1:7">
      <c r="A49" s="105" t="s">
        <v>104</v>
      </c>
      <c r="B49" s="106"/>
      <c r="C49" s="62"/>
      <c r="D49" s="52"/>
      <c r="E49" s="52"/>
      <c r="F49" s="52">
        <f t="shared" si="1"/>
        <v>0</v>
      </c>
      <c r="G49" s="63"/>
    </row>
    <row r="50" ht="26" spans="1:7">
      <c r="A50" s="107">
        <v>1</v>
      </c>
      <c r="B50" s="108" t="s">
        <v>105</v>
      </c>
      <c r="C50" s="26" t="s">
        <v>97</v>
      </c>
      <c r="D50" s="109">
        <v>1.1</v>
      </c>
      <c r="E50" s="7">
        <v>1</v>
      </c>
      <c r="F50" s="7">
        <f t="shared" si="1"/>
        <v>1.1</v>
      </c>
      <c r="G50" s="17"/>
    </row>
    <row r="51" ht="26" spans="1:7">
      <c r="A51" s="107">
        <v>2</v>
      </c>
      <c r="B51" s="108"/>
      <c r="C51" s="26"/>
      <c r="D51" s="110"/>
      <c r="E51" s="7"/>
      <c r="F51" s="7"/>
      <c r="G51" s="17"/>
    </row>
    <row r="52" ht="26.75" spans="1:7">
      <c r="A52" s="111">
        <v>3</v>
      </c>
      <c r="B52" s="112" t="s">
        <v>106</v>
      </c>
      <c r="C52" s="113"/>
      <c r="D52" s="114">
        <v>1.3</v>
      </c>
      <c r="E52" s="58">
        <v>1</v>
      </c>
      <c r="F52" s="58">
        <f t="shared" si="1"/>
        <v>1.3</v>
      </c>
      <c r="G52" s="59"/>
    </row>
    <row r="53" ht="26" spans="1:7">
      <c r="A53" s="115" t="s">
        <v>51</v>
      </c>
      <c r="B53" s="116"/>
      <c r="C53" s="117"/>
      <c r="D53" s="118"/>
      <c r="E53" s="118"/>
      <c r="F53" s="119">
        <f>SUM(F28:F52)*2%</f>
        <v>0.8816</v>
      </c>
      <c r="G53" s="120"/>
    </row>
    <row r="54" ht="26" spans="1:7">
      <c r="A54" s="27" t="s">
        <v>49</v>
      </c>
      <c r="B54" s="28"/>
      <c r="C54" s="121" t="s">
        <v>50</v>
      </c>
      <c r="D54" s="30"/>
      <c r="E54" s="30"/>
      <c r="F54" s="122">
        <f>SUM(F28:F53)</f>
        <v>44.9616</v>
      </c>
      <c r="G54" s="17"/>
    </row>
    <row r="55" ht="26" spans="1:7">
      <c r="A55" s="123" t="s">
        <v>107</v>
      </c>
      <c r="B55" s="124"/>
      <c r="C55" s="125"/>
      <c r="D55" s="126"/>
      <c r="E55" s="16"/>
      <c r="F55" s="16"/>
      <c r="G55" s="127"/>
    </row>
    <row r="56" ht="26" spans="1:7">
      <c r="A56" s="128" t="s">
        <v>45</v>
      </c>
      <c r="B56" s="129" t="s">
        <v>108</v>
      </c>
      <c r="C56" s="79"/>
      <c r="D56" s="80">
        <v>2.45</v>
      </c>
      <c r="E56" s="7">
        <v>1</v>
      </c>
      <c r="F56" s="7">
        <f t="shared" ref="F56:F58" si="2">+D56*E56</f>
        <v>2.45</v>
      </c>
      <c r="G56" s="22"/>
    </row>
    <row r="57" ht="26" spans="1:7">
      <c r="A57" s="128" t="s">
        <v>109</v>
      </c>
      <c r="B57" s="129" t="s">
        <v>110</v>
      </c>
      <c r="C57" s="79"/>
      <c r="D57" s="80">
        <v>4</v>
      </c>
      <c r="E57" s="7">
        <v>1</v>
      </c>
      <c r="F57" s="7">
        <f t="shared" si="2"/>
        <v>4</v>
      </c>
      <c r="G57" s="22"/>
    </row>
    <row r="58" ht="26" spans="1:7">
      <c r="A58" s="128" t="s">
        <v>111</v>
      </c>
      <c r="B58" s="130" t="s">
        <v>112</v>
      </c>
      <c r="C58" s="26"/>
      <c r="D58" s="110">
        <v>1</v>
      </c>
      <c r="E58" s="7">
        <v>1</v>
      </c>
      <c r="F58" s="7">
        <f>D58*E58</f>
        <v>1</v>
      </c>
      <c r="G58" s="22"/>
    </row>
    <row r="59" ht="26" spans="1:7">
      <c r="A59" s="27" t="s">
        <v>113</v>
      </c>
      <c r="B59" s="28"/>
      <c r="C59" s="121" t="s">
        <v>114</v>
      </c>
      <c r="D59" s="30"/>
      <c r="E59" s="30"/>
      <c r="F59" s="122">
        <f>SUM(F56:F58)</f>
        <v>7.45</v>
      </c>
      <c r="G59" s="17"/>
    </row>
    <row r="60" ht="26" spans="1:7">
      <c r="A60" s="131" t="s">
        <v>115</v>
      </c>
      <c r="B60" s="132"/>
      <c r="C60" s="133"/>
      <c r="D60" s="134"/>
      <c r="E60" s="134"/>
      <c r="F60" s="135">
        <f>+F17+F22+F54+F59+F53</f>
        <v>436.1932</v>
      </c>
      <c r="G60" s="17"/>
    </row>
    <row r="61" ht="26" spans="1:7">
      <c r="A61" s="23"/>
      <c r="B61" s="24"/>
      <c r="C61" s="26"/>
      <c r="D61" s="136"/>
      <c r="E61" s="136"/>
      <c r="F61" s="137"/>
      <c r="G61" s="17"/>
    </row>
    <row r="62" ht="26" spans="1:7">
      <c r="A62" s="23" t="s">
        <v>53</v>
      </c>
      <c r="B62" s="24"/>
      <c r="C62" s="26"/>
      <c r="D62" s="136"/>
      <c r="E62" s="136">
        <v>0</v>
      </c>
      <c r="F62" s="137">
        <f>F60*E62</f>
        <v>0</v>
      </c>
      <c r="G62" s="17"/>
    </row>
    <row r="63" ht="26" spans="1:7">
      <c r="A63" s="23" t="s">
        <v>54</v>
      </c>
      <c r="B63" s="24"/>
      <c r="C63" s="26"/>
      <c r="D63" s="136"/>
      <c r="E63" s="136">
        <v>0.1</v>
      </c>
      <c r="F63" s="137">
        <f>E63*F60</f>
        <v>43.61932</v>
      </c>
      <c r="G63" s="17"/>
    </row>
    <row r="64" ht="26" spans="1:7">
      <c r="A64" s="138" t="s">
        <v>55</v>
      </c>
      <c r="B64" s="139"/>
      <c r="C64" s="26"/>
      <c r="D64" s="136"/>
      <c r="E64" s="136"/>
      <c r="F64" s="140">
        <f>F62+F63</f>
        <v>43.61932</v>
      </c>
      <c r="G64" s="17"/>
    </row>
    <row r="65" ht="26" spans="1:7">
      <c r="A65" s="141" t="s">
        <v>56</v>
      </c>
      <c r="B65" s="142"/>
      <c r="C65" s="143"/>
      <c r="D65" s="80"/>
      <c r="E65" s="80"/>
      <c r="F65" s="80"/>
      <c r="G65" s="144"/>
    </row>
    <row r="66" ht="26" spans="1:7">
      <c r="A66" s="23"/>
      <c r="B66" s="24"/>
      <c r="C66" s="26"/>
      <c r="D66" s="7"/>
      <c r="E66" s="7"/>
      <c r="F66" s="7"/>
      <c r="G66" s="17"/>
    </row>
    <row r="67" ht="26.75" spans="1:7">
      <c r="A67" s="145" t="s">
        <v>57</v>
      </c>
      <c r="B67" s="146"/>
      <c r="C67" s="147"/>
      <c r="D67" s="148"/>
      <c r="E67" s="148"/>
      <c r="F67" s="149">
        <f>+F60+F64+F65</f>
        <v>479.81252</v>
      </c>
      <c r="G67" s="150"/>
    </row>
  </sheetData>
  <mergeCells count="13">
    <mergeCell ref="A1:F1"/>
    <mergeCell ref="D2:F2"/>
    <mergeCell ref="D3:F3"/>
    <mergeCell ref="D4:F4"/>
    <mergeCell ref="D5:F5"/>
    <mergeCell ref="D6:F6"/>
    <mergeCell ref="D24:D25"/>
    <mergeCell ref="D32:D35"/>
    <mergeCell ref="E24:E25"/>
    <mergeCell ref="E32:E35"/>
    <mergeCell ref="F24:F25"/>
    <mergeCell ref="F32:F35"/>
    <mergeCell ref="G1:G6"/>
  </mergeCells>
  <pageMargins left="0" right="0" top="0" bottom="0" header="0.31496062992126" footer="0.31496062992126"/>
  <pageSetup paperSize="9" scale="3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 Sheet FOB</vt:lpstr>
      <vt:lpstr>Cost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cp:lastPrinted>2024-05-02T11:13:00Z</cp:lastPrinted>
  <dcterms:modified xsi:type="dcterms:W3CDTF">2024-05-10T11:45:57Z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2F0874D77EFD4E9A877CC7A9247AEE93_12</vt:lpwstr>
  </property>
  <property fmtid="{D5CDD505-2E9C-101B-9397-08002B2CF9AE}" pid="3" name="KSOProductBuildVer">
    <vt:lpwstr>1033-12.2.0.16909</vt:lpwstr>
  </property>
</Properties>
</file>