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eedh\OneDrive\Desktop\"/>
    </mc:Choice>
  </mc:AlternateContent>
  <xr:revisionPtr revIDLastSave="0" documentId="13_ncr:1_{4F74FB74-10A6-4DE6-BADD-A29986A749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db" sheetId="3" r:id="rId2"/>
    <sheet name="pivot" sheetId="2" r:id="rId3"/>
  </sheets>
  <definedNames>
    <definedName name="_xlnm._FilterDatabase" localSheetId="0" hidden="1">'raw data'!$D$1:$D$62</definedName>
    <definedName name="_xlnm.Extract" localSheetId="0">'raw data'!$C$1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K9" i="1"/>
  <c r="L12" i="1"/>
  <c r="J7" i="1"/>
  <c r="I11" i="1"/>
  <c r="H6" i="1"/>
  <c r="G15" i="1"/>
  <c r="G20" i="1" l="1"/>
  <c r="G19" i="1"/>
  <c r="G18" i="1"/>
  <c r="G17" i="1"/>
  <c r="D63" i="1"/>
</calcChain>
</file>

<file path=xl/sharedStrings.xml><?xml version="1.0" encoding="utf-8"?>
<sst xmlns="http://schemas.openxmlformats.org/spreadsheetml/2006/main" count="218" uniqueCount="79">
  <si>
    <t xml:space="preserve">United States Congress </t>
  </si>
  <si>
    <t>Federal government of the United States</t>
  </si>
  <si>
    <t>Federation</t>
  </si>
  <si>
    <t>Customary law</t>
  </si>
  <si>
    <t>Central Asia</t>
  </si>
  <si>
    <t>Caspian Sea</t>
  </si>
  <si>
    <t>Body of water</t>
  </si>
  <si>
    <t>Ocean</t>
  </si>
  <si>
    <t>Pacific Ocean</t>
  </si>
  <si>
    <t>Papua New Guinea</t>
  </si>
  <si>
    <t>Territory of Papua and New Guinea</t>
  </si>
  <si>
    <t>Territory of New Guinea</t>
  </si>
  <si>
    <t>New Guinea</t>
  </si>
  <si>
    <t>University of Michigan</t>
  </si>
  <si>
    <t>List of American universities with Olympic medalist students and alumni</t>
  </si>
  <si>
    <t>Olympic medal</t>
  </si>
  <si>
    <t>Norway</t>
  </si>
  <si>
    <t>Chess</t>
  </si>
  <si>
    <t>François-André Danican Philidor</t>
  </si>
  <si>
    <t>Jean Danican Philidor</t>
  </si>
  <si>
    <t>Nicolas Chédeville</t>
  </si>
  <si>
    <t>Antonio Vivaldi</t>
  </si>
  <si>
    <t>Venice</t>
  </si>
  <si>
    <t>St Mark's Basilica</t>
  </si>
  <si>
    <t>Catholic Church</t>
  </si>
  <si>
    <t>Vatican City</t>
  </si>
  <si>
    <t>International Union of Pure and Applied Chemistry</t>
  </si>
  <si>
    <t>United States</t>
  </si>
  <si>
    <t>Washington, D.C.</t>
  </si>
  <si>
    <t>Democratic Party (United States)</t>
  </si>
  <si>
    <t>John F. Kennedy</t>
  </si>
  <si>
    <t>Slovenia</t>
  </si>
  <si>
    <t>Sport in Slovenia</t>
  </si>
  <si>
    <t>Bojan Jokid</t>
  </si>
  <si>
    <t>2018-19 UEFA Europa League qualifying phase and play-off round (Main Path)</t>
  </si>
  <si>
    <t>2018-19 UEFA Europa League</t>
  </si>
  <si>
    <t>UEFA</t>
  </si>
  <si>
    <t>Association football</t>
  </si>
  <si>
    <t>States of Germany</t>
  </si>
  <si>
    <t>New states of Germany</t>
  </si>
  <si>
    <t>Christianity in East Germany</t>
  </si>
  <si>
    <t>Catholic school</t>
  </si>
  <si>
    <t>Sisters of the Infant lesus</t>
  </si>
  <si>
    <t>Monastery</t>
  </si>
  <si>
    <t>Nun</t>
  </si>
  <si>
    <t>Mother Teresa</t>
  </si>
  <si>
    <t>Moon</t>
  </si>
  <si>
    <t>Apollo Lunar Surface Experiments Package</t>
  </si>
  <si>
    <t>Yale University</t>
  </si>
  <si>
    <t>connecticut</t>
  </si>
  <si>
    <t>Northeastern United States</t>
  </si>
  <si>
    <t>North America</t>
  </si>
  <si>
    <t>Contiguous United States</t>
  </si>
  <si>
    <t>United States Board on Geographic Names</t>
  </si>
  <si>
    <t>President of the United States</t>
  </si>
  <si>
    <t>Vice President of the United States</t>
  </si>
  <si>
    <t>United States National Security Council</t>
  </si>
  <si>
    <t>Korean War</t>
  </si>
  <si>
    <t>Wiki Articles</t>
  </si>
  <si>
    <t>Game 1</t>
  </si>
  <si>
    <t>Game 2</t>
  </si>
  <si>
    <t>Game 3</t>
  </si>
  <si>
    <t>Game 4</t>
  </si>
  <si>
    <t>Game 5</t>
  </si>
  <si>
    <t xml:space="preserve">Game 6 </t>
  </si>
  <si>
    <t>Game 7</t>
  </si>
  <si>
    <t>Reformation</t>
  </si>
  <si>
    <t>avg</t>
  </si>
  <si>
    <t>max</t>
  </si>
  <si>
    <t>min</t>
  </si>
  <si>
    <t>stdev</t>
  </si>
  <si>
    <t>Count of Wiki Articles</t>
  </si>
  <si>
    <t>Grand Total</t>
  </si>
  <si>
    <t>Row Labels</t>
  </si>
  <si>
    <t>Wiki Article</t>
  </si>
  <si>
    <t>Game</t>
  </si>
  <si>
    <t>1,2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</si>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</sst>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1" fillId="0" borderId="3" xfId="0" applyFont="1" applyBorder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double">
          <color theme="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d Huskey" refreshedDate="44965.985960879632" createdVersion="8" refreshedVersion="8" minRefreshableVersion="3" recordCount="61" xr:uid="{50C27E8B-C3D5-4C60-B4FB-B6563FDC1590}">
  <cacheSource type="worksheet">
    <worksheetSource name="Table1"/>
  </cacheSource>
  <cacheFields count="1">
    <cacheField name="Wiki Articles" numFmtId="0">
      <sharedItems count="59">
        <s v="2018-19 UEFA Europa League"/>
        <s v="2018-19 UEFA Europa League qualifying phase and play-off round (Main Path)"/>
        <s v="Antonio Vivaldi"/>
        <s v="Apollo Lunar Surface Experiments Package"/>
        <s v="Association football"/>
        <s v="Body of water"/>
        <s v="Bojan Jokid"/>
        <s v="Caspian Sea"/>
        <s v="Catholic Church"/>
        <s v="Catholic school"/>
        <s v="Central Asia"/>
        <s v="Chess"/>
        <s v="Christianity in East Germany"/>
        <s v="connecticut"/>
        <s v="Contiguous United States"/>
        <s v="Customary law"/>
        <s v="Democratic Party (United States)"/>
        <s v="Federal government of the United States"/>
        <s v="Federation"/>
        <s v="François-André Danican Philidor"/>
        <s v="International Union of Pure and Applied Chemistry"/>
        <s v="Jean Danican Philidor"/>
        <s v="John F. Kennedy"/>
        <s v="Korean War"/>
        <s v="List of American universities with Olympic medalist students and alumni"/>
        <s v="Monastery"/>
        <s v="Moon"/>
        <s v="Mother Teresa"/>
        <s v="New Guinea"/>
        <s v="New states of Germany"/>
        <s v="Nicolas Chédeville"/>
        <s v="North America"/>
        <s v="Northeastern United States"/>
        <s v="Norway"/>
        <s v="Nun"/>
        <s v="Ocean"/>
        <s v="Olympic medal"/>
        <s v="Pacific Ocean"/>
        <s v="Papua New Guinea"/>
        <s v="President of the United States"/>
        <s v="Reformation"/>
        <s v="Sisters of the Infant lesus"/>
        <s v="Slovenia"/>
        <s v="Sport in Slovenia"/>
        <s v="St Mark's Basilica"/>
        <s v="States of Germany"/>
        <s v="Territory of New Guinea"/>
        <s v="Territory of Papua and New Guinea"/>
        <s v="UEFA"/>
        <s v="United States"/>
        <s v="United States Board on Geographic Names"/>
        <s v="United States Congress "/>
        <s v="United States National Security Council"/>
        <s v="University of Michigan"/>
        <s v="Vatican City"/>
        <s v="Venice"/>
        <s v="Vice President of the United States"/>
        <s v="Washington, D.C."/>
        <s v="Yale Univers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8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DFB8C-13A2-494B-AAAA-1184EC99FC49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3" firstHeaderRow="1" firstDataRow="1" firstDataCol="1"/>
  <pivotFields count="1">
    <pivotField axis="axisRow" dataField="1" showAll="0" sortType="ascending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Wiki Artic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64C2E7-916D-4204-9F55-2C799DAF5632}" name="Table3" displayName="Table3" ref="G1:G15" totalsRowShown="0" dataDxfId="12" tableBorderDxfId="11">
  <autoFilter ref="G1:G15" xr:uid="{5E64C2E7-916D-4204-9F55-2C799DAF5632}"/>
  <tableColumns count="1">
    <tableColumn id="1" xr3:uid="{08ECAE57-3232-4A9F-845A-274833F8992A}" name="Game 1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87551D-B501-47C7-9779-9EFF9B044429}" name="Table4" displayName="Table4" ref="H1:H6" totalsRowCount="1" tableBorderDxfId="21">
  <autoFilter ref="H1:H5" xr:uid="{4287551D-B501-47C7-9779-9EFF9B044429}"/>
  <tableColumns count="1">
    <tableColumn id="1" xr3:uid="{DEAF9533-AA60-4C99-8444-E2E0D0EB9FC7}" name="Game 2" totalsRowFunction="custom">
      <totalsRowFormula>COUNTIF(Table4[Game 2], "*")-1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AAE284-5BE3-4FB0-BCFC-3368B52C52CD}" name="Table5" displayName="Table5" ref="I1:I11" totalsRowCount="1" dataDxfId="9" tableBorderDxfId="8">
  <autoFilter ref="I1:I10" xr:uid="{7FAAE284-5BE3-4FB0-BCFC-3368B52C52CD}"/>
  <tableColumns count="1">
    <tableColumn id="1" xr3:uid="{03AF15D2-86BA-41AF-AFB8-C88302282D5F}" name="Game 3" totalsRowFunction="custom" dataDxfId="7">
      <totalsRowFormula>COUNTIF(Table5[Game 3], "*")-1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6460F8-2547-4ED3-A07C-5CA98FF8C105}" name="Table6" displayName="Table6" ref="J1:J7" totalsRowCount="1" dataDxfId="6" tableBorderDxfId="5">
  <autoFilter ref="J1:J6" xr:uid="{F36460F8-2547-4ED3-A07C-5CA98FF8C105}"/>
  <tableColumns count="1">
    <tableColumn id="1" xr3:uid="{18DABA30-2FEF-4C36-A90B-37F8595F8BF4}" name="Game 4" totalsRowFunction="custom" dataDxfId="4">
      <totalsRowFormula>COUNTIF(Table6[Game 4], "*")-1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39E15D-1819-4597-90D4-93244354DF4C}" name="Table7" displayName="Table7" ref="K1:K9" totalsRowCount="1" dataDxfId="18" tableBorderDxfId="20">
  <autoFilter ref="K1:K8" xr:uid="{8539E15D-1819-4597-90D4-93244354DF4C}"/>
  <tableColumns count="1">
    <tableColumn id="1" xr3:uid="{AD1A16C5-6292-4873-A210-5ECD3FE34EA2}" name="Game 5" totalsRowFunction="custom" dataDxfId="19">
      <totalsRowFormula>COUNTIF(Table7[Game 5], "*")-1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56DEA5-A5BF-4ADD-814A-7704759A5BAF}" name="Table8" displayName="Table8" ref="L1:L12" totalsRowCount="1" dataDxfId="16" totalsRowDxfId="2" tableBorderDxfId="17" totalsRowBorderDxfId="3">
  <autoFilter ref="L1:L11" xr:uid="{5A56DEA5-A5BF-4ADD-814A-7704759A5BAF}"/>
  <tableColumns count="1">
    <tableColumn id="1" xr3:uid="{E8008B14-E21E-4B72-8BAE-3DE4D3C78089}" name="Game 6 " totalsRowFunction="custom" dataDxfId="1" totalsRowDxfId="0">
      <totalsRowFormula>COUNTIF(Table8[[Game 6 ]], "*")-1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B0B960-737E-4D7F-9455-D8BBA6EB63EB}" name="Table9" displayName="Table9" ref="M1:M15" totalsRowCount="1" dataDxfId="13" tableBorderDxfId="15">
  <autoFilter ref="M1:M14" xr:uid="{CDB0B960-737E-4D7F-9455-D8BBA6EB63EB}"/>
  <tableColumns count="1">
    <tableColumn id="1" xr3:uid="{6E98C422-F59D-404E-85B1-DE8746581B1F}" name="Game 7" totalsRowFunction="custom" dataDxfId="14">
      <totalsRowFormula>COUNTIF(Table9[Game 7], "*")-1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81A5B-4A69-4DAA-9CED-A5CD5760DF3E}" name="Table1" displayName="Table1" ref="D1:D63" totalsRowCount="1">
  <sortState xmlns:xlrd2="http://schemas.microsoft.com/office/spreadsheetml/2017/richdata2" ref="D2:D62">
    <sortCondition ref="D1:D62"/>
  </sortState>
  <tableColumns count="1">
    <tableColumn id="1" xr3:uid="{BD255F2B-4970-4EE2-BCD4-27E480171900}" name="Wiki Articles" totalsRowFunction="custom">
      <totalsRowFormula>COUNTIF(Table1[Wiki Articles], "*")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63"/>
  <sheetViews>
    <sheetView topLeftCell="D1" zoomScale="85" zoomScaleNormal="85" workbookViewId="0">
      <selection activeCell="K11" sqref="K11"/>
    </sheetView>
  </sheetViews>
  <sheetFormatPr defaultRowHeight="14.4" x14ac:dyDescent="0.3"/>
  <cols>
    <col min="1" max="2" width="17.6640625" bestFit="1" customWidth="1"/>
    <col min="3" max="3" width="10.21875" bestFit="1" customWidth="1"/>
    <col min="4" max="4" width="68.5546875" bestFit="1" customWidth="1"/>
    <col min="5" max="5" width="68.5546875" customWidth="1"/>
    <col min="7" max="7" width="34.5546875" bestFit="1" customWidth="1"/>
    <col min="8" max="8" width="60" bestFit="1" customWidth="1"/>
    <col min="9" max="9" width="27.21875" bestFit="1" customWidth="1"/>
    <col min="10" max="10" width="42.5546875" bestFit="1" customWidth="1"/>
    <col min="11" max="11" width="65.109375" bestFit="1" customWidth="1"/>
    <col min="12" max="12" width="27" bestFit="1" customWidth="1"/>
    <col min="13" max="13" width="36.21875" bestFit="1" customWidth="1"/>
  </cols>
  <sheetData>
    <row r="1" spans="4:13" x14ac:dyDescent="0.3">
      <c r="D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</row>
    <row r="2" spans="4:13" x14ac:dyDescent="0.3">
      <c r="D2" t="s">
        <v>35</v>
      </c>
      <c r="G2" s="2" t="s">
        <v>0</v>
      </c>
      <c r="H2" s="2" t="s">
        <v>13</v>
      </c>
      <c r="I2" s="1" t="s">
        <v>17</v>
      </c>
      <c r="J2" s="1" t="s">
        <v>26</v>
      </c>
      <c r="K2" s="1" t="s">
        <v>31</v>
      </c>
      <c r="L2" s="1" t="s">
        <v>38</v>
      </c>
      <c r="M2" s="1" t="s">
        <v>46</v>
      </c>
    </row>
    <row r="3" spans="4:13" x14ac:dyDescent="0.3">
      <c r="D3" t="s">
        <v>34</v>
      </c>
      <c r="G3" s="1" t="s">
        <v>1</v>
      </c>
      <c r="H3" s="1" t="s">
        <v>14</v>
      </c>
      <c r="I3" s="2" t="s">
        <v>18</v>
      </c>
      <c r="J3" s="2" t="s">
        <v>27</v>
      </c>
      <c r="K3" s="2" t="s">
        <v>32</v>
      </c>
      <c r="L3" s="2" t="s">
        <v>39</v>
      </c>
      <c r="M3" s="2" t="s">
        <v>47</v>
      </c>
    </row>
    <row r="4" spans="4:13" x14ac:dyDescent="0.3">
      <c r="D4" t="s">
        <v>21</v>
      </c>
      <c r="G4" s="2" t="s">
        <v>2</v>
      </c>
      <c r="H4" s="2" t="s">
        <v>15</v>
      </c>
      <c r="I4" s="1" t="s">
        <v>19</v>
      </c>
      <c r="J4" s="1" t="s">
        <v>28</v>
      </c>
      <c r="K4" s="1" t="s">
        <v>33</v>
      </c>
      <c r="L4" s="1" t="s">
        <v>40</v>
      </c>
      <c r="M4" s="1" t="s">
        <v>48</v>
      </c>
    </row>
    <row r="5" spans="4:13" x14ac:dyDescent="0.3">
      <c r="D5" t="s">
        <v>47</v>
      </c>
      <c r="G5" s="1" t="s">
        <v>3</v>
      </c>
      <c r="H5" s="4" t="s">
        <v>16</v>
      </c>
      <c r="I5" s="2" t="s">
        <v>20</v>
      </c>
      <c r="J5" s="2" t="s">
        <v>29</v>
      </c>
      <c r="K5" s="2" t="s">
        <v>34</v>
      </c>
      <c r="L5" s="2" t="s">
        <v>66</v>
      </c>
      <c r="M5" s="2" t="s">
        <v>49</v>
      </c>
    </row>
    <row r="6" spans="4:13" x14ac:dyDescent="0.3">
      <c r="D6" t="s">
        <v>37</v>
      </c>
      <c r="G6" s="2" t="s">
        <v>4</v>
      </c>
      <c r="H6">
        <f>COUNTIF(Table4[Game 2], "*")-1</f>
        <v>3</v>
      </c>
      <c r="I6" s="1" t="s">
        <v>21</v>
      </c>
      <c r="J6" s="4" t="s">
        <v>30</v>
      </c>
      <c r="K6" s="1" t="s">
        <v>35</v>
      </c>
      <c r="L6" s="1" t="s">
        <v>24</v>
      </c>
      <c r="M6" s="1" t="s">
        <v>50</v>
      </c>
    </row>
    <row r="7" spans="4:13" x14ac:dyDescent="0.3">
      <c r="D7" t="s">
        <v>6</v>
      </c>
      <c r="G7" s="1" t="s">
        <v>5</v>
      </c>
      <c r="I7" s="2" t="s">
        <v>22</v>
      </c>
      <c r="J7">
        <f>COUNTIF(Table6[Game 4], "*")-1</f>
        <v>4</v>
      </c>
      <c r="K7" s="2" t="s">
        <v>36</v>
      </c>
      <c r="L7" s="1" t="s">
        <v>41</v>
      </c>
      <c r="M7" s="2" t="s">
        <v>51</v>
      </c>
    </row>
    <row r="8" spans="4:13" x14ac:dyDescent="0.3">
      <c r="D8" t="s">
        <v>33</v>
      </c>
      <c r="G8" s="2" t="s">
        <v>6</v>
      </c>
      <c r="I8" s="1" t="s">
        <v>23</v>
      </c>
      <c r="K8" s="4" t="s">
        <v>37</v>
      </c>
      <c r="L8" s="1" t="s">
        <v>42</v>
      </c>
      <c r="M8" s="1" t="s">
        <v>52</v>
      </c>
    </row>
    <row r="9" spans="4:13" x14ac:dyDescent="0.3">
      <c r="D9" t="s">
        <v>5</v>
      </c>
      <c r="G9" s="1" t="s">
        <v>7</v>
      </c>
      <c r="I9" s="2" t="s">
        <v>24</v>
      </c>
      <c r="K9">
        <f>COUNTIF(Table7[Game 5], "*")-1</f>
        <v>6</v>
      </c>
      <c r="L9" s="1" t="s">
        <v>43</v>
      </c>
      <c r="M9" s="2" t="s">
        <v>53</v>
      </c>
    </row>
    <row r="10" spans="4:13" x14ac:dyDescent="0.3">
      <c r="D10" t="s">
        <v>24</v>
      </c>
      <c r="G10" s="2" t="s">
        <v>8</v>
      </c>
      <c r="I10" s="4" t="s">
        <v>25</v>
      </c>
      <c r="L10" s="1" t="s">
        <v>44</v>
      </c>
      <c r="M10" s="1" t="s">
        <v>1</v>
      </c>
    </row>
    <row r="11" spans="4:13" ht="15" thickBot="1" x14ac:dyDescent="0.35">
      <c r="D11" t="s">
        <v>41</v>
      </c>
      <c r="G11" s="1" t="s">
        <v>9</v>
      </c>
      <c r="I11">
        <f>COUNTIF(Table5[Game 3], "*")-1</f>
        <v>8</v>
      </c>
      <c r="L11" s="4" t="s">
        <v>45</v>
      </c>
      <c r="M11" s="2" t="s">
        <v>54</v>
      </c>
    </row>
    <row r="12" spans="4:13" ht="15" thickTop="1" x14ac:dyDescent="0.3">
      <c r="D12" t="s">
        <v>4</v>
      </c>
      <c r="G12" s="2" t="s">
        <v>10</v>
      </c>
      <c r="L12" s="5">
        <f>COUNTIF(Table8[[Game 6 ]], "*")-1</f>
        <v>9</v>
      </c>
      <c r="M12" s="1" t="s">
        <v>55</v>
      </c>
    </row>
    <row r="13" spans="4:13" x14ac:dyDescent="0.3">
      <c r="D13" t="s">
        <v>17</v>
      </c>
      <c r="G13" s="1" t="s">
        <v>11</v>
      </c>
      <c r="M13" s="2" t="s">
        <v>56</v>
      </c>
    </row>
    <row r="14" spans="4:13" x14ac:dyDescent="0.3">
      <c r="D14" t="s">
        <v>40</v>
      </c>
      <c r="G14" s="3" t="s">
        <v>12</v>
      </c>
      <c r="M14" s="4" t="s">
        <v>57</v>
      </c>
    </row>
    <row r="15" spans="4:13" x14ac:dyDescent="0.3">
      <c r="D15" t="s">
        <v>49</v>
      </c>
      <c r="G15" s="6">
        <f>COUNTIF(G2:G14, "*")-1</f>
        <v>12</v>
      </c>
      <c r="M15">
        <f>COUNTIF(Table9[Game 7], "*")-1</f>
        <v>12</v>
      </c>
    </row>
    <row r="16" spans="4:13" x14ac:dyDescent="0.3">
      <c r="D16" t="s">
        <v>52</v>
      </c>
    </row>
    <row r="17" spans="4:7" x14ac:dyDescent="0.3">
      <c r="D17" t="s">
        <v>3</v>
      </c>
      <c r="F17" t="s">
        <v>67</v>
      </c>
      <c r="G17">
        <f>AVERAGE(G15,H6,I11,J7,K9,L12,M15)</f>
        <v>7.7142857142857144</v>
      </c>
    </row>
    <row r="18" spans="4:7" x14ac:dyDescent="0.3">
      <c r="D18" t="s">
        <v>29</v>
      </c>
      <c r="F18" t="s">
        <v>68</v>
      </c>
      <c r="G18">
        <f>MAX(I11,G15,H6,J7,K9,L12,M15)</f>
        <v>12</v>
      </c>
    </row>
    <row r="19" spans="4:7" x14ac:dyDescent="0.3">
      <c r="D19" t="s">
        <v>1</v>
      </c>
      <c r="F19" t="s">
        <v>69</v>
      </c>
      <c r="G19">
        <f>MIN(G15,H6,I11,J7,K9,L12,M15)</f>
        <v>3</v>
      </c>
    </row>
    <row r="20" spans="4:7" x14ac:dyDescent="0.3">
      <c r="D20" t="s">
        <v>1</v>
      </c>
      <c r="F20" t="s">
        <v>70</v>
      </c>
      <c r="G20">
        <f>_xlfn.STDEV.P(G15,H6,I11,J7,K9,L12,M15)</f>
        <v>3.325841921949376</v>
      </c>
    </row>
    <row r="21" spans="4:7" x14ac:dyDescent="0.3">
      <c r="D21" t="s">
        <v>2</v>
      </c>
    </row>
    <row r="22" spans="4:7" x14ac:dyDescent="0.3">
      <c r="D22" t="s">
        <v>18</v>
      </c>
    </row>
    <row r="23" spans="4:7" x14ac:dyDescent="0.3">
      <c r="D23" t="s">
        <v>26</v>
      </c>
    </row>
    <row r="24" spans="4:7" x14ac:dyDescent="0.3">
      <c r="D24" t="s">
        <v>19</v>
      </c>
    </row>
    <row r="25" spans="4:7" x14ac:dyDescent="0.3">
      <c r="D25" t="s">
        <v>30</v>
      </c>
    </row>
    <row r="26" spans="4:7" x14ac:dyDescent="0.3">
      <c r="D26" t="s">
        <v>57</v>
      </c>
    </row>
    <row r="27" spans="4:7" x14ac:dyDescent="0.3">
      <c r="D27" t="s">
        <v>14</v>
      </c>
    </row>
    <row r="28" spans="4:7" x14ac:dyDescent="0.3">
      <c r="D28" t="s">
        <v>43</v>
      </c>
    </row>
    <row r="29" spans="4:7" x14ac:dyDescent="0.3">
      <c r="D29" t="s">
        <v>46</v>
      </c>
    </row>
    <row r="30" spans="4:7" x14ac:dyDescent="0.3">
      <c r="D30" t="s">
        <v>45</v>
      </c>
    </row>
    <row r="31" spans="4:7" x14ac:dyDescent="0.3">
      <c r="D31" t="s">
        <v>12</v>
      </c>
    </row>
    <row r="32" spans="4:7" x14ac:dyDescent="0.3">
      <c r="D32" t="s">
        <v>39</v>
      </c>
    </row>
    <row r="33" spans="4:4" x14ac:dyDescent="0.3">
      <c r="D33" t="s">
        <v>20</v>
      </c>
    </row>
    <row r="34" spans="4:4" x14ac:dyDescent="0.3">
      <c r="D34" t="s">
        <v>51</v>
      </c>
    </row>
    <row r="35" spans="4:4" x14ac:dyDescent="0.3">
      <c r="D35" t="s">
        <v>50</v>
      </c>
    </row>
    <row r="36" spans="4:4" x14ac:dyDescent="0.3">
      <c r="D36" t="s">
        <v>16</v>
      </c>
    </row>
    <row r="37" spans="4:4" x14ac:dyDescent="0.3">
      <c r="D37" t="s">
        <v>44</v>
      </c>
    </row>
    <row r="38" spans="4:4" x14ac:dyDescent="0.3">
      <c r="D38" t="s">
        <v>7</v>
      </c>
    </row>
    <row r="39" spans="4:4" x14ac:dyDescent="0.3">
      <c r="D39" t="s">
        <v>15</v>
      </c>
    </row>
    <row r="40" spans="4:4" x14ac:dyDescent="0.3">
      <c r="D40" t="s">
        <v>8</v>
      </c>
    </row>
    <row r="41" spans="4:4" x14ac:dyDescent="0.3">
      <c r="D41" t="s">
        <v>9</v>
      </c>
    </row>
    <row r="42" spans="4:4" x14ac:dyDescent="0.3">
      <c r="D42" t="s">
        <v>54</v>
      </c>
    </row>
    <row r="43" spans="4:4" x14ac:dyDescent="0.3">
      <c r="D43" t="s">
        <v>66</v>
      </c>
    </row>
    <row r="44" spans="4:4" x14ac:dyDescent="0.3">
      <c r="D44" t="s">
        <v>24</v>
      </c>
    </row>
    <row r="45" spans="4:4" x14ac:dyDescent="0.3">
      <c r="D45" t="s">
        <v>42</v>
      </c>
    </row>
    <row r="46" spans="4:4" x14ac:dyDescent="0.3">
      <c r="D46" t="s">
        <v>31</v>
      </c>
    </row>
    <row r="47" spans="4:4" x14ac:dyDescent="0.3">
      <c r="D47" t="s">
        <v>32</v>
      </c>
    </row>
    <row r="48" spans="4:4" x14ac:dyDescent="0.3">
      <c r="D48" t="s">
        <v>23</v>
      </c>
    </row>
    <row r="49" spans="4:4" x14ac:dyDescent="0.3">
      <c r="D49" t="s">
        <v>38</v>
      </c>
    </row>
    <row r="50" spans="4:4" x14ac:dyDescent="0.3">
      <c r="D50" t="s">
        <v>11</v>
      </c>
    </row>
    <row r="51" spans="4:4" x14ac:dyDescent="0.3">
      <c r="D51" t="s">
        <v>10</v>
      </c>
    </row>
    <row r="52" spans="4:4" x14ac:dyDescent="0.3">
      <c r="D52" t="s">
        <v>36</v>
      </c>
    </row>
    <row r="53" spans="4:4" x14ac:dyDescent="0.3">
      <c r="D53" t="s">
        <v>27</v>
      </c>
    </row>
    <row r="54" spans="4:4" x14ac:dyDescent="0.3">
      <c r="D54" t="s">
        <v>53</v>
      </c>
    </row>
    <row r="55" spans="4:4" x14ac:dyDescent="0.3">
      <c r="D55" t="s">
        <v>0</v>
      </c>
    </row>
    <row r="56" spans="4:4" x14ac:dyDescent="0.3">
      <c r="D56" t="s">
        <v>56</v>
      </c>
    </row>
    <row r="57" spans="4:4" x14ac:dyDescent="0.3">
      <c r="D57" t="s">
        <v>13</v>
      </c>
    </row>
    <row r="58" spans="4:4" x14ac:dyDescent="0.3">
      <c r="D58" t="s">
        <v>25</v>
      </c>
    </row>
    <row r="59" spans="4:4" x14ac:dyDescent="0.3">
      <c r="D59" t="s">
        <v>22</v>
      </c>
    </row>
    <row r="60" spans="4:4" x14ac:dyDescent="0.3">
      <c r="D60" t="s">
        <v>55</v>
      </c>
    </row>
    <row r="61" spans="4:4" x14ac:dyDescent="0.3">
      <c r="D61" t="s">
        <v>28</v>
      </c>
    </row>
    <row r="62" spans="4:4" x14ac:dyDescent="0.3">
      <c r="D62" t="s">
        <v>48</v>
      </c>
    </row>
    <row r="63" spans="4:4" x14ac:dyDescent="0.3">
      <c r="D63">
        <f>COUNTIF(Table1[Wiki Articles], "*")</f>
        <v>61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076E-D494-4B20-9F31-F58770AF45CA}">
  <dimension ref="A1:D18"/>
  <sheetViews>
    <sheetView workbookViewId="0">
      <selection activeCell="D2" sqref="D2"/>
    </sheetView>
  </sheetViews>
  <sheetFormatPr defaultRowHeight="14.4" x14ac:dyDescent="0.3"/>
  <cols>
    <col min="1" max="1" width="60" bestFit="1" customWidth="1"/>
  </cols>
  <sheetData>
    <row r="1" spans="1:4" x14ac:dyDescent="0.3">
      <c r="A1" t="s">
        <v>74</v>
      </c>
      <c r="B1" t="s">
        <v>75</v>
      </c>
      <c r="C1" t="s">
        <v>77</v>
      </c>
      <c r="D1" t="s">
        <v>78</v>
      </c>
    </row>
    <row r="2" spans="1:4" x14ac:dyDescent="0.3">
      <c r="A2" s="1" t="s">
        <v>0</v>
      </c>
      <c r="B2">
        <v>1</v>
      </c>
      <c r="C2" t="b">
        <v>1</v>
      </c>
    </row>
    <row r="3" spans="1:4" x14ac:dyDescent="0.3">
      <c r="A3" s="1" t="s">
        <v>1</v>
      </c>
      <c r="B3" t="s">
        <v>76</v>
      </c>
    </row>
    <row r="4" spans="1:4" x14ac:dyDescent="0.3">
      <c r="A4" s="1" t="s">
        <v>2</v>
      </c>
      <c r="B4">
        <v>1</v>
      </c>
    </row>
    <row r="5" spans="1:4" x14ac:dyDescent="0.3">
      <c r="A5" s="1" t="s">
        <v>3</v>
      </c>
      <c r="B5">
        <v>1</v>
      </c>
    </row>
    <row r="6" spans="1:4" x14ac:dyDescent="0.3">
      <c r="A6" s="1" t="s">
        <v>4</v>
      </c>
      <c r="B6">
        <v>1</v>
      </c>
    </row>
    <row r="7" spans="1:4" x14ac:dyDescent="0.3">
      <c r="A7" s="1" t="s">
        <v>5</v>
      </c>
      <c r="B7">
        <v>1</v>
      </c>
    </row>
    <row r="8" spans="1:4" x14ac:dyDescent="0.3">
      <c r="A8" s="1" t="s">
        <v>6</v>
      </c>
      <c r="B8">
        <v>1</v>
      </c>
    </row>
    <row r="9" spans="1:4" x14ac:dyDescent="0.3">
      <c r="A9" s="1" t="s">
        <v>7</v>
      </c>
      <c r="B9">
        <v>1</v>
      </c>
    </row>
    <row r="10" spans="1:4" x14ac:dyDescent="0.3">
      <c r="A10" s="1" t="s">
        <v>8</v>
      </c>
      <c r="B10">
        <v>1</v>
      </c>
    </row>
    <row r="11" spans="1:4" x14ac:dyDescent="0.3">
      <c r="A11" s="1" t="s">
        <v>9</v>
      </c>
      <c r="B11">
        <v>1</v>
      </c>
    </row>
    <row r="12" spans="1:4" x14ac:dyDescent="0.3">
      <c r="A12" s="1" t="s">
        <v>10</v>
      </c>
      <c r="B12">
        <v>1</v>
      </c>
    </row>
    <row r="13" spans="1:4" x14ac:dyDescent="0.3">
      <c r="A13" s="1" t="s">
        <v>11</v>
      </c>
      <c r="B13">
        <v>1</v>
      </c>
    </row>
    <row r="14" spans="1:4" x14ac:dyDescent="0.3">
      <c r="A14" s="1" t="s">
        <v>12</v>
      </c>
      <c r="B14">
        <v>1</v>
      </c>
    </row>
    <row r="15" spans="1:4" x14ac:dyDescent="0.3">
      <c r="A15" s="1" t="s">
        <v>13</v>
      </c>
      <c r="B15">
        <v>2</v>
      </c>
    </row>
    <row r="16" spans="1:4" x14ac:dyDescent="0.3">
      <c r="A16" s="1" t="s">
        <v>14</v>
      </c>
      <c r="B16">
        <v>2</v>
      </c>
    </row>
    <row r="17" spans="1:2" x14ac:dyDescent="0.3">
      <c r="A17" s="1" t="s">
        <v>15</v>
      </c>
      <c r="B17">
        <v>2</v>
      </c>
    </row>
    <row r="18" spans="1:2" x14ac:dyDescent="0.3">
      <c r="A18" s="1" t="s">
        <v>16</v>
      </c>
      <c r="B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EB7E-3585-4411-B364-2DE407B3E01D}">
  <dimension ref="A3:B63"/>
  <sheetViews>
    <sheetView tabSelected="1" workbookViewId="0">
      <selection activeCell="C10" sqref="C10"/>
    </sheetView>
  </sheetViews>
  <sheetFormatPr defaultRowHeight="14.4" x14ac:dyDescent="0.3"/>
  <cols>
    <col min="1" max="1" width="65.109375" bestFit="1" customWidth="1"/>
    <col min="2" max="2" width="19.21875" bestFit="1" customWidth="1"/>
    <col min="3" max="59" width="68" bestFit="1" customWidth="1"/>
    <col min="60" max="60" width="10.77734375" bestFit="1" customWidth="1"/>
  </cols>
  <sheetData>
    <row r="3" spans="1:2" x14ac:dyDescent="0.3">
      <c r="A3" s="8" t="s">
        <v>73</v>
      </c>
      <c r="B3" t="s">
        <v>71</v>
      </c>
    </row>
    <row r="4" spans="1:2" x14ac:dyDescent="0.3">
      <c r="A4" s="9" t="s">
        <v>35</v>
      </c>
      <c r="B4" s="7">
        <v>1</v>
      </c>
    </row>
    <row r="5" spans="1:2" x14ac:dyDescent="0.3">
      <c r="A5" s="9" t="s">
        <v>34</v>
      </c>
      <c r="B5" s="7">
        <v>1</v>
      </c>
    </row>
    <row r="6" spans="1:2" x14ac:dyDescent="0.3">
      <c r="A6" s="9" t="s">
        <v>21</v>
      </c>
      <c r="B6" s="7">
        <v>1</v>
      </c>
    </row>
    <row r="7" spans="1:2" x14ac:dyDescent="0.3">
      <c r="A7" s="9" t="s">
        <v>47</v>
      </c>
      <c r="B7" s="7">
        <v>1</v>
      </c>
    </row>
    <row r="8" spans="1:2" x14ac:dyDescent="0.3">
      <c r="A8" s="9" t="s">
        <v>37</v>
      </c>
      <c r="B8" s="7">
        <v>1</v>
      </c>
    </row>
    <row r="9" spans="1:2" x14ac:dyDescent="0.3">
      <c r="A9" s="9" t="s">
        <v>6</v>
      </c>
      <c r="B9" s="7">
        <v>1</v>
      </c>
    </row>
    <row r="10" spans="1:2" x14ac:dyDescent="0.3">
      <c r="A10" s="9" t="s">
        <v>33</v>
      </c>
      <c r="B10" s="7">
        <v>1</v>
      </c>
    </row>
    <row r="11" spans="1:2" x14ac:dyDescent="0.3">
      <c r="A11" s="9" t="s">
        <v>5</v>
      </c>
      <c r="B11" s="7">
        <v>1</v>
      </c>
    </row>
    <row r="12" spans="1:2" x14ac:dyDescent="0.3">
      <c r="A12" s="9" t="s">
        <v>24</v>
      </c>
      <c r="B12" s="7">
        <v>2</v>
      </c>
    </row>
    <row r="13" spans="1:2" x14ac:dyDescent="0.3">
      <c r="A13" s="9" t="s">
        <v>41</v>
      </c>
      <c r="B13" s="7">
        <v>1</v>
      </c>
    </row>
    <row r="14" spans="1:2" x14ac:dyDescent="0.3">
      <c r="A14" s="9" t="s">
        <v>4</v>
      </c>
      <c r="B14" s="7">
        <v>1</v>
      </c>
    </row>
    <row r="15" spans="1:2" x14ac:dyDescent="0.3">
      <c r="A15" s="9" t="s">
        <v>17</v>
      </c>
      <c r="B15" s="7">
        <v>1</v>
      </c>
    </row>
    <row r="16" spans="1:2" x14ac:dyDescent="0.3">
      <c r="A16" s="9" t="s">
        <v>40</v>
      </c>
      <c r="B16" s="7">
        <v>1</v>
      </c>
    </row>
    <row r="17" spans="1:2" x14ac:dyDescent="0.3">
      <c r="A17" s="9" t="s">
        <v>49</v>
      </c>
      <c r="B17" s="7">
        <v>1</v>
      </c>
    </row>
    <row r="18" spans="1:2" x14ac:dyDescent="0.3">
      <c r="A18" s="9" t="s">
        <v>52</v>
      </c>
      <c r="B18" s="7">
        <v>1</v>
      </c>
    </row>
    <row r="19" spans="1:2" x14ac:dyDescent="0.3">
      <c r="A19" s="9" t="s">
        <v>3</v>
      </c>
      <c r="B19" s="7">
        <v>1</v>
      </c>
    </row>
    <row r="20" spans="1:2" x14ac:dyDescent="0.3">
      <c r="A20" s="9" t="s">
        <v>29</v>
      </c>
      <c r="B20" s="7">
        <v>1</v>
      </c>
    </row>
    <row r="21" spans="1:2" x14ac:dyDescent="0.3">
      <c r="A21" s="9" t="s">
        <v>1</v>
      </c>
      <c r="B21" s="7">
        <v>2</v>
      </c>
    </row>
    <row r="22" spans="1:2" x14ac:dyDescent="0.3">
      <c r="A22" s="9" t="s">
        <v>2</v>
      </c>
      <c r="B22" s="7">
        <v>1</v>
      </c>
    </row>
    <row r="23" spans="1:2" x14ac:dyDescent="0.3">
      <c r="A23" s="9" t="s">
        <v>18</v>
      </c>
      <c r="B23" s="7">
        <v>1</v>
      </c>
    </row>
    <row r="24" spans="1:2" x14ac:dyDescent="0.3">
      <c r="A24" s="9" t="s">
        <v>26</v>
      </c>
      <c r="B24" s="7">
        <v>1</v>
      </c>
    </row>
    <row r="25" spans="1:2" x14ac:dyDescent="0.3">
      <c r="A25" s="9" t="s">
        <v>19</v>
      </c>
      <c r="B25" s="7">
        <v>1</v>
      </c>
    </row>
    <row r="26" spans="1:2" x14ac:dyDescent="0.3">
      <c r="A26" s="9" t="s">
        <v>30</v>
      </c>
      <c r="B26" s="7">
        <v>1</v>
      </c>
    </row>
    <row r="27" spans="1:2" x14ac:dyDescent="0.3">
      <c r="A27" s="9" t="s">
        <v>57</v>
      </c>
      <c r="B27" s="7">
        <v>1</v>
      </c>
    </row>
    <row r="28" spans="1:2" x14ac:dyDescent="0.3">
      <c r="A28" s="9" t="s">
        <v>14</v>
      </c>
      <c r="B28" s="7">
        <v>1</v>
      </c>
    </row>
    <row r="29" spans="1:2" x14ac:dyDescent="0.3">
      <c r="A29" s="9" t="s">
        <v>43</v>
      </c>
      <c r="B29" s="7">
        <v>1</v>
      </c>
    </row>
    <row r="30" spans="1:2" x14ac:dyDescent="0.3">
      <c r="A30" s="9" t="s">
        <v>46</v>
      </c>
      <c r="B30" s="7">
        <v>1</v>
      </c>
    </row>
    <row r="31" spans="1:2" x14ac:dyDescent="0.3">
      <c r="A31" s="9" t="s">
        <v>45</v>
      </c>
      <c r="B31" s="7">
        <v>1</v>
      </c>
    </row>
    <row r="32" spans="1:2" x14ac:dyDescent="0.3">
      <c r="A32" s="9" t="s">
        <v>12</v>
      </c>
      <c r="B32" s="7">
        <v>1</v>
      </c>
    </row>
    <row r="33" spans="1:2" x14ac:dyDescent="0.3">
      <c r="A33" s="9" t="s">
        <v>39</v>
      </c>
      <c r="B33" s="7">
        <v>1</v>
      </c>
    </row>
    <row r="34" spans="1:2" x14ac:dyDescent="0.3">
      <c r="A34" s="9" t="s">
        <v>20</v>
      </c>
      <c r="B34" s="7">
        <v>1</v>
      </c>
    </row>
    <row r="35" spans="1:2" x14ac:dyDescent="0.3">
      <c r="A35" s="9" t="s">
        <v>51</v>
      </c>
      <c r="B35" s="7">
        <v>1</v>
      </c>
    </row>
    <row r="36" spans="1:2" x14ac:dyDescent="0.3">
      <c r="A36" s="9" t="s">
        <v>50</v>
      </c>
      <c r="B36" s="7">
        <v>1</v>
      </c>
    </row>
    <row r="37" spans="1:2" x14ac:dyDescent="0.3">
      <c r="A37" s="9" t="s">
        <v>16</v>
      </c>
      <c r="B37" s="7">
        <v>1</v>
      </c>
    </row>
    <row r="38" spans="1:2" x14ac:dyDescent="0.3">
      <c r="A38" s="9" t="s">
        <v>44</v>
      </c>
      <c r="B38" s="7">
        <v>1</v>
      </c>
    </row>
    <row r="39" spans="1:2" x14ac:dyDescent="0.3">
      <c r="A39" s="9" t="s">
        <v>7</v>
      </c>
      <c r="B39" s="7">
        <v>1</v>
      </c>
    </row>
    <row r="40" spans="1:2" x14ac:dyDescent="0.3">
      <c r="A40" s="9" t="s">
        <v>15</v>
      </c>
      <c r="B40" s="7">
        <v>1</v>
      </c>
    </row>
    <row r="41" spans="1:2" x14ac:dyDescent="0.3">
      <c r="A41" s="9" t="s">
        <v>8</v>
      </c>
      <c r="B41" s="7">
        <v>1</v>
      </c>
    </row>
    <row r="42" spans="1:2" x14ac:dyDescent="0.3">
      <c r="A42" s="9" t="s">
        <v>9</v>
      </c>
      <c r="B42" s="7">
        <v>1</v>
      </c>
    </row>
    <row r="43" spans="1:2" x14ac:dyDescent="0.3">
      <c r="A43" s="9" t="s">
        <v>54</v>
      </c>
      <c r="B43" s="7">
        <v>1</v>
      </c>
    </row>
    <row r="44" spans="1:2" x14ac:dyDescent="0.3">
      <c r="A44" s="9" t="s">
        <v>66</v>
      </c>
      <c r="B44" s="7">
        <v>1</v>
      </c>
    </row>
    <row r="45" spans="1:2" x14ac:dyDescent="0.3">
      <c r="A45" s="9" t="s">
        <v>42</v>
      </c>
      <c r="B45" s="7">
        <v>1</v>
      </c>
    </row>
    <row r="46" spans="1:2" x14ac:dyDescent="0.3">
      <c r="A46" s="9" t="s">
        <v>31</v>
      </c>
      <c r="B46" s="7">
        <v>1</v>
      </c>
    </row>
    <row r="47" spans="1:2" x14ac:dyDescent="0.3">
      <c r="A47" s="9" t="s">
        <v>32</v>
      </c>
      <c r="B47" s="7">
        <v>1</v>
      </c>
    </row>
    <row r="48" spans="1:2" x14ac:dyDescent="0.3">
      <c r="A48" s="9" t="s">
        <v>23</v>
      </c>
      <c r="B48" s="7">
        <v>1</v>
      </c>
    </row>
    <row r="49" spans="1:2" x14ac:dyDescent="0.3">
      <c r="A49" s="9" t="s">
        <v>38</v>
      </c>
      <c r="B49" s="7">
        <v>1</v>
      </c>
    </row>
    <row r="50" spans="1:2" x14ac:dyDescent="0.3">
      <c r="A50" s="9" t="s">
        <v>11</v>
      </c>
      <c r="B50" s="7">
        <v>1</v>
      </c>
    </row>
    <row r="51" spans="1:2" x14ac:dyDescent="0.3">
      <c r="A51" s="9" t="s">
        <v>10</v>
      </c>
      <c r="B51" s="7">
        <v>1</v>
      </c>
    </row>
    <row r="52" spans="1:2" x14ac:dyDescent="0.3">
      <c r="A52" s="9" t="s">
        <v>36</v>
      </c>
      <c r="B52" s="7">
        <v>1</v>
      </c>
    </row>
    <row r="53" spans="1:2" x14ac:dyDescent="0.3">
      <c r="A53" s="9" t="s">
        <v>27</v>
      </c>
      <c r="B53" s="7">
        <v>1</v>
      </c>
    </row>
    <row r="54" spans="1:2" x14ac:dyDescent="0.3">
      <c r="A54" s="9" t="s">
        <v>53</v>
      </c>
      <c r="B54" s="7">
        <v>1</v>
      </c>
    </row>
    <row r="55" spans="1:2" x14ac:dyDescent="0.3">
      <c r="A55" s="9" t="s">
        <v>0</v>
      </c>
      <c r="B55" s="7">
        <v>1</v>
      </c>
    </row>
    <row r="56" spans="1:2" x14ac:dyDescent="0.3">
      <c r="A56" s="9" t="s">
        <v>56</v>
      </c>
      <c r="B56" s="7">
        <v>1</v>
      </c>
    </row>
    <row r="57" spans="1:2" x14ac:dyDescent="0.3">
      <c r="A57" s="9" t="s">
        <v>13</v>
      </c>
      <c r="B57" s="7">
        <v>1</v>
      </c>
    </row>
    <row r="58" spans="1:2" x14ac:dyDescent="0.3">
      <c r="A58" s="9" t="s">
        <v>25</v>
      </c>
      <c r="B58" s="7">
        <v>1</v>
      </c>
    </row>
    <row r="59" spans="1:2" x14ac:dyDescent="0.3">
      <c r="A59" s="9" t="s">
        <v>22</v>
      </c>
      <c r="B59" s="7">
        <v>1</v>
      </c>
    </row>
    <row r="60" spans="1:2" x14ac:dyDescent="0.3">
      <c r="A60" s="9" t="s">
        <v>55</v>
      </c>
      <c r="B60" s="7">
        <v>1</v>
      </c>
    </row>
    <row r="61" spans="1:2" x14ac:dyDescent="0.3">
      <c r="A61" s="9" t="s">
        <v>28</v>
      </c>
      <c r="B61" s="7">
        <v>1</v>
      </c>
    </row>
    <row r="62" spans="1:2" x14ac:dyDescent="0.3">
      <c r="A62" s="9" t="s">
        <v>48</v>
      </c>
      <c r="B62" s="7">
        <v>1</v>
      </c>
    </row>
    <row r="63" spans="1:2" x14ac:dyDescent="0.3">
      <c r="A63" s="9" t="s">
        <v>72</v>
      </c>
      <c r="B63" s="7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db</vt:lpstr>
      <vt:lpstr>pivot</vt:lpstr>
      <vt:lpstr>'raw data'!Extract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Huskey</dc:creator>
  <cp:lastModifiedBy>Reed Huskey</cp:lastModifiedBy>
  <dcterms:created xsi:type="dcterms:W3CDTF">2015-06-05T18:17:20Z</dcterms:created>
  <dcterms:modified xsi:type="dcterms:W3CDTF">2023-02-09T06:22:25Z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792c6123-0b74-4d92-a86a-c72b706a0433</vt:lpwstr>
  </property>
</Properties>
</file>