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ndustrial Heat Survey\Paper Version\Data and analysis\Data for calculations\"/>
    </mc:Choice>
  </mc:AlternateContent>
  <bookViews>
    <workbookView xWindow="0" yWindow="0" windowWidth="21120" windowHeight="11160" activeTab="1" xr2:uid="{8E1868B5-F938-41AE-AED2-B6CBEDEB34C0}"/>
  </bookViews>
  <sheets>
    <sheet name="Dollar_per_TJ" sheetId="1" r:id="rId1"/>
    <sheet name="Workshe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2" i="2" l="1"/>
  <c r="M23" i="2"/>
  <c r="M24" i="2"/>
  <c r="M25" i="2"/>
  <c r="M26" i="2"/>
  <c r="M21" i="2"/>
  <c r="B5" i="1"/>
  <c r="H10" i="2"/>
  <c r="E7" i="1" s="1"/>
  <c r="C11" i="2" a="1"/>
  <c r="C11" i="2" s="1"/>
  <c r="F2" i="1" s="1"/>
  <c r="D10" i="2"/>
  <c r="E3" i="1" s="1"/>
  <c r="E10" i="2"/>
  <c r="E4" i="1" s="1"/>
  <c r="F10" i="2"/>
  <c r="E5" i="1" s="1"/>
  <c r="G10" i="2"/>
  <c r="E6" i="1" s="1"/>
  <c r="C10" i="2"/>
  <c r="E2" i="1" s="1"/>
  <c r="D9" i="2"/>
  <c r="B3" i="1" s="1"/>
  <c r="E9" i="2"/>
  <c r="B4" i="1" s="1"/>
  <c r="F9" i="2"/>
  <c r="G9" i="2"/>
  <c r="B6" i="1" s="1"/>
  <c r="H9" i="2"/>
  <c r="B7" i="1" s="1"/>
  <c r="C9" i="2"/>
  <c r="B2" i="1" s="1"/>
  <c r="F13" i="2" l="1"/>
  <c r="C5" i="1" s="1"/>
  <c r="H12" i="2"/>
  <c r="D7" i="1" s="1"/>
  <c r="D12" i="2"/>
  <c r="D3" i="1" s="1"/>
  <c r="F11" i="2"/>
  <c r="F5" i="1" s="1"/>
  <c r="E13" i="2"/>
  <c r="C4" i="1" s="1"/>
  <c r="G12" i="2"/>
  <c r="D6" i="1" s="1"/>
  <c r="C12" i="2"/>
  <c r="D2" i="1" s="1"/>
  <c r="E11" i="2"/>
  <c r="F4" i="1" s="1"/>
  <c r="H13" i="2"/>
  <c r="C7" i="1" s="1"/>
  <c r="D13" i="2"/>
  <c r="C3" i="1" s="1"/>
  <c r="F12" i="2"/>
  <c r="D5" i="1" s="1"/>
  <c r="H11" i="2"/>
  <c r="F7" i="1" s="1"/>
  <c r="D11" i="2"/>
  <c r="F3" i="1" s="1"/>
  <c r="G13" i="2"/>
  <c r="C6" i="1" s="1"/>
  <c r="C13" i="2"/>
  <c r="C2" i="1" s="1"/>
  <c r="E12" i="2"/>
  <c r="D4" i="1" s="1"/>
  <c r="G11" i="2"/>
  <c r="F6" i="1" s="1"/>
</calcChain>
</file>

<file path=xl/sharedStrings.xml><?xml version="1.0" encoding="utf-8"?>
<sst xmlns="http://schemas.openxmlformats.org/spreadsheetml/2006/main" count="52" uniqueCount="32">
  <si>
    <t>REPORTING_YEAR</t>
  </si>
  <si>
    <t>Coal</t>
  </si>
  <si>
    <t>Diesel</t>
  </si>
  <si>
    <t>LPG_NGL</t>
  </si>
  <si>
    <t>Natural_gas</t>
  </si>
  <si>
    <t>Residual_fuel_oil</t>
  </si>
  <si>
    <t>$/Short Ton</t>
  </si>
  <si>
    <t>Fuel</t>
  </si>
  <si>
    <t>Original Unit</t>
  </si>
  <si>
    <t>Natural Gas</t>
  </si>
  <si>
    <t>Btu/cubic foot</t>
  </si>
  <si>
    <t>$/1000 cubic foot</t>
  </si>
  <si>
    <t>MMBtu/short ton</t>
  </si>
  <si>
    <t>Residual fuel oil</t>
  </si>
  <si>
    <t>$/gallon</t>
  </si>
  <si>
    <t>Propane</t>
  </si>
  <si>
    <t>https://www.eia.gov/totalenergy/data/monthly/pdf/sec9_9.pdf</t>
  </si>
  <si>
    <t>https://www.eia.gov/totalenergy/data/monthly/pdf/sec9_7.pdf</t>
  </si>
  <si>
    <t>https://www.eia.gov/totalenergy/data/monthly/pdf/sec9_15.pdf</t>
  </si>
  <si>
    <t>https://www.eia.gov/coal/data.php#prices</t>
  </si>
  <si>
    <t>https://www.eia.gov/totalenergy/data/monthly/pdf/sec13_4.pdf</t>
  </si>
  <si>
    <t>https://www.eia.gov/totalenergy/data/monthly/pdf/sec13_5.pdf</t>
  </si>
  <si>
    <t>MMBtu/Barrel</t>
  </si>
  <si>
    <t>Sources</t>
  </si>
  <si>
    <t>Heat Content</t>
  </si>
  <si>
    <t>EIA-Reported Price</t>
  </si>
  <si>
    <t>gal/barrel</t>
  </si>
  <si>
    <t>$/TJ</t>
  </si>
  <si>
    <t>MMBtu/TJ</t>
  </si>
  <si>
    <t>U.S. total expenditures</t>
  </si>
  <si>
    <t>$Million (nominal)</t>
  </si>
  <si>
    <t>https://www.eia.gov/totalenergy/data/monthly/pdf/sec1_17.pdf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</si>
</sst>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F825-8ED8-4512-9129-5E7D5E3748BA}">
  <dimension ref="A1:F7"/>
  <sheetViews>
    <sheetView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2010</v>
      </c>
      <c r="B2" s="2">
        <f>Worksheet!C9</f>
        <v>2793.2100240593245</v>
      </c>
      <c r="C2" s="2">
        <f>Worksheet!C13</f>
        <v>15942.618597881623</v>
      </c>
      <c r="D2" s="2">
        <f>Worksheet!C12</f>
        <v>15369.165927591244</v>
      </c>
      <c r="E2" s="2">
        <f>Worksheet!C10</f>
        <v>5086.5258932551315</v>
      </c>
      <c r="F2" s="2">
        <f>Worksheet!C11</f>
        <v>12724.696867982833</v>
      </c>
    </row>
    <row r="3" spans="1:6" x14ac:dyDescent="0.25">
      <c r="A3">
        <v>2011</v>
      </c>
      <c r="B3" s="2">
        <f>Worksheet!D9</f>
        <v>3105.1909170623144</v>
      </c>
      <c r="C3" s="2">
        <f>Worksheet!D13</f>
        <v>21482.432556731299</v>
      </c>
      <c r="D3" s="2">
        <f>Worksheet!D12</f>
        <v>17735.249541021898</v>
      </c>
      <c r="E3" s="2">
        <f>Worksheet!D10</f>
        <v>4757.6338802348337</v>
      </c>
      <c r="F3" s="2">
        <f>Worksheet!D11</f>
        <v>17835.374886180256</v>
      </c>
    </row>
    <row r="4" spans="1:6" x14ac:dyDescent="0.25">
      <c r="A4">
        <v>2012</v>
      </c>
      <c r="B4" s="2">
        <f>Worksheet!E9</f>
        <v>3107.8361718308543</v>
      </c>
      <c r="C4" s="2">
        <f>Worksheet!E13</f>
        <v>22075.898435413925</v>
      </c>
      <c r="D4" s="2">
        <f>Worksheet!E12</f>
        <v>11820.040507445257</v>
      </c>
      <c r="E4" s="2">
        <f>Worksheet!E10</f>
        <v>3591.3383062499997</v>
      </c>
      <c r="F4" s="2">
        <f>Worksheet!E11</f>
        <v>19254.182301115881</v>
      </c>
    </row>
    <row r="5" spans="1:6" x14ac:dyDescent="0.25">
      <c r="A5">
        <v>2013</v>
      </c>
      <c r="B5" s="2">
        <f>Worksheet!F9</f>
        <v>3034.7700008888887</v>
      </c>
      <c r="C5" s="2">
        <f>Worksheet!F13</f>
        <v>21524.345694991342</v>
      </c>
      <c r="D5" s="2">
        <f>Worksheet!F12</f>
        <v>10668.131379854016</v>
      </c>
      <c r="E5" s="2">
        <f>Worksheet!F10</f>
        <v>4282.2506687439145</v>
      </c>
      <c r="F5" s="2">
        <f>Worksheet!F11</f>
        <v>18437.068083090133</v>
      </c>
    </row>
    <row r="6" spans="1:6" x14ac:dyDescent="0.25">
      <c r="A6">
        <v>2014</v>
      </c>
      <c r="B6" s="2">
        <f>Worksheet!G9</f>
        <v>3003.0721293379793</v>
      </c>
      <c r="C6" s="2">
        <f>Worksheet!G13</f>
        <v>20155.849047968131</v>
      </c>
      <c r="D6" s="2">
        <f>Worksheet!G12</f>
        <v>11384.182999708029</v>
      </c>
      <c r="E6" s="2">
        <f>Worksheet!G10</f>
        <v>5161.5622232558144</v>
      </c>
      <c r="F6" s="2">
        <f>Worksheet!G11</f>
        <v>17270.823244635194</v>
      </c>
    </row>
    <row r="7" spans="1:6" x14ac:dyDescent="0.25">
      <c r="A7">
        <v>2015</v>
      </c>
      <c r="B7" s="2">
        <f>Worksheet!H9</f>
        <v>2917.7322576347733</v>
      </c>
      <c r="C7" s="2">
        <f>Worksheet!H13</f>
        <v>12543.102777370519</v>
      </c>
      <c r="D7" s="2">
        <f>Worksheet!H12</f>
        <v>4991.6062195620434</v>
      </c>
      <c r="E7" s="2">
        <f>Worksheet!H10</f>
        <v>3573.7366819672134</v>
      </c>
      <c r="F7" s="2">
        <f>Worksheet!H11</f>
        <v>9545.3797287553662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00B4-6439-4F77-8232-01FB97607E10}">
  <dimension ref="A1:R26"/>
  <sheetViews>
    <sheetView tabSelected="1" workbookViewId="0">
      <selection activeCell="I24" sqref="I24"/>
    </sheetView>
  </sheetViews>
  <sheetFormatPr defaultRowHeight="15" x14ac:dyDescent="0.25"/>
  <cols>
    <col min="12" max="12" width="22.85546875" customWidth="1"/>
  </cols>
  <sheetData>
    <row r="1" spans="1:18" x14ac:dyDescent="0.25">
      <c r="A1" s="1" t="s">
        <v>25</v>
      </c>
      <c r="K1" s="1" t="s">
        <v>24</v>
      </c>
    </row>
    <row r="2" spans="1:18" x14ac:dyDescent="0.25">
      <c r="A2" s="1" t="s">
        <v>7</v>
      </c>
      <c r="B2" s="1" t="s">
        <v>8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K2" t="s">
        <v>9</v>
      </c>
      <c r="L2" t="s">
        <v>10</v>
      </c>
      <c r="M2">
        <v>1023</v>
      </c>
      <c r="N2">
        <v>1022</v>
      </c>
      <c r="O2">
        <v>1024</v>
      </c>
      <c r="P2">
        <v>1027</v>
      </c>
      <c r="Q2">
        <v>1032</v>
      </c>
      <c r="R2">
        <v>1037</v>
      </c>
    </row>
    <row r="3" spans="1:18" x14ac:dyDescent="0.25">
      <c r="A3" t="s">
        <v>1</v>
      </c>
      <c r="B3" t="s">
        <v>6</v>
      </c>
      <c r="C3">
        <v>64.38</v>
      </c>
      <c r="D3">
        <v>70.66</v>
      </c>
      <c r="E3">
        <v>70.33</v>
      </c>
      <c r="F3">
        <v>69.16</v>
      </c>
      <c r="G3">
        <v>68.2</v>
      </c>
      <c r="H3">
        <v>65.44</v>
      </c>
      <c r="K3" t="s">
        <v>1</v>
      </c>
      <c r="L3" t="s">
        <v>12</v>
      </c>
      <c r="M3">
        <v>21.846</v>
      </c>
      <c r="N3">
        <v>21.568000000000001</v>
      </c>
      <c r="O3">
        <v>21.449000000000002</v>
      </c>
      <c r="P3">
        <v>21.6</v>
      </c>
      <c r="Q3">
        <v>21.524999999999999</v>
      </c>
      <c r="R3">
        <v>21.257999999999999</v>
      </c>
    </row>
    <row r="4" spans="1:18" x14ac:dyDescent="0.25">
      <c r="A4" t="s">
        <v>9</v>
      </c>
      <c r="B4" t="s">
        <v>11</v>
      </c>
      <c r="C4">
        <v>5.49</v>
      </c>
      <c r="D4">
        <v>5.13</v>
      </c>
      <c r="E4">
        <v>3.88</v>
      </c>
      <c r="F4">
        <v>4.6399999999999997</v>
      </c>
      <c r="G4">
        <v>5.62</v>
      </c>
      <c r="H4">
        <v>3.91</v>
      </c>
      <c r="K4" t="s">
        <v>13</v>
      </c>
      <c r="L4" t="s">
        <v>22</v>
      </c>
      <c r="M4">
        <v>5.359</v>
      </c>
      <c r="N4">
        <v>5.359</v>
      </c>
      <c r="O4">
        <v>5.359</v>
      </c>
      <c r="P4">
        <v>5.359</v>
      </c>
      <c r="Q4">
        <v>5.359</v>
      </c>
      <c r="R4">
        <v>5.359</v>
      </c>
    </row>
    <row r="5" spans="1:18" x14ac:dyDescent="0.25">
      <c r="A5" t="s">
        <v>13</v>
      </c>
      <c r="B5" t="s">
        <v>14</v>
      </c>
      <c r="C5">
        <v>1.7130000000000001</v>
      </c>
      <c r="D5">
        <v>2.4009999999999998</v>
      </c>
      <c r="E5">
        <v>2.5920000000000001</v>
      </c>
      <c r="F5">
        <v>2.4820000000000002</v>
      </c>
      <c r="G5">
        <v>2.3250000000000002</v>
      </c>
      <c r="H5">
        <v>1.2849999999999999</v>
      </c>
      <c r="K5" t="s">
        <v>15</v>
      </c>
      <c r="L5" t="s">
        <v>22</v>
      </c>
      <c r="M5">
        <v>3.8359999999999999</v>
      </c>
      <c r="N5">
        <v>3.8359999999999999</v>
      </c>
      <c r="O5">
        <v>3.8359999999999999</v>
      </c>
      <c r="P5">
        <v>3.8359999999999999</v>
      </c>
      <c r="Q5">
        <v>3.8359999999999999</v>
      </c>
      <c r="R5">
        <v>3.8359999999999999</v>
      </c>
    </row>
    <row r="6" spans="1:18" x14ac:dyDescent="0.25">
      <c r="A6" t="s">
        <v>15</v>
      </c>
      <c r="B6" t="s">
        <v>14</v>
      </c>
      <c r="C6">
        <v>1.4810000000000001</v>
      </c>
      <c r="D6">
        <v>1.7090000000000001</v>
      </c>
      <c r="E6">
        <v>1.139</v>
      </c>
      <c r="F6">
        <v>1.028</v>
      </c>
      <c r="G6">
        <v>1.097</v>
      </c>
      <c r="H6">
        <v>0.48099999999999998</v>
      </c>
      <c r="K6" t="s">
        <v>2</v>
      </c>
      <c r="L6" t="s">
        <v>22</v>
      </c>
      <c r="M6">
        <v>5.7779999999999996</v>
      </c>
      <c r="N6">
        <v>5.7759999999999998</v>
      </c>
      <c r="O6">
        <v>5.774</v>
      </c>
      <c r="P6">
        <v>5.774</v>
      </c>
      <c r="Q6">
        <v>5.7729999999999997</v>
      </c>
      <c r="R6">
        <v>5.7729999999999997</v>
      </c>
    </row>
    <row r="7" spans="1:18" x14ac:dyDescent="0.25">
      <c r="A7" t="s">
        <v>2</v>
      </c>
      <c r="B7" t="s">
        <v>14</v>
      </c>
      <c r="C7">
        <v>2.3140000000000001</v>
      </c>
      <c r="D7">
        <v>3.117</v>
      </c>
      <c r="E7">
        <v>3.202</v>
      </c>
      <c r="F7">
        <v>3.1219999999999999</v>
      </c>
      <c r="G7">
        <v>2.923</v>
      </c>
      <c r="H7">
        <v>1.819</v>
      </c>
    </row>
    <row r="8" spans="1:18" x14ac:dyDescent="0.25">
      <c r="K8" s="1" t="s">
        <v>23</v>
      </c>
    </row>
    <row r="9" spans="1:18" x14ac:dyDescent="0.25">
      <c r="A9" t="s">
        <v>1</v>
      </c>
      <c r="B9" t="s">
        <v>27</v>
      </c>
      <c r="C9" s="2">
        <f>C3/M3*$K$18</f>
        <v>2793.2100240593245</v>
      </c>
      <c r="D9" s="2">
        <f>D3/N3*$K$18</f>
        <v>3105.1909170623144</v>
      </c>
      <c r="E9" s="2">
        <f>E3/O3*$K$18</f>
        <v>3107.8361718308543</v>
      </c>
      <c r="F9" s="2">
        <f>F3/P3*$K$18</f>
        <v>3034.7700008888887</v>
      </c>
      <c r="G9" s="2">
        <f>G3/Q3*$K$18</f>
        <v>3003.0721293379793</v>
      </c>
      <c r="H9" s="2">
        <f>H3/R3*$K$18</f>
        <v>2917.7322576347733</v>
      </c>
      <c r="K9" t="s">
        <v>19</v>
      </c>
    </row>
    <row r="10" spans="1:18" x14ac:dyDescent="0.25">
      <c r="A10" t="s">
        <v>9</v>
      </c>
      <c r="B10" t="s">
        <v>27</v>
      </c>
      <c r="C10" s="2">
        <f>(C4/1000)/M2*10^6*$K$18</f>
        <v>5086.5258932551315</v>
      </c>
      <c r="D10" s="2">
        <f>(D4/1000)/N2*10^6*$K$18</f>
        <v>4757.6338802348337</v>
      </c>
      <c r="E10" s="2">
        <f>(E4/1000)/O2*10^6*$K$18</f>
        <v>3591.3383062499997</v>
      </c>
      <c r="F10" s="2">
        <f>(F4/1000)/P2*10^6*$K$18</f>
        <v>4282.2506687439145</v>
      </c>
      <c r="G10" s="2">
        <f>(G4/1000)/Q2*10^6*$K$18</f>
        <v>5161.5622232558144</v>
      </c>
      <c r="H10" s="2">
        <f>(H4/1000)/R2*10^6*$K$18</f>
        <v>3573.7366819672134</v>
      </c>
      <c r="K10" t="s">
        <v>17</v>
      </c>
    </row>
    <row r="11" spans="1:18" x14ac:dyDescent="0.25">
      <c r="A11" t="s">
        <v>13</v>
      </c>
      <c r="B11" t="s">
        <v>27</v>
      </c>
      <c r="C11" s="2">
        <f t="array" ref="C11:H13">C5:H7*K17/M4:R6*K18</f>
        <v>12724.696867982833</v>
      </c>
      <c r="D11" s="2">
        <v>17835.374886180256</v>
      </c>
      <c r="E11" s="2">
        <v>19254.182301115881</v>
      </c>
      <c r="F11" s="2">
        <v>18437.068083090133</v>
      </c>
      <c r="G11" s="2">
        <v>17270.823244635194</v>
      </c>
      <c r="H11" s="2">
        <v>9545.3797287553662</v>
      </c>
      <c r="K11" t="s">
        <v>16</v>
      </c>
    </row>
    <row r="12" spans="1:18" x14ac:dyDescent="0.25">
      <c r="A12" t="s">
        <v>15</v>
      </c>
      <c r="B12" t="s">
        <v>27</v>
      </c>
      <c r="C12" s="2">
        <v>15369.165927591244</v>
      </c>
      <c r="D12" s="2">
        <v>17735.249541021898</v>
      </c>
      <c r="E12" s="2">
        <v>11820.040507445257</v>
      </c>
      <c r="F12" s="2">
        <v>10668.131379854016</v>
      </c>
      <c r="G12" s="2">
        <v>11384.182999708029</v>
      </c>
      <c r="H12" s="2">
        <v>4991.6062195620434</v>
      </c>
      <c r="K12" t="s">
        <v>18</v>
      </c>
    </row>
    <row r="13" spans="1:18" x14ac:dyDescent="0.25">
      <c r="A13" t="s">
        <v>2</v>
      </c>
      <c r="B13" t="s">
        <v>27</v>
      </c>
      <c r="C13" s="2">
        <v>15942.618597881623</v>
      </c>
      <c r="D13" s="2">
        <v>21482.432556731299</v>
      </c>
      <c r="E13" s="2">
        <v>22075.898435413925</v>
      </c>
      <c r="F13" s="2">
        <v>21524.345694991342</v>
      </c>
      <c r="G13" s="2">
        <v>20155.849047968131</v>
      </c>
      <c r="H13" s="2">
        <v>12543.102777370519</v>
      </c>
      <c r="K13" t="s">
        <v>20</v>
      </c>
    </row>
    <row r="14" spans="1:18" x14ac:dyDescent="0.25">
      <c r="K14" t="s">
        <v>21</v>
      </c>
    </row>
    <row r="15" spans="1:18" x14ac:dyDescent="0.25">
      <c r="K15" t="s">
        <v>31</v>
      </c>
    </row>
    <row r="17" spans="11:13" x14ac:dyDescent="0.25">
      <c r="K17">
        <v>42</v>
      </c>
      <c r="L17" t="s">
        <v>26</v>
      </c>
    </row>
    <row r="18" spans="11:13" x14ac:dyDescent="0.25">
      <c r="K18">
        <v>947.81712000000005</v>
      </c>
      <c r="L18" t="s">
        <v>28</v>
      </c>
    </row>
    <row r="20" spans="11:13" x14ac:dyDescent="0.25">
      <c r="K20" t="s">
        <v>29</v>
      </c>
      <c r="L20" t="s">
        <v>30</v>
      </c>
    </row>
    <row r="21" spans="11:13" x14ac:dyDescent="0.25">
      <c r="K21">
        <v>2010</v>
      </c>
      <c r="L21" s="3">
        <v>1213336</v>
      </c>
      <c r="M21">
        <f>L21/1000</f>
        <v>1213.336</v>
      </c>
    </row>
    <row r="22" spans="11:13" x14ac:dyDescent="0.25">
      <c r="K22">
        <v>2011</v>
      </c>
      <c r="L22" s="3">
        <v>1392945</v>
      </c>
      <c r="M22">
        <f t="shared" ref="M22:M26" si="0">L22/1000</f>
        <v>1392.9449999999999</v>
      </c>
    </row>
    <row r="23" spans="11:13" x14ac:dyDescent="0.25">
      <c r="K23">
        <v>2012</v>
      </c>
      <c r="L23" s="3">
        <v>1356215</v>
      </c>
      <c r="M23">
        <f t="shared" si="0"/>
        <v>1356.2149999999999</v>
      </c>
    </row>
    <row r="24" spans="11:13" x14ac:dyDescent="0.25">
      <c r="K24">
        <v>2013</v>
      </c>
      <c r="L24" s="3">
        <v>1378885</v>
      </c>
      <c r="M24">
        <f t="shared" si="0"/>
        <v>1378.885</v>
      </c>
    </row>
    <row r="25" spans="11:13" x14ac:dyDescent="0.25">
      <c r="K25">
        <v>2014</v>
      </c>
      <c r="L25" s="3">
        <v>1399486</v>
      </c>
      <c r="M25">
        <f t="shared" si="0"/>
        <v>1399.4860000000001</v>
      </c>
    </row>
    <row r="26" spans="11:13" x14ac:dyDescent="0.25">
      <c r="K26">
        <v>2015</v>
      </c>
      <c r="L26" s="3">
        <v>1127132</v>
      </c>
      <c r="M26">
        <f t="shared" si="0"/>
        <v>1127.1320000000001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Dollar_per_TJ</vt:lpstr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McMillan</dc:creator>
  <cp:lastModifiedBy>Colin McMillan</cp:lastModifiedBy>
  <dcterms:created xsi:type="dcterms:W3CDTF">2018-01-24T18:34:33Z</dcterms:created>
  <dcterms:modified xsi:type="dcterms:W3CDTF">2018-01-24T20:01:22Z</dcterms:modified>
</cp:coreProperties>
</file>