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ata" sheetId="1" r:id="rId1"/>
    <sheet name="chart" sheetId="2" r:id="rId2"/>
    <sheet name="1" sheetId="4" r:id="rId3"/>
    <sheet name="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4" l="1"/>
  <c r="G10" i="4" s="1"/>
  <c r="G11" i="4" s="1"/>
  <c r="G12" i="4" s="1"/>
  <c r="G13" i="4" s="1"/>
  <c r="G14" i="4" s="1"/>
  <c r="G15" i="4" s="1"/>
  <c r="G16" i="4" s="1"/>
  <c r="G17" i="4" s="1"/>
  <c r="G18" i="4" s="1"/>
  <c r="G8" i="4"/>
  <c r="F8" i="4"/>
  <c r="F9" i="4"/>
  <c r="F10" i="4" s="1"/>
  <c r="F11" i="4" s="1"/>
  <c r="F12" i="4" s="1"/>
  <c r="F13" i="4" s="1"/>
  <c r="F14" i="4" s="1"/>
  <c r="F15" i="4" s="1"/>
  <c r="F16" i="4" s="1"/>
  <c r="F17" i="4" s="1"/>
  <c r="F18" i="4" s="1"/>
  <c r="G7" i="4"/>
  <c r="F7" i="4"/>
  <c r="E9" i="4"/>
  <c r="E10" i="4"/>
  <c r="E11" i="4"/>
  <c r="E12" i="4" s="1"/>
  <c r="E13" i="4" s="1"/>
  <c r="E14" i="4" s="1"/>
  <c r="E15" i="4" s="1"/>
  <c r="E16" i="4" s="1"/>
  <c r="E17" i="4" s="1"/>
  <c r="E18" i="4" s="1"/>
  <c r="E8" i="4"/>
  <c r="E7" i="4"/>
  <c r="D8" i="2"/>
  <c r="D7" i="2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E9" i="3"/>
  <c r="E10" i="3"/>
  <c r="E11" i="3"/>
  <c r="E12" i="3"/>
  <c r="E13" i="3"/>
  <c r="E14" i="3"/>
  <c r="E15" i="3"/>
  <c r="E16" i="3"/>
  <c r="E17" i="3"/>
  <c r="E8" i="3"/>
  <c r="D18" i="3"/>
  <c r="D9" i="3"/>
  <c r="D10" i="3"/>
  <c r="D11" i="3"/>
  <c r="D12" i="3" s="1"/>
  <c r="D13" i="3" s="1"/>
  <c r="D14" i="3" s="1"/>
  <c r="D15" i="3" s="1"/>
  <c r="D16" i="3" s="1"/>
  <c r="D17" i="3" s="1"/>
  <c r="D8" i="3"/>
  <c r="D9" i="2" l="1"/>
  <c r="D10" i="2" s="1"/>
  <c r="D11" i="2" s="1"/>
  <c r="D12" i="2" s="1"/>
  <c r="D13" i="2" s="1"/>
  <c r="D14" i="2" s="1"/>
  <c r="D15" i="2" s="1"/>
  <c r="D16" i="2" s="1"/>
  <c r="D17" i="2" s="1"/>
  <c r="D18" i="2" s="1"/>
</calcChain>
</file>

<file path=xl/sharedStrings.xml><?xml version="1.0" encoding="utf-8"?>
<sst xmlns="http://schemas.openxmlformats.org/spreadsheetml/2006/main" count="88" uniqueCount="27">
  <si>
    <t>Google Stock Prices 2016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</si>
  <si>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</si>
  <si>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</si>
  <si>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</si>
  <si>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April</t>
    <phoneticPr fontId="1" type="noConversion"/>
  </si>
  <si>
    <t>May</t>
    <phoneticPr fontId="1" type="noConversion"/>
  </si>
  <si>
    <t>June</t>
    <phoneticPr fontId="1" type="noConversion"/>
  </si>
  <si>
    <t>July</t>
    <phoneticPr fontId="1" type="noConversion"/>
  </si>
  <si>
    <t>Aug</t>
    <phoneticPr fontId="1" type="noConversion"/>
  </si>
  <si>
    <t>Oct</t>
    <phoneticPr fontId="1" type="noConversion"/>
  </si>
  <si>
    <t>Sep</t>
    <phoneticPr fontId="1" type="noConversion"/>
  </si>
  <si>
    <t>Nov</t>
    <phoneticPr fontId="1" type="noConversion"/>
  </si>
  <si>
    <t>Dec</t>
    <phoneticPr fontId="1" type="noConversion"/>
  </si>
  <si>
    <t>Price</t>
    <phoneticPr fontId="1" type="noConversion"/>
  </si>
  <si>
    <t>S</t>
    <phoneticPr fontId="1" type="noConversion"/>
  </si>
  <si>
    <t>α =</t>
    <phoneticPr fontId="1" type="noConversion"/>
  </si>
  <si>
    <t>Actual Demand</t>
    <phoneticPr fontId="1" type="noConversion"/>
  </si>
  <si>
    <t>Forecast Demand</t>
    <phoneticPr fontId="1" type="noConversion"/>
  </si>
  <si>
    <t>(15th Each Month)</t>
    <phoneticPr fontId="1" type="noConversion"/>
  </si>
  <si>
    <t>Trail 1</t>
    <phoneticPr fontId="1" type="noConversion"/>
  </si>
  <si>
    <t>Trial 2</t>
    <phoneticPr fontId="1" type="noConversion"/>
  </si>
  <si>
    <t>Trial 3</t>
    <phoneticPr fontId="1" type="noConversion"/>
  </si>
  <si>
    <t>Trail 4</t>
    <phoneticPr fontId="1" type="noConversion"/>
  </si>
  <si>
    <t>diff</t>
    <phoneticPr fontId="1" type="noConversion"/>
  </si>
  <si>
    <t>Google Stock Prices 2016</t>
    <phoneticPr fontId="1" type="noConversion"/>
  </si>
  <si>
    <t>insensitive</t>
    <phoneticPr fontId="1" type="noConversion"/>
  </si>
  <si>
    <t>highly sensitive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</si>
</sst>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Google</a:t>
            </a:r>
            <a:r>
              <a:rPr lang="en-US" altLang="zh-CN" baseline="0"/>
              <a:t> Stock Prices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chart!$C$6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chart!$C$7:$C$18</c:f>
              <c:numCache>
                <c:formatCode>General</c:formatCode>
                <c:ptCount val="12"/>
                <c:pt idx="0">
                  <c:v>692.29</c:v>
                </c:pt>
                <c:pt idx="1">
                  <c:v>692.98</c:v>
                </c:pt>
                <c:pt idx="2">
                  <c:v>726.92</c:v>
                </c:pt>
                <c:pt idx="3">
                  <c:v>753.98</c:v>
                </c:pt>
                <c:pt idx="4">
                  <c:v>709.13</c:v>
                </c:pt>
                <c:pt idx="5">
                  <c:v>719</c:v>
                </c:pt>
                <c:pt idx="6">
                  <c:v>725.73</c:v>
                </c:pt>
                <c:pt idx="7">
                  <c:v>783.75</c:v>
                </c:pt>
                <c:pt idx="8">
                  <c:v>762.89</c:v>
                </c:pt>
                <c:pt idx="9">
                  <c:v>781.65</c:v>
                </c:pt>
                <c:pt idx="10">
                  <c:v>766.92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A-48CC-9AF1-6D60F067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13488"/>
        <c:axId val="399512656"/>
      </c:lineChart>
      <c:catAx>
        <c:axId val="3995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2656"/>
        <c:crosses val="autoZero"/>
        <c:auto val="1"/>
        <c:lblAlgn val="ctr"/>
        <c:lblOffset val="100"/>
        <c:noMultiLvlLbl val="0"/>
      </c:catAx>
      <c:valAx>
        <c:axId val="3995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Google Stock Prices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'1'!$C$6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'1'!$C$7:$C$18</c:f>
              <c:numCache>
                <c:formatCode>General</c:formatCode>
                <c:ptCount val="12"/>
                <c:pt idx="0">
                  <c:v>692.29</c:v>
                </c:pt>
                <c:pt idx="1">
                  <c:v>692.98</c:v>
                </c:pt>
                <c:pt idx="2">
                  <c:v>726.92</c:v>
                </c:pt>
                <c:pt idx="3">
                  <c:v>753.98</c:v>
                </c:pt>
                <c:pt idx="4">
                  <c:v>709.13</c:v>
                </c:pt>
                <c:pt idx="5">
                  <c:v>719</c:v>
                </c:pt>
                <c:pt idx="6">
                  <c:v>725.73</c:v>
                </c:pt>
                <c:pt idx="7">
                  <c:v>783.75</c:v>
                </c:pt>
                <c:pt idx="8">
                  <c:v>762.89</c:v>
                </c:pt>
                <c:pt idx="9">
                  <c:v>781.65</c:v>
                </c:pt>
                <c:pt idx="10">
                  <c:v>766.92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3-4480-85EE-8CA5CFC0A9B5}"/>
            </c:ext>
          </c:extLst>
        </c:ser>
        <c:ser>
          <c:idx val="1"/>
          <c:order val="1"/>
          <c:tx>
            <c:strRef>
              <c:f>'1'!$D$6</c:f>
              <c:strCache>
                <c:ptCount val="1"/>
                <c:pt idx="0">
                  <c:v>Trail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'1'!$D$7:$D$18</c:f>
              <c:numCache>
                <c:formatCode>0.00_);[Red]\(0.00\)</c:formatCode>
                <c:ptCount val="12"/>
                <c:pt idx="0">
                  <c:v>737.74909090909102</c:v>
                </c:pt>
                <c:pt idx="1">
                  <c:v>724.11136363636365</c:v>
                </c:pt>
                <c:pt idx="2">
                  <c:v>714.77195454545449</c:v>
                </c:pt>
                <c:pt idx="3">
                  <c:v>718.41636818181814</c:v>
                </c:pt>
                <c:pt idx="4">
                  <c:v>729.08545772727268</c:v>
                </c:pt>
                <c:pt idx="5">
                  <c:v>723.09882040909088</c:v>
                </c:pt>
                <c:pt idx="6">
                  <c:v>721.86917428636355</c:v>
                </c:pt>
                <c:pt idx="7">
                  <c:v>723.02742200045441</c:v>
                </c:pt>
                <c:pt idx="8">
                  <c:v>741.24419540031806</c:v>
                </c:pt>
                <c:pt idx="9">
                  <c:v>747.73793678022253</c:v>
                </c:pt>
                <c:pt idx="10">
                  <c:v>757.91155574615573</c:v>
                </c:pt>
                <c:pt idx="11">
                  <c:v>760.61408902230903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3-4480-85EE-8CA5CFC0A9B5}"/>
            </c:ext>
          </c:extLst>
        </c:ser>
        <c:ser>
          <c:idx val="2"/>
          <c:order val="2"/>
          <c:tx>
            <c:strRef>
              <c:f>'1'!$E$6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'1'!$E$7:$E$18</c:f>
              <c:numCache>
                <c:formatCode>0.00_);[Red]\(0.00\)</c:formatCode>
                <c:ptCount val="12"/>
                <c:pt idx="0">
                  <c:v>737.74909090909102</c:v>
                </c:pt>
                <c:pt idx="1">
                  <c:v>701.38181818181818</c:v>
                </c:pt>
                <c:pt idx="2">
                  <c:v>694.66036363636363</c:v>
                </c:pt>
                <c:pt idx="3">
                  <c:v>720.46807272727267</c:v>
                </c:pt>
                <c:pt idx="4">
                  <c:v>747.27761454545453</c:v>
                </c:pt>
                <c:pt idx="5">
                  <c:v>716.75952290909083</c:v>
                </c:pt>
                <c:pt idx="6">
                  <c:v>718.55190458181823</c:v>
                </c:pt>
                <c:pt idx="7">
                  <c:v>724.29438091636371</c:v>
                </c:pt>
                <c:pt idx="8">
                  <c:v>771.85887618327274</c:v>
                </c:pt>
                <c:pt idx="9">
                  <c:v>764.68377523665458</c:v>
                </c:pt>
                <c:pt idx="10">
                  <c:v>778.2567550473309</c:v>
                </c:pt>
                <c:pt idx="11">
                  <c:v>769.18735100946606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3-4480-85EE-8CA5CFC0A9B5}"/>
            </c:ext>
          </c:extLst>
        </c:ser>
        <c:ser>
          <c:idx val="3"/>
          <c:order val="3"/>
          <c:tx>
            <c:strRef>
              <c:f>'1'!$F$6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'1'!$F$7:$F$18</c:f>
              <c:numCache>
                <c:formatCode>General</c:formatCode>
                <c:ptCount val="12"/>
                <c:pt idx="0" formatCode="0.00_);[Red]\(0.00\)">
                  <c:v>737.74909090909102</c:v>
                </c:pt>
                <c:pt idx="1">
                  <c:v>737.74909090909102</c:v>
                </c:pt>
                <c:pt idx="2">
                  <c:v>737.74909090909102</c:v>
                </c:pt>
                <c:pt idx="3">
                  <c:v>737.74909090909102</c:v>
                </c:pt>
                <c:pt idx="4">
                  <c:v>737.74909090909102</c:v>
                </c:pt>
                <c:pt idx="5">
                  <c:v>737.74909090909102</c:v>
                </c:pt>
                <c:pt idx="6">
                  <c:v>737.74909090909102</c:v>
                </c:pt>
                <c:pt idx="7">
                  <c:v>737.74909090909102</c:v>
                </c:pt>
                <c:pt idx="8">
                  <c:v>737.74909090909102</c:v>
                </c:pt>
                <c:pt idx="9">
                  <c:v>737.74909090909102</c:v>
                </c:pt>
                <c:pt idx="10">
                  <c:v>737.74909090909102</c:v>
                </c:pt>
                <c:pt idx="11">
                  <c:v>737.74909090909102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3-4480-85EE-8CA5CFC0A9B5}"/>
            </c:ext>
          </c:extLst>
        </c:ser>
        <c:ser>
          <c:idx val="4"/>
          <c:order val="4"/>
          <c:tx>
            <c:strRef>
              <c:f>'1'!$G$6</c:f>
              <c:strCache>
                <c:ptCount val="1"/>
                <c:pt idx="0">
                  <c:v>Trail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'1'!$G$7:$G$18</c:f>
              <c:numCache>
                <c:formatCode>General</c:formatCode>
                <c:ptCount val="12"/>
                <c:pt idx="0" formatCode="0.00_);[Red]\(0.00\)">
                  <c:v>737.74909090909102</c:v>
                </c:pt>
                <c:pt idx="1">
                  <c:v>692.29</c:v>
                </c:pt>
                <c:pt idx="2">
                  <c:v>692.98</c:v>
                </c:pt>
                <c:pt idx="3">
                  <c:v>726.92</c:v>
                </c:pt>
                <c:pt idx="4">
                  <c:v>753.98</c:v>
                </c:pt>
                <c:pt idx="5">
                  <c:v>709.13</c:v>
                </c:pt>
                <c:pt idx="6">
                  <c:v>719</c:v>
                </c:pt>
                <c:pt idx="7">
                  <c:v>725.73</c:v>
                </c:pt>
                <c:pt idx="8">
                  <c:v>783.75</c:v>
                </c:pt>
                <c:pt idx="9">
                  <c:v>762.89</c:v>
                </c:pt>
                <c:pt idx="10">
                  <c:v>781.65</c:v>
                </c:pt>
                <c:pt idx="11">
                  <c:v>766.92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23-4480-85EE-8CA5CFC0A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72848"/>
        <c:axId val="565886128"/>
      </c:lineChart>
      <c:catAx>
        <c:axId val="3093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86128"/>
        <c:crosses val="autoZero"/>
        <c:auto val="1"/>
        <c:lblAlgn val="ctr"/>
        <c:lblOffset val="100"/>
        <c:noMultiLvlLbl val="0"/>
      </c:catAx>
      <c:valAx>
        <c:axId val="565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3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Exponential</a:t>
            </a:r>
            <a:r>
              <a:rPr lang="en-US" altLang="zh-CN" baseline="0"/>
              <a:t> Smothing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'2'!$C$7:$C$18</c:f>
              <c:numCache>
                <c:formatCode>General</c:formatCode>
                <c:ptCount val="12"/>
                <c:pt idx="0">
                  <c:v>692.29</c:v>
                </c:pt>
                <c:pt idx="1">
                  <c:v>692.98</c:v>
                </c:pt>
                <c:pt idx="2">
                  <c:v>726.92</c:v>
                </c:pt>
                <c:pt idx="3">
                  <c:v>753.98</c:v>
                </c:pt>
                <c:pt idx="4">
                  <c:v>709.13</c:v>
                </c:pt>
                <c:pt idx="5">
                  <c:v>719</c:v>
                </c:pt>
                <c:pt idx="6">
                  <c:v>725.73</c:v>
                </c:pt>
                <c:pt idx="7">
                  <c:v>783.75</c:v>
                </c:pt>
                <c:pt idx="8">
                  <c:v>762.89</c:v>
                </c:pt>
                <c:pt idx="9">
                  <c:v>781.65</c:v>
                </c:pt>
                <c:pt idx="10">
                  <c:v>766.92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4-499B-90CA-7CBF88349503}"/>
            </c:ext>
          </c:extLst>
        </c:ser>
        <c:ser>
          <c:idx val="1"/>
          <c:order val="1"/>
          <c:val>
            <c:numRef>
              <c:f>'2'!$D$7:$D$18</c:f>
              <c:numCache>
                <c:formatCode>General</c:formatCode>
                <c:ptCount val="12"/>
                <c:pt idx="0">
                  <c:v>#N/A</c:v>
                </c:pt>
                <c:pt idx="1">
                  <c:v>692.29</c:v>
                </c:pt>
                <c:pt idx="2">
                  <c:v>692.49699999999996</c:v>
                </c:pt>
                <c:pt idx="3">
                  <c:v>702.82389999999998</c:v>
                </c:pt>
                <c:pt idx="4">
                  <c:v>718.17072999999993</c:v>
                </c:pt>
                <c:pt idx="5">
                  <c:v>715.45851099999993</c:v>
                </c:pt>
                <c:pt idx="6">
                  <c:v>716.52095769999983</c:v>
                </c:pt>
                <c:pt idx="7">
                  <c:v>719.28367038999977</c:v>
                </c:pt>
                <c:pt idx="8">
                  <c:v>738.62356927299982</c:v>
                </c:pt>
                <c:pt idx="9">
                  <c:v>745.90349849109975</c:v>
                </c:pt>
                <c:pt idx="10">
                  <c:v>756.62744894376976</c:v>
                </c:pt>
                <c:pt idx="11">
                  <c:v>759.71521426063885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4-499B-90CA-7CBF8834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924320"/>
        <c:axId val="401924736"/>
      </c:lineChart>
      <c:catAx>
        <c:axId val="4019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Data</a:t>
                </a:r>
                <a:r>
                  <a:rPr lang="en-US" altLang="zh-CN" baseline="0"/>
                  <a:t> Point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1924736"/>
        <c:crosses val="autoZero"/>
        <c:auto val="1"/>
        <c:lblAlgn val="ctr"/>
        <c:lblOffset val="100"/>
        <c:noMultiLvlLbl val="0"/>
      </c:catAx>
      <c:valAx>
        <c:axId val="40192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249197625837322E-2"/>
              <c:y val="0.452921928066078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192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0</xdr:row>
      <xdr:rowOff>106680</xdr:rowOff>
    </xdr:from>
    <xdr:to>
      <xdr:col>16</xdr:col>
      <xdr:colOff>312420</xdr:colOff>
      <xdr:row>20</xdr:row>
      <xdr:rowOff>38100</xdr:rowOff>
    </xdr:to>
    <xdr:sp macro="" textlink="">
      <xdr:nvSpPr>
        <xdr:cNvPr id="2" name="文本框 1"/>
        <xdr:cNvSpPr txBox="1"/>
      </xdr:nvSpPr>
      <xdr:spPr>
        <a:xfrm>
          <a:off x="5852160" y="106680"/>
          <a:ext cx="5204460" cy="35509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Exponential Smoothing Formula</a:t>
          </a:r>
          <a:r>
            <a:rPr lang="en-US" altLang="zh-CN" sz="1800"/>
            <a:t> </a:t>
          </a:r>
        </a:p>
        <a:p>
          <a:pPr algn="ctr"/>
          <a:endParaRPr lang="en-US" altLang="zh-CN" sz="1800"/>
        </a:p>
        <a:p>
          <a:pPr algn="ctr"/>
          <a:r>
            <a:rPr lang="en-US" altLang="zh-CN" sz="2400"/>
            <a:t>Ft = </a:t>
          </a:r>
          <a:r>
            <a:rPr lang="el-GR" altLang="zh-CN" sz="2400"/>
            <a:t>α</a:t>
          </a:r>
          <a:r>
            <a:rPr lang="en-US" altLang="zh-CN" sz="2400"/>
            <a:t>At-1 + (1−</a:t>
          </a:r>
          <a:r>
            <a:rPr lang="el-GR" altLang="zh-CN" sz="2400"/>
            <a:t>α)</a:t>
          </a:r>
          <a:r>
            <a:rPr lang="en-US" altLang="zh-CN" sz="2400"/>
            <a:t>Ft-1</a:t>
          </a:r>
        </a:p>
        <a:p>
          <a:pPr algn="ctr"/>
          <a:r>
            <a:rPr lang="en-US" altLang="zh-CN" sz="2400"/>
            <a:t> 0&lt;</a:t>
          </a:r>
          <a:r>
            <a:rPr lang="el-GR" altLang="zh-CN" sz="2400"/>
            <a:t>α≤1,</a:t>
          </a:r>
          <a:r>
            <a:rPr lang="en-US" altLang="zh-CN" sz="2400"/>
            <a:t>t&gt;0.</a:t>
          </a:r>
        </a:p>
        <a:p>
          <a:pPr algn="l"/>
          <a:r>
            <a:rPr lang="en-US" altLang="zh-CN" sz="1400"/>
            <a:t>Where:</a:t>
          </a:r>
        </a:p>
        <a:p>
          <a:pPr algn="l"/>
          <a:endParaRPr lang="en-US" altLang="zh-CN" sz="1400"/>
        </a:p>
        <a:p>
          <a:pPr algn="l"/>
          <a:r>
            <a:rPr lang="en-US" altLang="zh-CN" sz="1400"/>
            <a:t>	</a:t>
          </a:r>
          <a:r>
            <a:rPr lang="en-US" altLang="zh-CN" sz="1400" b="1"/>
            <a:t>Ft</a:t>
          </a:r>
          <a:r>
            <a:rPr lang="en-US" altLang="zh-CN" sz="1400" baseline="0"/>
            <a:t> is the forecast demand for month t.</a:t>
          </a:r>
        </a:p>
        <a:p>
          <a:pPr algn="l"/>
          <a:endParaRPr lang="en-US" altLang="zh-CN" sz="1400"/>
        </a:p>
        <a:p>
          <a:pPr algn="l"/>
          <a:r>
            <a:rPr lang="en-US" altLang="zh-CN" sz="1400"/>
            <a:t>	</a:t>
          </a:r>
          <a:r>
            <a:rPr lang="el-GR" altLang="zh-CN" sz="1400" b="1"/>
            <a:t>α</a:t>
          </a:r>
          <a:r>
            <a:rPr lang="en-US" altLang="zh-CN" sz="1400"/>
            <a:t> is the smoothing constant</a:t>
          </a:r>
        </a:p>
        <a:p>
          <a:pPr algn="l"/>
          <a:endParaRPr lang="en-US" altLang="zh-CN" sz="1400"/>
        </a:p>
        <a:p>
          <a:pPr algn="l"/>
          <a:r>
            <a:rPr lang="en-US" altLang="zh-CN" sz="1400"/>
            <a:t>	</a:t>
          </a:r>
          <a:r>
            <a:rPr lang="en-US" altLang="zh-CN" sz="1400" b="1"/>
            <a:t>At-1</a:t>
          </a:r>
          <a:r>
            <a:rPr lang="en-US" altLang="zh-CN" sz="1400"/>
            <a:t> is the previous period's actual demand</a:t>
          </a:r>
        </a:p>
        <a:p>
          <a:pPr algn="l"/>
          <a:endParaRPr lang="en-US" altLang="zh-CN" sz="1400"/>
        </a:p>
        <a:p>
          <a:pPr algn="l"/>
          <a:r>
            <a:rPr lang="en-US" altLang="zh-CN" sz="1400"/>
            <a:t>	</a:t>
          </a:r>
          <a:r>
            <a:rPr lang="en-US" altLang="zh-CN" sz="1400" b="1"/>
            <a:t>Ft-1 </a:t>
          </a:r>
          <a:r>
            <a:rPr lang="en-US" altLang="zh-CN" sz="1400"/>
            <a:t>is the previous period's</a:t>
          </a:r>
          <a:r>
            <a:rPr lang="en-US" altLang="zh-CN" sz="1400" baseline="0"/>
            <a:t> forecast demand</a:t>
          </a:r>
          <a:endParaRPr lang="zh-CN" alt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598170</xdr:colOff>
      <xdr:row>1</xdr:row>
      <xdr:rowOff>7620</xdr:rowOff>
    </xdr:from>
    <xdr:to>
      <xdr:col>17</xdr:col>
      <xdr:colOff>140970</xdr:colOff>
      <xdr:row>20</xdr:row>
      <xdr:rowOff>60960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201930</xdr:colOff>
      <xdr:row>1</xdr:row>
      <xdr:rowOff>7620</xdr:rowOff>
    </xdr:from>
    <xdr:to>
      <xdr:col>17</xdr:col>
      <xdr:colOff>24130</xdr:colOff>
      <xdr:row>21</xdr:row>
      <xdr:rowOff>53340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2</xdr:row>
      <xdr:rowOff>30480</xdr:rowOff>
    </xdr:from>
    <xdr:to>
      <xdr:col>18</xdr:col>
      <xdr:colOff>321034</xdr:colOff>
      <xdr:row>18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T12" sqref="T12"/>
    </sheetView>
  </sheetViews>
  <sheetFormatPr defaultRowHeight="13.8" x14ac:dyDescent="0.25"/>
  <cols>
    <col min="3" max="3" width="15.109375" bestFit="1" customWidth="1"/>
    <col min="4" max="4" width="17.109375" bestFit="1" customWidth="1"/>
  </cols>
  <sheetData>
    <row r="1" spans="2:8" ht="22.8" x14ac:dyDescent="0.4">
      <c r="B1" s="10" t="s">
        <v>0</v>
      </c>
      <c r="C1" s="11"/>
      <c r="E1" s="13" t="s">
        <v>18</v>
      </c>
      <c r="F1" s="13"/>
      <c r="G1" s="12"/>
      <c r="H1" s="12"/>
    </row>
    <row r="3" spans="2:8" x14ac:dyDescent="0.25">
      <c r="C3" s="9" t="s">
        <v>15</v>
      </c>
      <c r="D3" s="1">
        <v>0.3</v>
      </c>
      <c r="E3" s="1">
        <v>0.8</v>
      </c>
      <c r="F3" s="1">
        <v>0</v>
      </c>
      <c r="G3" s="1">
        <v>1</v>
      </c>
    </row>
    <row r="5" spans="2:8" x14ac:dyDescent="0.25">
      <c r="B5" t="s">
        <v>14</v>
      </c>
      <c r="C5" t="s">
        <v>16</v>
      </c>
      <c r="D5" t="s">
        <v>17</v>
      </c>
    </row>
    <row r="6" spans="2:8" x14ac:dyDescent="0.25">
      <c r="B6" s="8">
        <v>2016</v>
      </c>
      <c r="C6" s="7" t="s">
        <v>13</v>
      </c>
    </row>
    <row r="7" spans="2:8" x14ac:dyDescent="0.25">
      <c r="B7" s="4" t="s">
        <v>1</v>
      </c>
      <c r="C7" s="2">
        <v>692.29</v>
      </c>
    </row>
    <row r="8" spans="2:8" x14ac:dyDescent="0.25">
      <c r="B8" s="5" t="s">
        <v>2</v>
      </c>
      <c r="C8" s="2">
        <v>692.98</v>
      </c>
    </row>
    <row r="9" spans="2:8" x14ac:dyDescent="0.25">
      <c r="B9" s="5" t="s">
        <v>3</v>
      </c>
      <c r="C9" s="2">
        <v>726.92</v>
      </c>
    </row>
    <row r="10" spans="2:8" x14ac:dyDescent="0.25">
      <c r="B10" s="5" t="s">
        <v>4</v>
      </c>
      <c r="C10" s="2">
        <v>753.98</v>
      </c>
    </row>
    <row r="11" spans="2:8" x14ac:dyDescent="0.25">
      <c r="B11" s="5" t="s">
        <v>5</v>
      </c>
      <c r="C11" s="2">
        <v>709.13</v>
      </c>
    </row>
    <row r="12" spans="2:8" x14ac:dyDescent="0.25">
      <c r="B12" s="5" t="s">
        <v>6</v>
      </c>
      <c r="C12" s="2">
        <v>719</v>
      </c>
    </row>
    <row r="13" spans="2:8" x14ac:dyDescent="0.25">
      <c r="B13" s="5" t="s">
        <v>7</v>
      </c>
      <c r="C13" s="2">
        <v>725.73</v>
      </c>
    </row>
    <row r="14" spans="2:8" x14ac:dyDescent="0.25">
      <c r="B14" s="5" t="s">
        <v>8</v>
      </c>
      <c r="C14" s="2">
        <v>783.75</v>
      </c>
    </row>
    <row r="15" spans="2:8" x14ac:dyDescent="0.25">
      <c r="B15" s="5" t="s">
        <v>10</v>
      </c>
      <c r="C15" s="2">
        <v>762.89</v>
      </c>
    </row>
    <row r="16" spans="2:8" x14ac:dyDescent="0.25">
      <c r="B16" s="5" t="s">
        <v>9</v>
      </c>
      <c r="C16" s="2">
        <v>781.65</v>
      </c>
    </row>
    <row r="17" spans="2:3" x14ac:dyDescent="0.25">
      <c r="B17" s="5" t="s">
        <v>11</v>
      </c>
      <c r="C17" s="2">
        <v>766.92</v>
      </c>
    </row>
    <row r="18" spans="2:3" x14ac:dyDescent="0.25">
      <c r="B18" s="6" t="s">
        <v>12</v>
      </c>
      <c r="C18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15" sqref="G15"/>
    </sheetView>
  </sheetViews>
  <sheetFormatPr defaultRowHeight="13.8" x14ac:dyDescent="0.25"/>
  <cols>
    <col min="3" max="3" width="15.109375" bestFit="1" customWidth="1"/>
    <col min="4" max="4" width="17.109375" bestFit="1" customWidth="1"/>
  </cols>
  <sheetData>
    <row r="1" spans="2:7" ht="22.8" x14ac:dyDescent="0.4">
      <c r="B1" s="10" t="s">
        <v>0</v>
      </c>
      <c r="C1" s="11"/>
      <c r="E1" s="13" t="s">
        <v>18</v>
      </c>
      <c r="F1" s="13"/>
      <c r="G1" s="12"/>
    </row>
    <row r="3" spans="2:7" x14ac:dyDescent="0.25">
      <c r="C3" s="9" t="s">
        <v>15</v>
      </c>
      <c r="D3" s="1">
        <v>0.3</v>
      </c>
      <c r="E3" s="1">
        <v>0.8</v>
      </c>
      <c r="F3" s="1">
        <v>0</v>
      </c>
      <c r="G3" s="1">
        <v>1</v>
      </c>
    </row>
    <row r="5" spans="2:7" x14ac:dyDescent="0.25">
      <c r="B5" t="s">
        <v>14</v>
      </c>
      <c r="C5" t="s">
        <v>16</v>
      </c>
      <c r="D5" t="s">
        <v>17</v>
      </c>
    </row>
    <row r="6" spans="2:7" x14ac:dyDescent="0.25">
      <c r="B6" s="8">
        <v>2016</v>
      </c>
      <c r="C6" s="7" t="s">
        <v>13</v>
      </c>
      <c r="D6" t="s">
        <v>19</v>
      </c>
      <c r="E6" t="s">
        <v>20</v>
      </c>
      <c r="F6" t="s">
        <v>21</v>
      </c>
      <c r="G6" t="s">
        <v>22</v>
      </c>
    </row>
    <row r="7" spans="2:7" x14ac:dyDescent="0.25">
      <c r="B7" s="4" t="s">
        <v>1</v>
      </c>
      <c r="C7" s="2">
        <v>692.29</v>
      </c>
      <c r="D7" s="14">
        <f>AVERAGE(C7:C17)</f>
        <v>737.74909090909102</v>
      </c>
      <c r="E7" s="14"/>
    </row>
    <row r="8" spans="2:7" x14ac:dyDescent="0.25">
      <c r="B8" s="5" t="s">
        <v>2</v>
      </c>
      <c r="C8" s="2">
        <v>692.98</v>
      </c>
      <c r="D8" s="14">
        <f>($D$3*C7)+((1-$D$3)*D7)</f>
        <v>724.11136363636365</v>
      </c>
    </row>
    <row r="9" spans="2:7" x14ac:dyDescent="0.25">
      <c r="B9" s="5" t="s">
        <v>3</v>
      </c>
      <c r="C9" s="2">
        <v>726.92</v>
      </c>
      <c r="D9" s="14">
        <f t="shared" ref="D9:D18" si="0">($D$3*C8)+((1-$D$3)*D8)</f>
        <v>714.77195454545449</v>
      </c>
    </row>
    <row r="10" spans="2:7" x14ac:dyDescent="0.25">
      <c r="B10" s="5" t="s">
        <v>4</v>
      </c>
      <c r="C10" s="2">
        <v>753.98</v>
      </c>
      <c r="D10" s="14">
        <f t="shared" si="0"/>
        <v>718.41636818181814</v>
      </c>
    </row>
    <row r="11" spans="2:7" x14ac:dyDescent="0.25">
      <c r="B11" s="5" t="s">
        <v>5</v>
      </c>
      <c r="C11" s="2">
        <v>709.13</v>
      </c>
      <c r="D11" s="14">
        <f t="shared" si="0"/>
        <v>729.08545772727268</v>
      </c>
    </row>
    <row r="12" spans="2:7" x14ac:dyDescent="0.25">
      <c r="B12" s="5" t="s">
        <v>6</v>
      </c>
      <c r="C12" s="2">
        <v>719</v>
      </c>
      <c r="D12" s="14">
        <f t="shared" si="0"/>
        <v>723.09882040909088</v>
      </c>
    </row>
    <row r="13" spans="2:7" x14ac:dyDescent="0.25">
      <c r="B13" s="5" t="s">
        <v>7</v>
      </c>
      <c r="C13" s="2">
        <v>725.73</v>
      </c>
      <c r="D13" s="14">
        <f t="shared" si="0"/>
        <v>721.86917428636355</v>
      </c>
    </row>
    <row r="14" spans="2:7" x14ac:dyDescent="0.25">
      <c r="B14" s="5" t="s">
        <v>8</v>
      </c>
      <c r="C14" s="2">
        <v>783.75</v>
      </c>
      <c r="D14" s="14">
        <f t="shared" si="0"/>
        <v>723.02742200045441</v>
      </c>
    </row>
    <row r="15" spans="2:7" x14ac:dyDescent="0.25">
      <c r="B15" s="5" t="s">
        <v>10</v>
      </c>
      <c r="C15" s="2">
        <v>762.89</v>
      </c>
      <c r="D15" s="14">
        <f t="shared" si="0"/>
        <v>741.24419540031806</v>
      </c>
    </row>
    <row r="16" spans="2:7" x14ac:dyDescent="0.25">
      <c r="B16" s="5" t="s">
        <v>9</v>
      </c>
      <c r="C16" s="2">
        <v>781.65</v>
      </c>
      <c r="D16" s="14">
        <f t="shared" si="0"/>
        <v>747.73793678022253</v>
      </c>
    </row>
    <row r="17" spans="2:4" x14ac:dyDescent="0.25">
      <c r="B17" s="5" t="s">
        <v>11</v>
      </c>
      <c r="C17" s="2">
        <v>766.92</v>
      </c>
      <c r="D17" s="14">
        <f t="shared" si="0"/>
        <v>757.91155574615573</v>
      </c>
    </row>
    <row r="18" spans="2:4" x14ac:dyDescent="0.25">
      <c r="B18" s="6" t="s">
        <v>12</v>
      </c>
      <c r="C18" s="3"/>
      <c r="D18" s="14">
        <f t="shared" si="0"/>
        <v>760.61408902230903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E24" sqref="E24"/>
    </sheetView>
  </sheetViews>
  <sheetFormatPr defaultRowHeight="13.8" x14ac:dyDescent="0.25"/>
  <cols>
    <col min="3" max="3" width="15.109375" bestFit="1" customWidth="1"/>
    <col min="4" max="4" width="17.109375" bestFit="1" customWidth="1"/>
    <col min="6" max="6" width="12.77734375" bestFit="1" customWidth="1"/>
    <col min="7" max="7" width="14.77734375" bestFit="1" customWidth="1"/>
  </cols>
  <sheetData>
    <row r="1" spans="2:7" ht="22.8" x14ac:dyDescent="0.4">
      <c r="B1" s="10" t="s">
        <v>24</v>
      </c>
      <c r="C1" s="11"/>
      <c r="E1" s="13" t="s">
        <v>18</v>
      </c>
      <c r="F1" s="13"/>
      <c r="G1" s="12"/>
    </row>
    <row r="2" spans="2:7" x14ac:dyDescent="0.25">
      <c r="F2" t="s">
        <v>25</v>
      </c>
      <c r="G2" t="s">
        <v>26</v>
      </c>
    </row>
    <row r="3" spans="2:7" x14ac:dyDescent="0.25">
      <c r="C3" s="9" t="s">
        <v>15</v>
      </c>
      <c r="D3" s="1">
        <v>0.3</v>
      </c>
      <c r="E3" s="1">
        <v>0.8</v>
      </c>
      <c r="F3" s="1">
        <v>0</v>
      </c>
      <c r="G3" s="1">
        <v>1</v>
      </c>
    </row>
    <row r="5" spans="2:7" x14ac:dyDescent="0.25">
      <c r="B5" t="s">
        <v>14</v>
      </c>
      <c r="C5" t="s">
        <v>16</v>
      </c>
      <c r="D5" t="s">
        <v>17</v>
      </c>
    </row>
    <row r="6" spans="2:7" x14ac:dyDescent="0.25">
      <c r="B6" s="8">
        <v>2016</v>
      </c>
      <c r="C6" s="7" t="s">
        <v>13</v>
      </c>
      <c r="D6" s="15" t="s">
        <v>19</v>
      </c>
      <c r="E6" s="15" t="s">
        <v>20</v>
      </c>
      <c r="F6" s="15" t="s">
        <v>21</v>
      </c>
      <c r="G6" s="15" t="s">
        <v>22</v>
      </c>
    </row>
    <row r="7" spans="2:7" x14ac:dyDescent="0.25">
      <c r="B7" s="4" t="s">
        <v>1</v>
      </c>
      <c r="C7" s="2">
        <v>692.29</v>
      </c>
      <c r="D7" s="14">
        <f>AVERAGE(C7:C17)</f>
        <v>737.74909090909102</v>
      </c>
      <c r="E7" s="14">
        <f>AVERAGE(C7:C17)</f>
        <v>737.74909090909102</v>
      </c>
      <c r="F7" s="14">
        <f>AVERAGE(C7:C17)</f>
        <v>737.74909090909102</v>
      </c>
      <c r="G7" s="14">
        <f>AVERAGE(C7:C17)</f>
        <v>737.74909090909102</v>
      </c>
    </row>
    <row r="8" spans="2:7" x14ac:dyDescent="0.25">
      <c r="B8" s="5" t="s">
        <v>2</v>
      </c>
      <c r="C8" s="2">
        <v>692.98</v>
      </c>
      <c r="D8" s="14">
        <f>($D$3*C7)+((1-$D$3)*D7)</f>
        <v>724.11136363636365</v>
      </c>
      <c r="E8" s="14">
        <f>($E$3*C7)+((1-$E$3)*E7)</f>
        <v>701.38181818181818</v>
      </c>
      <c r="F8">
        <f>($F$3*C7)+((1-$F$3)*F7)</f>
        <v>737.74909090909102</v>
      </c>
      <c r="G8">
        <f>($G$3*C7)+((1-$G$3)*G7)</f>
        <v>692.29</v>
      </c>
    </row>
    <row r="9" spans="2:7" x14ac:dyDescent="0.25">
      <c r="B9" s="5" t="s">
        <v>3</v>
      </c>
      <c r="C9" s="2">
        <v>726.92</v>
      </c>
      <c r="D9" s="14">
        <f t="shared" ref="D9:D18" si="0">($D$3*C8)+((1-$D$3)*D8)</f>
        <v>714.77195454545449</v>
      </c>
      <c r="E9" s="14">
        <f t="shared" ref="E9:E18" si="1">($E$3*C8)+((1-$E$3)*E8)</f>
        <v>694.66036363636363</v>
      </c>
      <c r="F9">
        <f t="shared" ref="F9:F18" si="2">($F$3*C8)+((1-$F$3)*F8)</f>
        <v>737.74909090909102</v>
      </c>
      <c r="G9">
        <f t="shared" ref="G9:G18" si="3">($G$3*C8)+((1-$G$3)*G8)</f>
        <v>692.98</v>
      </c>
    </row>
    <row r="10" spans="2:7" x14ac:dyDescent="0.25">
      <c r="B10" s="5" t="s">
        <v>4</v>
      </c>
      <c r="C10" s="2">
        <v>753.98</v>
      </c>
      <c r="D10" s="14">
        <f t="shared" si="0"/>
        <v>718.41636818181814</v>
      </c>
      <c r="E10" s="14">
        <f t="shared" si="1"/>
        <v>720.46807272727267</v>
      </c>
      <c r="F10">
        <f t="shared" si="2"/>
        <v>737.74909090909102</v>
      </c>
      <c r="G10">
        <f t="shared" si="3"/>
        <v>726.92</v>
      </c>
    </row>
    <row r="11" spans="2:7" x14ac:dyDescent="0.25">
      <c r="B11" s="5" t="s">
        <v>5</v>
      </c>
      <c r="C11" s="2">
        <v>709.13</v>
      </c>
      <c r="D11" s="14">
        <f t="shared" si="0"/>
        <v>729.08545772727268</v>
      </c>
      <c r="E11" s="14">
        <f t="shared" si="1"/>
        <v>747.27761454545453</v>
      </c>
      <c r="F11">
        <f t="shared" si="2"/>
        <v>737.74909090909102</v>
      </c>
      <c r="G11">
        <f t="shared" si="3"/>
        <v>753.98</v>
      </c>
    </row>
    <row r="12" spans="2:7" x14ac:dyDescent="0.25">
      <c r="B12" s="5" t="s">
        <v>6</v>
      </c>
      <c r="C12" s="2">
        <v>719</v>
      </c>
      <c r="D12" s="14">
        <f t="shared" si="0"/>
        <v>723.09882040909088</v>
      </c>
      <c r="E12" s="14">
        <f t="shared" si="1"/>
        <v>716.75952290909083</v>
      </c>
      <c r="F12">
        <f t="shared" si="2"/>
        <v>737.74909090909102</v>
      </c>
      <c r="G12">
        <f t="shared" si="3"/>
        <v>709.13</v>
      </c>
    </row>
    <row r="13" spans="2:7" x14ac:dyDescent="0.25">
      <c r="B13" s="5" t="s">
        <v>7</v>
      </c>
      <c r="C13" s="2">
        <v>725.73</v>
      </c>
      <c r="D13" s="14">
        <f t="shared" si="0"/>
        <v>721.86917428636355</v>
      </c>
      <c r="E13" s="14">
        <f t="shared" si="1"/>
        <v>718.55190458181823</v>
      </c>
      <c r="F13">
        <f t="shared" si="2"/>
        <v>737.74909090909102</v>
      </c>
      <c r="G13">
        <f t="shared" si="3"/>
        <v>719</v>
      </c>
    </row>
    <row r="14" spans="2:7" x14ac:dyDescent="0.25">
      <c r="B14" s="5" t="s">
        <v>8</v>
      </c>
      <c r="C14" s="2">
        <v>783.75</v>
      </c>
      <c r="D14" s="14">
        <f t="shared" si="0"/>
        <v>723.02742200045441</v>
      </c>
      <c r="E14" s="14">
        <f t="shared" si="1"/>
        <v>724.29438091636371</v>
      </c>
      <c r="F14">
        <f t="shared" si="2"/>
        <v>737.74909090909102</v>
      </c>
      <c r="G14">
        <f t="shared" si="3"/>
        <v>725.73</v>
      </c>
    </row>
    <row r="15" spans="2:7" x14ac:dyDescent="0.25">
      <c r="B15" s="5" t="s">
        <v>10</v>
      </c>
      <c r="C15" s="2">
        <v>762.89</v>
      </c>
      <c r="D15" s="14">
        <f t="shared" si="0"/>
        <v>741.24419540031806</v>
      </c>
      <c r="E15" s="14">
        <f t="shared" si="1"/>
        <v>771.85887618327274</v>
      </c>
      <c r="F15">
        <f t="shared" si="2"/>
        <v>737.74909090909102</v>
      </c>
      <c r="G15">
        <f t="shared" si="3"/>
        <v>783.75</v>
      </c>
    </row>
    <row r="16" spans="2:7" x14ac:dyDescent="0.25">
      <c r="B16" s="5" t="s">
        <v>9</v>
      </c>
      <c r="C16" s="2">
        <v>781.65</v>
      </c>
      <c r="D16" s="14">
        <f t="shared" si="0"/>
        <v>747.73793678022253</v>
      </c>
      <c r="E16" s="14">
        <f t="shared" si="1"/>
        <v>764.68377523665458</v>
      </c>
      <c r="F16">
        <f t="shared" si="2"/>
        <v>737.74909090909102</v>
      </c>
      <c r="G16">
        <f t="shared" si="3"/>
        <v>762.89</v>
      </c>
    </row>
    <row r="17" spans="2:7" x14ac:dyDescent="0.25">
      <c r="B17" s="5" t="s">
        <v>11</v>
      </c>
      <c r="C17" s="2">
        <v>766.92</v>
      </c>
      <c r="D17" s="14">
        <f t="shared" si="0"/>
        <v>757.91155574615573</v>
      </c>
      <c r="E17" s="14">
        <f t="shared" si="1"/>
        <v>778.2567550473309</v>
      </c>
      <c r="F17">
        <f t="shared" si="2"/>
        <v>737.74909090909102</v>
      </c>
      <c r="G17">
        <f t="shared" si="3"/>
        <v>781.65</v>
      </c>
    </row>
    <row r="18" spans="2:7" x14ac:dyDescent="0.25">
      <c r="B18" s="6" t="s">
        <v>12</v>
      </c>
      <c r="C18" s="3"/>
      <c r="D18" s="14">
        <f t="shared" si="0"/>
        <v>760.61408902230903</v>
      </c>
      <c r="E18" s="14">
        <f t="shared" si="1"/>
        <v>769.18735100946606</v>
      </c>
      <c r="F18">
        <f t="shared" si="2"/>
        <v>737.74909090909102</v>
      </c>
      <c r="G18">
        <f t="shared" si="3"/>
        <v>766.92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zoomScaleNormal="100" workbookViewId="0">
      <selection activeCell="G23" sqref="G23"/>
    </sheetView>
  </sheetViews>
  <sheetFormatPr defaultRowHeight="13.8" x14ac:dyDescent="0.25"/>
  <cols>
    <col min="3" max="3" width="15.109375" bestFit="1" customWidth="1"/>
    <col min="4" max="4" width="17.109375" bestFit="1" customWidth="1"/>
    <col min="6" max="6" width="10.21875" bestFit="1" customWidth="1"/>
  </cols>
  <sheetData>
    <row r="1" spans="2:7" ht="22.8" x14ac:dyDescent="0.4">
      <c r="B1" s="10" t="s">
        <v>0</v>
      </c>
      <c r="C1" s="11"/>
      <c r="E1" s="13" t="s">
        <v>18</v>
      </c>
      <c r="F1" s="13"/>
      <c r="G1" s="12"/>
    </row>
    <row r="3" spans="2:7" x14ac:dyDescent="0.25">
      <c r="C3" s="9" t="s">
        <v>15</v>
      </c>
      <c r="D3" s="1">
        <v>0.3</v>
      </c>
      <c r="E3" s="1">
        <v>0.8</v>
      </c>
      <c r="F3" s="1">
        <v>0</v>
      </c>
      <c r="G3" s="1">
        <v>1</v>
      </c>
    </row>
    <row r="5" spans="2:7" x14ac:dyDescent="0.25">
      <c r="B5" t="s">
        <v>14</v>
      </c>
      <c r="C5" t="s">
        <v>16</v>
      </c>
      <c r="D5" t="s">
        <v>17</v>
      </c>
    </row>
    <row r="6" spans="2:7" x14ac:dyDescent="0.25">
      <c r="B6" s="8">
        <v>2016</v>
      </c>
      <c r="C6" s="7" t="s">
        <v>13</v>
      </c>
      <c r="D6" t="s">
        <v>19</v>
      </c>
      <c r="E6" t="s">
        <v>23</v>
      </c>
    </row>
    <row r="7" spans="2:7" x14ac:dyDescent="0.25">
      <c r="B7" s="4" t="s">
        <v>1</v>
      </c>
      <c r="C7" s="2">
        <v>692.29</v>
      </c>
      <c r="D7" t="e">
        <v>#N/A</v>
      </c>
    </row>
    <row r="8" spans="2:7" x14ac:dyDescent="0.25">
      <c r="B8" s="5" t="s">
        <v>2</v>
      </c>
      <c r="C8" s="2">
        <v>692.98</v>
      </c>
      <c r="D8">
        <f>C7</f>
        <v>692.29</v>
      </c>
      <c r="E8">
        <f>C8-D8</f>
        <v>0.69000000000005457</v>
      </c>
    </row>
    <row r="9" spans="2:7" x14ac:dyDescent="0.25">
      <c r="B9" s="5" t="s">
        <v>3</v>
      </c>
      <c r="C9" s="2">
        <v>726.92</v>
      </c>
      <c r="D9">
        <f t="shared" ref="D9:D18" si="0">0.3*C8+0.7*D8</f>
        <v>692.49699999999996</v>
      </c>
      <c r="E9">
        <f t="shared" ref="E9:E17" si="1">C9-D9</f>
        <v>34.423000000000002</v>
      </c>
    </row>
    <row r="10" spans="2:7" x14ac:dyDescent="0.25">
      <c r="B10" s="5" t="s">
        <v>4</v>
      </c>
      <c r="C10" s="2">
        <v>753.98</v>
      </c>
      <c r="D10">
        <f t="shared" si="0"/>
        <v>702.82389999999998</v>
      </c>
      <c r="E10">
        <f t="shared" si="1"/>
        <v>51.156100000000038</v>
      </c>
    </row>
    <row r="11" spans="2:7" x14ac:dyDescent="0.25">
      <c r="B11" s="5" t="s">
        <v>5</v>
      </c>
      <c r="C11" s="2">
        <v>709.13</v>
      </c>
      <c r="D11">
        <f t="shared" si="0"/>
        <v>718.17072999999993</v>
      </c>
      <c r="E11">
        <f t="shared" si="1"/>
        <v>-9.0407299999999395</v>
      </c>
    </row>
    <row r="12" spans="2:7" x14ac:dyDescent="0.25">
      <c r="B12" s="5" t="s">
        <v>6</v>
      </c>
      <c r="C12" s="2">
        <v>719</v>
      </c>
      <c r="D12">
        <f t="shared" si="0"/>
        <v>715.45851099999993</v>
      </c>
      <c r="E12">
        <f t="shared" si="1"/>
        <v>3.5414890000000696</v>
      </c>
    </row>
    <row r="13" spans="2:7" x14ac:dyDescent="0.25">
      <c r="B13" s="5" t="s">
        <v>7</v>
      </c>
      <c r="C13" s="2">
        <v>725.73</v>
      </c>
      <c r="D13">
        <f t="shared" si="0"/>
        <v>716.52095769999983</v>
      </c>
      <c r="E13">
        <f t="shared" si="1"/>
        <v>9.209042300000192</v>
      </c>
    </row>
    <row r="14" spans="2:7" x14ac:dyDescent="0.25">
      <c r="B14" s="5" t="s">
        <v>8</v>
      </c>
      <c r="C14" s="2">
        <v>783.75</v>
      </c>
      <c r="D14">
        <f t="shared" si="0"/>
        <v>719.28367038999977</v>
      </c>
      <c r="E14">
        <f t="shared" si="1"/>
        <v>64.46632961000023</v>
      </c>
    </row>
    <row r="15" spans="2:7" x14ac:dyDescent="0.25">
      <c r="B15" s="5" t="s">
        <v>10</v>
      </c>
      <c r="C15" s="2">
        <v>762.89</v>
      </c>
      <c r="D15">
        <f t="shared" si="0"/>
        <v>738.62356927299982</v>
      </c>
      <c r="E15">
        <f t="shared" si="1"/>
        <v>24.26643072700017</v>
      </c>
    </row>
    <row r="16" spans="2:7" x14ac:dyDescent="0.25">
      <c r="B16" s="5" t="s">
        <v>9</v>
      </c>
      <c r="C16" s="2">
        <v>781.65</v>
      </c>
      <c r="D16">
        <f t="shared" si="0"/>
        <v>745.90349849109975</v>
      </c>
      <c r="E16">
        <f t="shared" si="1"/>
        <v>35.746501508900224</v>
      </c>
    </row>
    <row r="17" spans="2:5" x14ac:dyDescent="0.25">
      <c r="B17" s="5" t="s">
        <v>11</v>
      </c>
      <c r="C17" s="2">
        <v>766.92</v>
      </c>
      <c r="D17">
        <f t="shared" si="0"/>
        <v>756.62744894376976</v>
      </c>
      <c r="E17">
        <f t="shared" si="1"/>
        <v>10.292551056230195</v>
      </c>
    </row>
    <row r="18" spans="2:5" x14ac:dyDescent="0.25">
      <c r="B18" s="6" t="s">
        <v>12</v>
      </c>
      <c r="C18" s="3"/>
      <c r="D18">
        <f t="shared" si="0"/>
        <v>759.71521426063885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'2'!D7:D7</xm:f>
              <xm:sqref>E7</xm:sqref>
            </x14:sparkline>
            <x14:sparkline>
              <xm:f>'2'!D8:D8</xm:f>
              <xm:sqref>E8</xm:sqref>
            </x14:sparkline>
            <x14:sparkline>
              <xm:f>'2'!D9:D9</xm:f>
              <xm:sqref>E9</xm:sqref>
            </x14:sparkline>
            <x14:sparkline>
              <xm:f>'2'!D10:D10</xm:f>
              <xm:sqref>E10</xm:sqref>
            </x14:sparkline>
            <x14:sparkline>
              <xm:f>'2'!D11:D11</xm:f>
              <xm:sqref>E11</xm:sqref>
            </x14:sparkline>
            <x14:sparkline>
              <xm:f>'2'!D12:D12</xm:f>
              <xm:sqref>E12</xm:sqref>
            </x14:sparkline>
            <x14:sparkline>
              <xm:f>'2'!D13:D13</xm:f>
              <xm:sqref>E13</xm:sqref>
            </x14:sparkline>
            <x14:sparkline>
              <xm:f>'2'!D14:D14</xm:f>
              <xm:sqref>E14</xm:sqref>
            </x14:sparkline>
            <x14:sparkline>
              <xm:f>'2'!D15:D15</xm:f>
              <xm:sqref>E15</xm:sqref>
            </x14:sparkline>
            <x14:sparkline>
              <xm:f>'2'!D16:D16</xm:f>
              <xm:sqref>E16</xm:sqref>
            </x14:sparkline>
            <x14:sparkline>
              <xm:f>'2'!D17:D17</xm:f>
              <xm:sqref>E17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chart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2020-02-25T23:26:00Z</dcterms:modified>
</cp:coreProperties>
</file>