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Pedro Magalhães\"/>
    </mc:Choice>
  </mc:AlternateContent>
  <xr:revisionPtr revIDLastSave="0" documentId="13_ncr:1_{4338B052-5624-498F-A61D-F36AA6C79C9F}" xr6:coauthVersionLast="47" xr6:coauthVersionMax="47" xr10:uidLastSave="{00000000-0000-0000-0000-000000000000}"/>
  <bookViews>
    <workbookView xWindow="-108" yWindow="-108" windowWidth="23256" windowHeight="12456" tabRatio="621" xr2:uid="{00000000-000D-0000-FFFF-FFFF00000000}"/>
  </bookViews>
  <sheets>
    <sheet name="Ficha de Colaborador" sheetId="1" r:id="rId1"/>
    <sheet name="Tabelas 2021" sheetId="8" state="hidden" r:id="rId2"/>
    <sheet name="Dados" sheetId="2" state="hidden" r:id="rId3"/>
    <sheet name="BANCOS" sheetId="4" state="hidden" r:id="rId4"/>
  </sheets>
  <definedNames>
    <definedName name="_xlnm.Print_Area" localSheetId="2">Dados!$O$3:$O$10</definedName>
    <definedName name="_xlnm.Print_Area" localSheetId="0">'Ficha de Colaborador'!$A$1:$R$60</definedName>
    <definedName name="Emotion">Dados!$R$3</definedName>
    <definedName name="Riverbank">Dados!$Q$3</definedName>
    <definedName name="TSBIW">Dados!$P$3:$P$5</definedName>
    <definedName name="TSNL">Dados!$S$3</definedName>
    <definedName name="TSSI">Dados!$O$3:$O$9</definedName>
    <definedName name="TSSPAIN">Dados!$T$3</definedName>
    <definedName name="WinTrust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2" l="1"/>
  <c r="B234" i="2"/>
  <c r="N39" i="2"/>
  <c r="N38" i="2"/>
  <c r="N36" i="2"/>
  <c r="D22" i="1"/>
  <c r="G212" i="2" l="1"/>
  <c r="G211" i="2"/>
  <c r="C84" i="2"/>
  <c r="B84" i="2"/>
  <c r="J16" i="1"/>
  <c r="J22" i="1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3" i="4"/>
  <c r="D2" i="4"/>
  <c r="B236" i="8" l="1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</calcChain>
</file>

<file path=xl/sharedStrings.xml><?xml version="1.0" encoding="utf-8"?>
<sst xmlns="http://schemas.openxmlformats.org/spreadsheetml/2006/main" count="1863" uniqueCount="1212">
  <si>
    <t>Nome Completo</t>
  </si>
  <si>
    <t>Morada</t>
  </si>
  <si>
    <t>Localidade</t>
  </si>
  <si>
    <t>Código Postal</t>
  </si>
  <si>
    <t>DADOS PARA ADMISSÃO DE COLABORADOR</t>
  </si>
  <si>
    <t>Cartão de Cidadão</t>
  </si>
  <si>
    <t>Estado Civil</t>
  </si>
  <si>
    <t>Dependentes</t>
  </si>
  <si>
    <t>Data de Nascimento</t>
  </si>
  <si>
    <t>Nº de Identificação Fiscal</t>
  </si>
  <si>
    <t>Banco</t>
  </si>
  <si>
    <t>Email Pessoal</t>
  </si>
  <si>
    <t>Contacto de Emergência</t>
  </si>
  <si>
    <t>Nome</t>
  </si>
  <si>
    <t>Telemóvel</t>
  </si>
  <si>
    <t>Informação Pessoal</t>
  </si>
  <si>
    <t>Função</t>
  </si>
  <si>
    <t>Tipo de Contrato</t>
  </si>
  <si>
    <t>Centro de Resultados</t>
  </si>
  <si>
    <t>Período Contrato</t>
  </si>
  <si>
    <t>Período Experimental</t>
  </si>
  <si>
    <t>Notas</t>
  </si>
  <si>
    <t>Habilitações Académicas</t>
  </si>
  <si>
    <t>Estágio (Bolsa)</t>
  </si>
  <si>
    <t>Estágio (IEFP)</t>
  </si>
  <si>
    <t>A Termo</t>
  </si>
  <si>
    <t>Tempo Indeterminado</t>
  </si>
  <si>
    <t>Prestação de Serviços</t>
  </si>
  <si>
    <t>6 meses</t>
  </si>
  <si>
    <t>9 meses</t>
  </si>
  <si>
    <t>12 meses</t>
  </si>
  <si>
    <t>180 dias</t>
  </si>
  <si>
    <t>Opções S/N</t>
  </si>
  <si>
    <t>SIM</t>
  </si>
  <si>
    <t>NÃO</t>
  </si>
  <si>
    <t>Documentos Necessários</t>
  </si>
  <si>
    <t>Cartão do Cidadão</t>
  </si>
  <si>
    <t>Certificado de Habilitações</t>
  </si>
  <si>
    <t>IBAN</t>
  </si>
  <si>
    <t>IRS</t>
  </si>
  <si>
    <t>União de Facto</t>
  </si>
  <si>
    <t>SWIFT CODE</t>
  </si>
  <si>
    <t>BGALPTTG</t>
  </si>
  <si>
    <t>BESCPTPL</t>
  </si>
  <si>
    <t>BAIPPTPL</t>
  </si>
  <si>
    <t>BBPIPTPL</t>
  </si>
  <si>
    <t>IVVSPTPL</t>
  </si>
  <si>
    <t>TOTAPTPL</t>
  </si>
  <si>
    <t>BBVAPTPL</t>
  </si>
  <si>
    <t>BRASPTPL</t>
  </si>
  <si>
    <t>CXBIPTPL</t>
  </si>
  <si>
    <t>BARCPTPL</t>
  </si>
  <si>
    <t>BCOMPTPL</t>
  </si>
  <si>
    <t>CGDIPTPL</t>
  </si>
  <si>
    <t>MPIOPTPL</t>
  </si>
  <si>
    <t>CRBNPTPL</t>
  </si>
  <si>
    <t>ESSIPTPL</t>
  </si>
  <si>
    <t>BFIAPTPL</t>
  </si>
  <si>
    <t>BDIGPTPL</t>
  </si>
  <si>
    <t>BNFIPTPL</t>
  </si>
  <si>
    <t>BPGPPTPL</t>
  </si>
  <si>
    <t>BESZPTPL</t>
  </si>
  <si>
    <t>BPNPPTPL</t>
  </si>
  <si>
    <t>EFISPTPL</t>
  </si>
  <si>
    <t>BESAPTPA</t>
  </si>
  <si>
    <t>DEUTPTPL</t>
  </si>
  <si>
    <t>0001</t>
  </si>
  <si>
    <t>0007</t>
  </si>
  <si>
    <t>0018</t>
  </si>
  <si>
    <t>0019</t>
  </si>
  <si>
    <t>0023</t>
  </si>
  <si>
    <t>0032</t>
  </si>
  <si>
    <t>0033</t>
  </si>
  <si>
    <t>0034</t>
  </si>
  <si>
    <t>0035</t>
  </si>
  <si>
    <t>0036</t>
  </si>
  <si>
    <t>0046</t>
  </si>
  <si>
    <t>0047</t>
  </si>
  <si>
    <t>0048</t>
  </si>
  <si>
    <t>0059</t>
  </si>
  <si>
    <t>0061</t>
  </si>
  <si>
    <t>0064</t>
  </si>
  <si>
    <t>0073</t>
  </si>
  <si>
    <t>0008</t>
  </si>
  <si>
    <t>0010</t>
  </si>
  <si>
    <t>0014</t>
  </si>
  <si>
    <t>0022</t>
  </si>
  <si>
    <t>0025</t>
  </si>
  <si>
    <t>0043</t>
  </si>
  <si>
    <t>0060</t>
  </si>
  <si>
    <t>0063</t>
  </si>
  <si>
    <t>0065</t>
  </si>
  <si>
    <t>0079</t>
  </si>
  <si>
    <t>0086</t>
  </si>
  <si>
    <t>0097</t>
  </si>
  <si>
    <t>0098</t>
  </si>
  <si>
    <t>Passaporte</t>
  </si>
  <si>
    <t>Nacionalidade</t>
  </si>
  <si>
    <t>Carta de Condução (para quem tiver viatura da empresa)</t>
  </si>
  <si>
    <t>Emotion</t>
  </si>
  <si>
    <t>Riverbank</t>
  </si>
  <si>
    <t>TABELA I - TRABALHO DEPENDENTE - NÃO CASADO</t>
  </si>
  <si>
    <t>Remuneração Mensal Euros</t>
  </si>
  <si>
    <t>Número de dependentes</t>
  </si>
  <si>
    <t>5 ou mais</t>
  </si>
  <si>
    <t>De</t>
  </si>
  <si>
    <t>Até</t>
  </si>
  <si>
    <t>TABELA II - TRABALHO DEPENDENTE - CASADO UNICO TITULAR</t>
  </si>
  <si>
    <t>TABELA III - TRABALHO DEPENDENTE - CASADO DOIS TITULARES</t>
  </si>
  <si>
    <t>Timestamp SI</t>
  </si>
  <si>
    <t>Timestamp BIW</t>
  </si>
  <si>
    <t>F&amp;A</t>
  </si>
  <si>
    <t>Comercial</t>
  </si>
  <si>
    <t>Consultoria</t>
  </si>
  <si>
    <t>30 dias</t>
  </si>
  <si>
    <t>15 dias</t>
  </si>
  <si>
    <t>Plafond Telemóvel</t>
  </si>
  <si>
    <t>Retenção</t>
  </si>
  <si>
    <t>Data Inicio Retenção</t>
  </si>
  <si>
    <t>Plafond Comunicação</t>
  </si>
  <si>
    <t>Timestamp Netherlands</t>
  </si>
  <si>
    <t>Género</t>
  </si>
  <si>
    <t>Feminino</t>
  </si>
  <si>
    <t>Masculino</t>
  </si>
  <si>
    <t>Qualificação</t>
  </si>
  <si>
    <t>Telemóvel Pessoal</t>
  </si>
  <si>
    <t>Amigo/a</t>
  </si>
  <si>
    <t>Avô/ó</t>
  </si>
  <si>
    <t>Colega</t>
  </si>
  <si>
    <t>Cônjuge</t>
  </si>
  <si>
    <t>Contacto</t>
  </si>
  <si>
    <t>Cunhado/a</t>
  </si>
  <si>
    <t>Filho/a</t>
  </si>
  <si>
    <t>Irmão/ã</t>
  </si>
  <si>
    <t>Neto/a</t>
  </si>
  <si>
    <t>Padrasto/Madrasta</t>
  </si>
  <si>
    <t>Pai/Mãe</t>
  </si>
  <si>
    <t>Primo/a</t>
  </si>
  <si>
    <t>Sobrinho/a</t>
  </si>
  <si>
    <t>Tio/a</t>
  </si>
  <si>
    <t>Relação</t>
  </si>
  <si>
    <t>Grau de Parentesco/Relação</t>
  </si>
  <si>
    <t>Área de Formação</t>
  </si>
  <si>
    <t xml:space="preserve">10 - Contrato de trabalho sem termo </t>
  </si>
  <si>
    <t xml:space="preserve">20 - Contrato de trabalho com termo certo </t>
  </si>
  <si>
    <t xml:space="preserve">30 - Contrato de trabalho com termo incerto </t>
  </si>
  <si>
    <t>Timestamp Spain</t>
  </si>
  <si>
    <t>10001 - Riverbank</t>
  </si>
  <si>
    <t>10001 - Timestamp Netherlands</t>
  </si>
  <si>
    <t>10001 - Timestamp Spain</t>
  </si>
  <si>
    <t xml:space="preserve">Validade Passaporte </t>
  </si>
  <si>
    <t>Validade CC</t>
  </si>
  <si>
    <t>Casado</t>
  </si>
  <si>
    <t>Solteiro</t>
  </si>
  <si>
    <t>Viúvo</t>
  </si>
  <si>
    <t>Comprovativo IBAN</t>
  </si>
  <si>
    <t>CV:</t>
  </si>
  <si>
    <t>A preencher pelo Colaborador</t>
  </si>
  <si>
    <t>Empresas</t>
  </si>
  <si>
    <t>TSNL</t>
  </si>
  <si>
    <t>TSSPAIN</t>
  </si>
  <si>
    <t>* Template PT</t>
  </si>
  <si>
    <t>* Template EN</t>
  </si>
  <si>
    <t>Nº de Carta de Condução</t>
  </si>
  <si>
    <t>Nº de Seg. Social</t>
  </si>
  <si>
    <t>INDEPENDENTE</t>
  </si>
  <si>
    <t>Remuneração Mensal  Euros</t>
  </si>
  <si>
    <t>TABELA VI - TRABALHO DEPENDENTE - CASADO DOIS TITULARES  - DEFICIENTE</t>
  </si>
  <si>
    <t>TABELA IV - TRABALHO DEPENDENTE - NÃO CASADO- DEFICIENTE</t>
  </si>
  <si>
    <t>TABELA V - TRABALHO DEPENDENTE - CASADO UNICO TITULAR  - DEFICIENTE</t>
  </si>
  <si>
    <t>SGS</t>
  </si>
  <si>
    <t>Administrator.</t>
  </si>
  <si>
    <t>Managing Partner.</t>
  </si>
  <si>
    <t>Managing Director.</t>
  </si>
  <si>
    <t>Director.</t>
  </si>
  <si>
    <t>Senior Manager.</t>
  </si>
  <si>
    <t>Manager.</t>
  </si>
  <si>
    <t>Associate Manager.</t>
  </si>
  <si>
    <t>Senior Principal Consultant.II</t>
  </si>
  <si>
    <t>Senior Principal Consultant.I</t>
  </si>
  <si>
    <t>Principal Consultant.II</t>
  </si>
  <si>
    <t>Principal Consultant.I</t>
  </si>
  <si>
    <t>Senior Consultant.II</t>
  </si>
  <si>
    <t>Senior Consultant.I</t>
  </si>
  <si>
    <t>Consultant.II</t>
  </si>
  <si>
    <t>Consultant.I</t>
  </si>
  <si>
    <t>Staff Consultant.II</t>
  </si>
  <si>
    <t>Staff Consultant.I</t>
  </si>
  <si>
    <t>Trainee Consultant.</t>
  </si>
  <si>
    <t>Controller.</t>
  </si>
  <si>
    <t>Accountant Technician.</t>
  </si>
  <si>
    <t>HR Assistant.II</t>
  </si>
  <si>
    <t>HR Assistant.I</t>
  </si>
  <si>
    <t>HR Senior Consultant.II</t>
  </si>
  <si>
    <t>HR Senior Consultant.I</t>
  </si>
  <si>
    <t>HR Consultant.II</t>
  </si>
  <si>
    <t>HR Consultant.I</t>
  </si>
  <si>
    <t>HR Staff Consultant.</t>
  </si>
  <si>
    <t>HR Trainee Consultant.</t>
  </si>
  <si>
    <t>Administrative Assistant.</t>
  </si>
  <si>
    <t>Receptionist.</t>
  </si>
  <si>
    <t>HelpDesk.</t>
  </si>
  <si>
    <t>Business Development Manager.</t>
  </si>
  <si>
    <t>Product Solutions Manager.</t>
  </si>
  <si>
    <t>Pre-Sales.</t>
  </si>
  <si>
    <t>Global Sales Director.</t>
  </si>
  <si>
    <t>Sales Manager.</t>
  </si>
  <si>
    <t>Senior Account Manager.</t>
  </si>
  <si>
    <t>Account Manager.</t>
  </si>
  <si>
    <t>Senior Sales Assistant.</t>
  </si>
  <si>
    <t>Sales Assistant.</t>
  </si>
  <si>
    <t>Junior Sales Assistant.</t>
  </si>
  <si>
    <t>Marketing Assistant.II</t>
  </si>
  <si>
    <t>Marketing Assistant.I</t>
  </si>
  <si>
    <t>0193</t>
  </si>
  <si>
    <t>CTTVPTPL</t>
  </si>
  <si>
    <t>0269</t>
  </si>
  <si>
    <t>BKBKPTPL</t>
  </si>
  <si>
    <t>0170</t>
  </si>
  <si>
    <t>CAGLPTPL</t>
  </si>
  <si>
    <t>TSSI - Porto</t>
  </si>
  <si>
    <t>TSSI - Lisboa</t>
  </si>
  <si>
    <t>TSBIW - Lisboa</t>
  </si>
  <si>
    <t>TSBIW - Porto</t>
  </si>
  <si>
    <t>Naturalidade (Freguesia)</t>
  </si>
  <si>
    <t>Local de Trabalho</t>
  </si>
  <si>
    <t>Lisboa</t>
  </si>
  <si>
    <t>Porto</t>
  </si>
  <si>
    <t>Technical Support and Helpdesk Agent.</t>
  </si>
  <si>
    <t>Comercial Assistant.</t>
  </si>
  <si>
    <t>SS</t>
  </si>
  <si>
    <t>FORCELX</t>
  </si>
  <si>
    <t>Superior</t>
  </si>
  <si>
    <t>Divorciado</t>
  </si>
  <si>
    <t>Portuguesa</t>
  </si>
  <si>
    <t>Afegã</t>
  </si>
  <si>
    <t>Albanês</t>
  </si>
  <si>
    <t>Alemã</t>
  </si>
  <si>
    <t>Americana</t>
  </si>
  <si>
    <t>Andorrana</t>
  </si>
  <si>
    <t>Angolana</t>
  </si>
  <si>
    <t>Argelina</t>
  </si>
  <si>
    <t>Argentina</t>
  </si>
  <si>
    <t>Arménia</t>
  </si>
  <si>
    <t>Australiana</t>
  </si>
  <si>
    <t>Austríaca</t>
  </si>
  <si>
    <t>Azeri</t>
  </si>
  <si>
    <t>Bengáli</t>
  </si>
  <si>
    <t>Bareinita</t>
  </si>
  <si>
    <t>Belga</t>
  </si>
  <si>
    <t>Bielorrussa</t>
  </si>
  <si>
    <t>Boliviana</t>
  </si>
  <si>
    <t>Botsuanense</t>
  </si>
  <si>
    <t>Brasileira</t>
  </si>
  <si>
    <t>Burquinense</t>
  </si>
  <si>
    <t>Bósnia</t>
  </si>
  <si>
    <t>Búlgara</t>
  </si>
  <si>
    <t>Cabo-verdiana</t>
  </si>
  <si>
    <t>Camaronesa</t>
  </si>
  <si>
    <t>Canadiana</t>
  </si>
  <si>
    <t>Catarense</t>
  </si>
  <si>
    <t>Cazaquistanesa</t>
  </si>
  <si>
    <t>Centrafricana</t>
  </si>
  <si>
    <t>Chadiana</t>
  </si>
  <si>
    <t>Checa</t>
  </si>
  <si>
    <t>Chilena</t>
  </si>
  <si>
    <t>Chinesa</t>
  </si>
  <si>
    <t>Cipriota</t>
  </si>
  <si>
    <t>Colombiana</t>
  </si>
  <si>
    <t>Congolesa</t>
  </si>
  <si>
    <t>Costa-marfinense</t>
  </si>
  <si>
    <t>Costa-riquenha</t>
  </si>
  <si>
    <t>Croata</t>
  </si>
  <si>
    <t>Cubana</t>
  </si>
  <si>
    <t>Dinamarquesa</t>
  </si>
  <si>
    <t>Egípcia</t>
  </si>
  <si>
    <t>Emiradense</t>
  </si>
  <si>
    <t>Equatoriana</t>
  </si>
  <si>
    <t>Eritreu</t>
  </si>
  <si>
    <t>Eslovaca</t>
  </si>
  <si>
    <t>Eslovena</t>
  </si>
  <si>
    <t>Espanhola</t>
  </si>
  <si>
    <t>Estónia</t>
  </si>
  <si>
    <t>Etíope</t>
  </si>
  <si>
    <t>Filipina</t>
  </si>
  <si>
    <t>Finlandesa</t>
  </si>
  <si>
    <t>Francesa</t>
  </si>
  <si>
    <t>Ganesa</t>
  </si>
  <si>
    <t>Georgiana</t>
  </si>
  <si>
    <t>Grega</t>
  </si>
  <si>
    <t>Guatemalense</t>
  </si>
  <si>
    <t>Guineense</t>
  </si>
  <si>
    <t>Guineense B.</t>
  </si>
  <si>
    <t>Guineense E.</t>
  </si>
  <si>
    <t>Holandesa</t>
  </si>
  <si>
    <t>Húngara</t>
  </si>
  <si>
    <t>Indiana</t>
  </si>
  <si>
    <t>Indonésia</t>
  </si>
  <si>
    <t>Inglesa</t>
  </si>
  <si>
    <t>Iraniana</t>
  </si>
  <si>
    <t>Iraquiana</t>
  </si>
  <si>
    <t>Irlandesa</t>
  </si>
  <si>
    <t>Islandesa</t>
  </si>
  <si>
    <t>Israelita</t>
  </si>
  <si>
    <t>Italiana</t>
  </si>
  <si>
    <t>Jamaicana</t>
  </si>
  <si>
    <t>Japonesa</t>
  </si>
  <si>
    <t>Kuwaitiana</t>
  </si>
  <si>
    <t>Lesotiana</t>
  </si>
  <si>
    <t>Letã</t>
  </si>
  <si>
    <t>Libanesa</t>
  </si>
  <si>
    <t>Liberiana</t>
  </si>
  <si>
    <t>Liechtensteinense</t>
  </si>
  <si>
    <t>Lituana</t>
  </si>
  <si>
    <t>Luxemburguesa</t>
  </si>
  <si>
    <t>Malaia</t>
  </si>
  <si>
    <t>Malawiana</t>
  </si>
  <si>
    <t>Maliana</t>
  </si>
  <si>
    <t>Maltesa</t>
  </si>
  <si>
    <t>Marroquina</t>
  </si>
  <si>
    <t>Mexicana</t>
  </si>
  <si>
    <t>Moldava</t>
  </si>
  <si>
    <t>Monegasca</t>
  </si>
  <si>
    <t>Moçambicana</t>
  </si>
  <si>
    <t>Namibiana</t>
  </si>
  <si>
    <t>Neozelandesa</t>
  </si>
  <si>
    <t>Nicaraguense</t>
  </si>
  <si>
    <t>Nigeriana</t>
  </si>
  <si>
    <t>Nigerina</t>
  </si>
  <si>
    <t>Norueguesa</t>
  </si>
  <si>
    <t>Panamense</t>
  </si>
  <si>
    <t>Paquistanesa</t>
  </si>
  <si>
    <t>Paraguaia</t>
  </si>
  <si>
    <t>Peruana</t>
  </si>
  <si>
    <t>Polaca</t>
  </si>
  <si>
    <t>Porto-riquenha</t>
  </si>
  <si>
    <t>Queniana</t>
  </si>
  <si>
    <t>Romena</t>
  </si>
  <si>
    <t>Russa</t>
  </si>
  <si>
    <t>Salvadorenha</t>
  </si>
  <si>
    <t>Saudita</t>
  </si>
  <si>
    <t>Senegalesa</t>
  </si>
  <si>
    <t>Serra-leonês</t>
  </si>
  <si>
    <t>Singapurense</t>
  </si>
  <si>
    <t>Cingalês</t>
  </si>
  <si>
    <t>Sueca</t>
  </si>
  <si>
    <t>Suiça</t>
  </si>
  <si>
    <t>Sul-africana</t>
  </si>
  <si>
    <t>Sul-coreana</t>
  </si>
  <si>
    <t>São-tomense</t>
  </si>
  <si>
    <t>Síria</t>
  </si>
  <si>
    <t>Tailandesa</t>
  </si>
  <si>
    <t xml:space="preserve">Timorense </t>
  </si>
  <si>
    <t>Togolesa</t>
  </si>
  <si>
    <t>Tunisina</t>
  </si>
  <si>
    <t>Turca</t>
  </si>
  <si>
    <t>Ucraniana</t>
  </si>
  <si>
    <t>Ugandês</t>
  </si>
  <si>
    <t>Uruguaia</t>
  </si>
  <si>
    <t>Usbequistanesa</t>
  </si>
  <si>
    <t>Venezuelana</t>
  </si>
  <si>
    <t>Zambiana</t>
  </si>
  <si>
    <t>Zimbabueana</t>
  </si>
  <si>
    <t>Área Formação</t>
  </si>
  <si>
    <t>1.CICLO ENSINO BASICO (4.ANO)</t>
  </si>
  <si>
    <t>1.CICLO ENSINO BASICO C/CURSOS INDOLE PROFISSIONAL</t>
  </si>
  <si>
    <t>2.CICLO ENSINO BASICO (6.ANO OU EQUIVALENTE)</t>
  </si>
  <si>
    <t>2.CICLO ENSINO BASICO C/CURSOS INDOLE PROFISSIONAL</t>
  </si>
  <si>
    <t>3.CICLO ENSINO BASICO (9.ANO OU EQUIVALENTE)</t>
  </si>
  <si>
    <t>3.CICLO ENSINO BASICO C/CURSOS INDOLE PROFISSIONAL</t>
  </si>
  <si>
    <t>BACHARELATO AGRICULTURA, SILVICULTURA E PESCA</t>
  </si>
  <si>
    <t>BACHARELATO ARQUITECTURA E CONSTRUCAO</t>
  </si>
  <si>
    <t>BACHARELATO ARTES</t>
  </si>
  <si>
    <t>BACHARELATO CIENCIAS DA VIDA</t>
  </si>
  <si>
    <t>BACHARELATO CIENCIAS EMPRESARIAIS</t>
  </si>
  <si>
    <t>BACHARELATO CIENCIAS FISICAS</t>
  </si>
  <si>
    <t>BACHARELATO CIENCIAS SOCIAIS E DO COMPORTAMENTO</t>
  </si>
  <si>
    <t>BACHARELATO CIENCIAS VETERINARIAS</t>
  </si>
  <si>
    <t>BACHARELATO DESCONHECIDO OU NAO ESPECIFICADO</t>
  </si>
  <si>
    <t>BACHARELATO DIREITO</t>
  </si>
  <si>
    <t>BACHARELATO ENGENHARIA E TECNICAS AFINS</t>
  </si>
  <si>
    <t>BACHARELATO FORMACAO PROFESSORES E CIENCIAS DA EDUCACAO</t>
  </si>
  <si>
    <t>BACHARELATO HUMANIDADES</t>
  </si>
  <si>
    <t>BACHARELATO INDUSTRIAS TRANSFORMADORAS</t>
  </si>
  <si>
    <t>BACHARELATO INFORMACAO E JORNALISMO</t>
  </si>
  <si>
    <t>BACHARELATO INFORMATICA</t>
  </si>
  <si>
    <t>BACHARELATO MATEMATICA E ESTATISTICA</t>
  </si>
  <si>
    <t>BACHARELATO PROTECCAO DO AMBIENTE</t>
  </si>
  <si>
    <t>BACHARELATO SAUDE</t>
  </si>
  <si>
    <t>BACHARELATO SERVICOS DE SEGURANCA</t>
  </si>
  <si>
    <t>BACHARELATO SERVICOS DE TRANSPORTE</t>
  </si>
  <si>
    <t>BACHARELATO SERVICOS PESSOAIS</t>
  </si>
  <si>
    <t>BACHARELATO SERVICOS SOCIAIS</t>
  </si>
  <si>
    <t>CURSOS DAS ESCOLAS PROFISSIONAIS-NIVEL II</t>
  </si>
  <si>
    <t>CURSOS DAS ESCOLAS PROFISSIONAIS-NIVEL III</t>
  </si>
  <si>
    <t>DOUTOURAMENTO AGRICULTURA, SILVICULTURA E PESCA</t>
  </si>
  <si>
    <t>DOUTOURAMENTO ARQUITECTURA E CONSTRUCAO</t>
  </si>
  <si>
    <t>DOUTOURAMENTO ARTES</t>
  </si>
  <si>
    <t>DOUTOURAMENTO CIENCIAS DA VIDA</t>
  </si>
  <si>
    <t>DOUTOURAMENTO CIENCIAS EMPRESARIAIS</t>
  </si>
  <si>
    <t>DOUTOURAMENTO CIENCIAS FISICAS</t>
  </si>
  <si>
    <t>DOUTOURAMENTO CIENCIAS SOCIAIS E DO COMPORTAMENTO</t>
  </si>
  <si>
    <t>DOUTOURAMENTO CIENCIAS VETERINARIAS</t>
  </si>
  <si>
    <t>DOUTOURAMENTO DIREITO</t>
  </si>
  <si>
    <t>DOUTOURAMENTO ENGENHARIA E TECNICAS AFINS</t>
  </si>
  <si>
    <t>DOUTOURAMENTO HUMANIDADES</t>
  </si>
  <si>
    <t>DOUTOURAMENTO INDUSTRIAS TRANSFORMADORAS</t>
  </si>
  <si>
    <t>DOUTOURAMENTO INFORMACAO E JORNALISMO</t>
  </si>
  <si>
    <t>DOUTOURAMENTO INFORMATICA</t>
  </si>
  <si>
    <t>DOUTOURAMENTO MATEMATICA E ESTATISTICA</t>
  </si>
  <si>
    <t>DOUTOURAMENTO PROTECCAO DO AMBIENTE</t>
  </si>
  <si>
    <t>DOUTOURAMENTO SAUDE</t>
  </si>
  <si>
    <t>DOUTOURAMENTO SERVICOS DE SEGURANCA</t>
  </si>
  <si>
    <t>DOUTOURAMENTO SERVICOS DE TRANSPORTE</t>
  </si>
  <si>
    <t>DOUTOURAMENTO SERVICOS PESSOAIS</t>
  </si>
  <si>
    <t>DOUTOURAMENTO SERVICOS SOCIAIS</t>
  </si>
  <si>
    <t>ENS. PÓS SECUND. N/SUPERIOR NIVEL IV AGRICULTURA, SILVICULTURA E PESCA</t>
  </si>
  <si>
    <t>ENS. PÓS SECUND. N/SUPERIOR NIVEL IV ARQUITECTURA E CONSTRUCAO</t>
  </si>
  <si>
    <t>ENS. PÓS SECUND. N/SUPERIOR NIVEL IV ARTES</t>
  </si>
  <si>
    <t>ENS. PÓS SECUND. N/SUPERIOR NIVEL IV CIENCIAS DA VIDA</t>
  </si>
  <si>
    <t>ENS. PÓS SECUND. N/SUPERIOR NIVEL IV CIENCIAS EMPRESARIAIS</t>
  </si>
  <si>
    <t>ENS. PÓS SECUND. N/SUPERIOR NIVEL IV CIENCIAS FISICAS</t>
  </si>
  <si>
    <t>ENS. PÓS SECUND. N/SUPERIOR NIVEL IV CIENCIAS SOCIAIS E DO COMPORTAMENTO</t>
  </si>
  <si>
    <t>ENS. PÓS SECUND. N/SUPERIOR NIVEL IV CIENCIAS VETERINARIAS</t>
  </si>
  <si>
    <t>ENS. PÓS SECUND. N/SUPERIOR NIVEL IV DESCONHECIDO OU NAO ESPECIFICADO</t>
  </si>
  <si>
    <t>ENS. PÓS SECUND. N/SUPERIOR NIVEL IV DIREITO</t>
  </si>
  <si>
    <t>ENS. PÓS SECUND. N/SUPERIOR NIVEL IV ENGENHARIA E TECNICAS AFINS</t>
  </si>
  <si>
    <t>ENS. PÓS SECUND. N/SUPERIOR NIVEL IV FORMACAO DE PROFESSORES E CIENCIAS DA EDUCACAO</t>
  </si>
  <si>
    <t>ENS. PÓS SECUND. N/SUPERIOR NIVEL IV HUMANIDADES</t>
  </si>
  <si>
    <t>ENS. PÓS SECUND. N/SUPERIOR NIVEL IV INDUSTRIAS TRANSFORMADORAS</t>
  </si>
  <si>
    <t>ENS. PÓS SECUND. N/SUPERIOR NIVEL IV INFORMACAO E JORNALISMO</t>
  </si>
  <si>
    <t>ENS. PÓS SECUND. N/SUPERIOR NIVEL IV INFORMATICA</t>
  </si>
  <si>
    <t>ENS. PÓS SECUND. N/SUPERIOR NIVEL IV MATEMATICA E ESTATISTICA</t>
  </si>
  <si>
    <t>ENS. PÓS SECUND. N/SUPERIOR NIVEL IV PROTECCAO DO AMBIENTE</t>
  </si>
  <si>
    <t>ENS. PÓS SECUND. N/SUPERIOR NIVEL IV SAUDE</t>
  </si>
  <si>
    <t>ENS. PÓS SECUND. N/SUPERIOR NIVEL IV SERVICOS DE SEGURANCA</t>
  </si>
  <si>
    <t>ENS. PÓS SECUND. N/SUPERIOR NIVEL IV SERVICOS DE TRANSPORTE</t>
  </si>
  <si>
    <t>ENS. PÓS SECUND. N/SUPERIOR NIVEL IV SERVICOS PESSOAIS</t>
  </si>
  <si>
    <t>ENS. PÓS SECUND. N/SUPERIOR NIVEL IV SERVICOS SOCIAIS</t>
  </si>
  <si>
    <t>ENSINO SECUNDARIO  C/CURSOS DE INDOLE PROFISSIONAL</t>
  </si>
  <si>
    <t>ENSINO SECUNDARIO TECNICO COMPLEMENTAR</t>
  </si>
  <si>
    <t>ENSINO SECUNDARIO TECNICO-PROFISSIONAL</t>
  </si>
  <si>
    <t>ENSINO SECUNDARIO(12.ANO OU EQUIVALENTE),ENS.SEC.LIC.COMPL.</t>
  </si>
  <si>
    <t>ENSINO TECNICO:C.GER.COMERCIAL,C.GER.INDUSTRIAL,C.GER.ARTES VISUAIS</t>
  </si>
  <si>
    <t>LICENCIATURA AGRICULTURA, SILVICULTURA E PESCA</t>
  </si>
  <si>
    <t>LICENCIATURA ARQUITECTURA E CONSTRUCAO</t>
  </si>
  <si>
    <t>LICENCIATURA ARTES</t>
  </si>
  <si>
    <t>LICENCIATURA CIENCIAS DA VIDA</t>
  </si>
  <si>
    <t>LICENCIATURA CIENCIAS EMPRESARIAIS</t>
  </si>
  <si>
    <t>LICENCIATURA CIENCIAS FISICAS</t>
  </si>
  <si>
    <t>LICENCIATURA CIENCIAS SOCIAIS E DO COMPORTAMENTO</t>
  </si>
  <si>
    <t>LICENCIATURA CIENCIAS VETERINARIAS</t>
  </si>
  <si>
    <t>LICENCIATURA DESCONHECIDA OU NAO ESPECIFICADA</t>
  </si>
  <si>
    <t>LICENCIATURA DIREITO</t>
  </si>
  <si>
    <t>LICENCIATURA ENGENHARIA E TECNICAS AFINS</t>
  </si>
  <si>
    <t>LICENCIATURA FORMACAO DE PROFESSORES E CIENCIAS DA EDUCACAO</t>
  </si>
  <si>
    <t>LICENCIATURA HUMANIDADES</t>
  </si>
  <si>
    <t>LICENCIATURA INDUSTRIAS TRANSFORMADORAS</t>
  </si>
  <si>
    <t>LICENCIATURA INFORMACAO E JORNALISMO</t>
  </si>
  <si>
    <t>LICENCIATURA INFORMATICA</t>
  </si>
  <si>
    <t>LICENCIATURA MATEMATICA E ESTATISTICA</t>
  </si>
  <si>
    <t>LICENCIATURA PROTECCAO DO AMBIENTE</t>
  </si>
  <si>
    <t>LICENCIATURA SAUDE</t>
  </si>
  <si>
    <t>LICENCIATURA SERVICOS DE SEGURANCA</t>
  </si>
  <si>
    <t>LICENCIATURA SERVICOS DE TRANSPORTE</t>
  </si>
  <si>
    <t>LICENCIATURA SERVICOS PESSOAIS</t>
  </si>
  <si>
    <t>LICENCIATURA SERVICOS SOCIAIS</t>
  </si>
  <si>
    <t>MESTRADO AGRICULTURA, SILVICULTURA E PESCA</t>
  </si>
  <si>
    <t>MESTRADO ARQUITECTURA E CONSTRUCAO</t>
  </si>
  <si>
    <t>MESTRADO ARTES</t>
  </si>
  <si>
    <t>MESTRADO CIENCIAS DA VIDA</t>
  </si>
  <si>
    <t>MESTRADO CIENCIAS EMPRESARIAIS</t>
  </si>
  <si>
    <t>MESTRADO CIENCIAS FISICAS</t>
  </si>
  <si>
    <t>MESTRADO CIENCIAS SOCIAIS E DO COMPORTAMENTO</t>
  </si>
  <si>
    <t>MESTRADO CIENCIAS VETERINARIAS</t>
  </si>
  <si>
    <t>MESTRADO DESCONHECIDO OU NAO ESPECIFICADO</t>
  </si>
  <si>
    <t>MESTRADO DIREITO</t>
  </si>
  <si>
    <t>MESTRADO ENGENHARIA E TECNICAS AFINS</t>
  </si>
  <si>
    <t>MESTRADO FORMACAO DE PROFESSORES E CIENCIAS DA EDUCACAO</t>
  </si>
  <si>
    <t>MESTRADO HUMANIDADES</t>
  </si>
  <si>
    <t>MESTRADO INDUSTRIAS TRANSFORMADORAS</t>
  </si>
  <si>
    <t>MESTRADO INFORMACAO E JORNALISMO</t>
  </si>
  <si>
    <t>MESTRADO INFORMATICA</t>
  </si>
  <si>
    <t>MESTRADO MATEMATICA E ESTATISTICA</t>
  </si>
  <si>
    <t>MESTRADO PROTECCAO DO AMBIENTE</t>
  </si>
  <si>
    <t>MESTRADO SAUDE</t>
  </si>
  <si>
    <t>MESTRADO SERVICOS DE SEGURANCA</t>
  </si>
  <si>
    <t>MESTRADO SERVICOS DE TRANSPORTE</t>
  </si>
  <si>
    <t>MESTRADO SERVICOS PESSOAIS</t>
  </si>
  <si>
    <t>MESTRADO SERVICOS SOCIAIS</t>
  </si>
  <si>
    <t>RU Habil. Literárias</t>
  </si>
  <si>
    <t>PQH_PT</t>
  </si>
  <si>
    <t>XXPT_HR_AF</t>
  </si>
  <si>
    <t>XXPT_HR_AL</t>
  </si>
  <si>
    <t>PQH_DE</t>
  </si>
  <si>
    <t>XXPT_HR_US</t>
  </si>
  <si>
    <t>XXPT_HR_AD</t>
  </si>
  <si>
    <t>XXPT_HR_AO</t>
  </si>
  <si>
    <t>XXPT_HR_DZ</t>
  </si>
  <si>
    <t>XXPT_HR_AR</t>
  </si>
  <si>
    <t>XXPT_HR_AM</t>
  </si>
  <si>
    <t>XXPT_HR_AU</t>
  </si>
  <si>
    <t>PQH_AT</t>
  </si>
  <si>
    <t>XXPT_HR_AZ</t>
  </si>
  <si>
    <t>XXPT_HR_BD</t>
  </si>
  <si>
    <t>XXPT_HR_BH</t>
  </si>
  <si>
    <t>PQH_BE</t>
  </si>
  <si>
    <t>XXPT_HR_BY</t>
  </si>
  <si>
    <t>XXPT_HR_BO</t>
  </si>
  <si>
    <t>XXPT_HR_BW</t>
  </si>
  <si>
    <t>XXPT_HR_BR</t>
  </si>
  <si>
    <t>XXPT_HR_BF</t>
  </si>
  <si>
    <t>XXPT_HR_BA</t>
  </si>
  <si>
    <t>XXPT_HR_BG</t>
  </si>
  <si>
    <t>XXPT_HR_CV</t>
  </si>
  <si>
    <t>XXPT_HR_CM</t>
  </si>
  <si>
    <t>XXPT_HR_CA</t>
  </si>
  <si>
    <t>XXPT_HR_QA</t>
  </si>
  <si>
    <t>XXPT_HR_KZ</t>
  </si>
  <si>
    <t>XXPT_HR_CF</t>
  </si>
  <si>
    <t>XXPT_HR_TD</t>
  </si>
  <si>
    <t>XXPT_HR_CZ</t>
  </si>
  <si>
    <t>XXPT_HR_CL</t>
  </si>
  <si>
    <t>XXPT_HR_CN</t>
  </si>
  <si>
    <t>XXPT_HR_CY</t>
  </si>
  <si>
    <t>XXPT_HR_CO</t>
  </si>
  <si>
    <t>XXPT_HR_CD</t>
  </si>
  <si>
    <t>XXPT_HR_CI</t>
  </si>
  <si>
    <t>XXPT_HR_CR</t>
  </si>
  <si>
    <t>XXPT_HR_HR</t>
  </si>
  <si>
    <t>XXPT_HR_CU</t>
  </si>
  <si>
    <t>PQH_DK</t>
  </si>
  <si>
    <t>XXPT_HR_EG</t>
  </si>
  <si>
    <t>XXPT_HR_AE</t>
  </si>
  <si>
    <t>XXPT_HR_EC</t>
  </si>
  <si>
    <t>XXPT_HR_ER</t>
  </si>
  <si>
    <t>XXPT_HR_SK</t>
  </si>
  <si>
    <t>XXPT_HR_SI</t>
  </si>
  <si>
    <t>PQH_ES</t>
  </si>
  <si>
    <t>XXPT_HR_EE</t>
  </si>
  <si>
    <t>XXPT_HR_ET</t>
  </si>
  <si>
    <t>XXPT_HR_PH</t>
  </si>
  <si>
    <t>PQH_FI</t>
  </si>
  <si>
    <t>PQH_FR</t>
  </si>
  <si>
    <t>XXPT_HR_GH</t>
  </si>
  <si>
    <t>XXPT_HR_GE</t>
  </si>
  <si>
    <t>PQH_GR</t>
  </si>
  <si>
    <t>XXPT_HR_GT</t>
  </si>
  <si>
    <t>XXPT_HR_GN</t>
  </si>
  <si>
    <t>XXPT_HR_GW</t>
  </si>
  <si>
    <t>XXPT_HR_GQ</t>
  </si>
  <si>
    <t>PQH_NL</t>
  </si>
  <si>
    <t>XXPT_HR_HU</t>
  </si>
  <si>
    <t>XXPT_HR_IN</t>
  </si>
  <si>
    <t>XXPT_HR_ID</t>
  </si>
  <si>
    <t>PQH_GB</t>
  </si>
  <si>
    <t>XXPT_HR_IR</t>
  </si>
  <si>
    <t>XXPT_HR_IQ</t>
  </si>
  <si>
    <t>PQH_IE</t>
  </si>
  <si>
    <t>XXPT_HR_IS</t>
  </si>
  <si>
    <t>XXPT_HR_IL</t>
  </si>
  <si>
    <t>PQH_IT</t>
  </si>
  <si>
    <t>XXPT_HR_JM</t>
  </si>
  <si>
    <t>XXPT_HR_JP</t>
  </si>
  <si>
    <t>XXPT_HR_KW</t>
  </si>
  <si>
    <t>XXPT_HR_LS</t>
  </si>
  <si>
    <t>XXPT_HR_LV</t>
  </si>
  <si>
    <t>XXPT_HR_LB</t>
  </si>
  <si>
    <t>XXPT_HR_LR</t>
  </si>
  <si>
    <t>XXPT_HR_LI</t>
  </si>
  <si>
    <t>XXPT_HR_LT</t>
  </si>
  <si>
    <t>PQH_LU</t>
  </si>
  <si>
    <t>XXPT_HR_MY</t>
  </si>
  <si>
    <t>XXPT_HR_MW</t>
  </si>
  <si>
    <t>XXPT_HR_ML</t>
  </si>
  <si>
    <t>XXPT_HR_MT</t>
  </si>
  <si>
    <t>XXPT_HR_MA</t>
  </si>
  <si>
    <t>XXPT_HR_MX</t>
  </si>
  <si>
    <t>XXPT_HR_MD</t>
  </si>
  <si>
    <t>XXPT_HR_MC</t>
  </si>
  <si>
    <t>XXPT_HR_MZ</t>
  </si>
  <si>
    <t>XXPT_HR_NA</t>
  </si>
  <si>
    <t>XXPT_HR_NZ</t>
  </si>
  <si>
    <t>XXPT_HR_NI</t>
  </si>
  <si>
    <t>XXPT_HR_NG</t>
  </si>
  <si>
    <t>XXPT_HR_NE</t>
  </si>
  <si>
    <t>PQH_NO</t>
  </si>
  <si>
    <t>XXPT_HR_PA</t>
  </si>
  <si>
    <t>XXPT_HR_PK</t>
  </si>
  <si>
    <t>XXPT_HR_PY</t>
  </si>
  <si>
    <t>XXPT_HR_PE</t>
  </si>
  <si>
    <t>PQH_PL</t>
  </si>
  <si>
    <t>XXPT_HR_PR</t>
  </si>
  <si>
    <t>XXPT_HR_KE</t>
  </si>
  <si>
    <t>XXPT_HR_RO</t>
  </si>
  <si>
    <t>XXPT_HR_RU</t>
  </si>
  <si>
    <t>XXPT_HR_SV</t>
  </si>
  <si>
    <t>XXPT_HR_SA</t>
  </si>
  <si>
    <t>XXPT_HR_SN</t>
  </si>
  <si>
    <t>XXPT_HR_SL</t>
  </si>
  <si>
    <t>XXPT_HR_SG</t>
  </si>
  <si>
    <t>XXPT_HR_LK</t>
  </si>
  <si>
    <t>PQH_SE</t>
  </si>
  <si>
    <t>XXPT_HR_CH</t>
  </si>
  <si>
    <t>XXPT_HR_ZA</t>
  </si>
  <si>
    <t>XXPT_HR_KR</t>
  </si>
  <si>
    <t>XXPT_HR_ST</t>
  </si>
  <si>
    <t>XXPT_HR_SY</t>
  </si>
  <si>
    <t>XXPT_HR_TH</t>
  </si>
  <si>
    <t>XXPT_HR_TP</t>
  </si>
  <si>
    <t>XXPT_HR_TG</t>
  </si>
  <si>
    <t>XXPT_HR_TN</t>
  </si>
  <si>
    <t>XXPT_HR_TR</t>
  </si>
  <si>
    <t>XXPT_HR_UA</t>
  </si>
  <si>
    <t>XXPT_HR_UG</t>
  </si>
  <si>
    <t>XXPT_HR_UY</t>
  </si>
  <si>
    <t>XXPT_HR_UZ</t>
  </si>
  <si>
    <t>XXPT_HR_VE</t>
  </si>
  <si>
    <t>XXPT_HR_ZM</t>
  </si>
  <si>
    <t>XXPT_HR_ZW</t>
  </si>
  <si>
    <t>Código Nacionalidade</t>
  </si>
  <si>
    <t>Ensino Básico (até 9º ano)</t>
  </si>
  <si>
    <t>Ensino Secundário (12º Ano)</t>
  </si>
  <si>
    <t>Ensino Pós Secundário Não Superior Nível IV</t>
  </si>
  <si>
    <t>Bacharelato</t>
  </si>
  <si>
    <t>Doutoramento</t>
  </si>
  <si>
    <t>Licenciatura</t>
  </si>
  <si>
    <t>Mestrado</t>
  </si>
  <si>
    <t>Pós-Graduação</t>
  </si>
  <si>
    <t>TÉCNICO SUPERIOR PROFISSIONAL ARTES</t>
  </si>
  <si>
    <t>TÉCNICO SUPERIOR PROFISSIONAL HUMANIDADES</t>
  </si>
  <si>
    <t>TÉCNICO SUPERIOR PROFISSIONAL CIENCIAS SOCIAIS E DO COMPORTAMENTO</t>
  </si>
  <si>
    <t>TÉCNICO SUPERIOR PROFISSIONAL CIENCIAS EMPRESARIAIS</t>
  </si>
  <si>
    <t>TÉCNICO SUPERIOR PROFISSIONAL DIREITO</t>
  </si>
  <si>
    <t>TÉCNICO SUPERIOR PROFISSIONAL CIENCIAS DA VIDA</t>
  </si>
  <si>
    <t>TÉCNICO SUPERIOR PROFISSIONAL CIENCIAS FISICAS</t>
  </si>
  <si>
    <t>TÉCNICO SUPERIOR PROFISSIONAL INFORMATICA</t>
  </si>
  <si>
    <t>TÉCNICO SUPERIOR PROFISSIONAL ENGENHARIA E TECNICAS AFINS</t>
  </si>
  <si>
    <t>TÉCNICO SUPERIOR PROFISSIONAL INDUSTRIAS TRANSFORMADORAS</t>
  </si>
  <si>
    <t>TÉCNICO SUPERIOR PROFISSIONAL ARQUITECTURA E CONSTRUCAO</t>
  </si>
  <si>
    <t>TÉCNICO SUPERIOR PROFISSIONAL AGRICULTURA, SILVICULTURA E PESCA</t>
  </si>
  <si>
    <t>TÉCNICO SUPERIOR PROFISSIONAL CIENCIAS VETERINARIAS</t>
  </si>
  <si>
    <t>TÉCNICO SUPERIOR PROFISSIONAL SAUDE</t>
  </si>
  <si>
    <t>TÉCNICO SUPERIOR PROFISSIONAL SERVICOS SOCIAIS</t>
  </si>
  <si>
    <t>TÉCNICO SUPERIOR PROFISSIONAL SERVICOS PESSOAIS</t>
  </si>
  <si>
    <t>TÉCNICO SUPERIOR PROFISSIONAL PROTECCAO DO AMBIENTE</t>
  </si>
  <si>
    <t>TÉCNICO SUPERIOR PROFISSIONAL SERVICOS DE SEGURANCA</t>
  </si>
  <si>
    <t>TÉCNICO SUPERIOR PROFISSIONAL DESCONHECIDO OU NAO ESPECIFICADO</t>
  </si>
  <si>
    <t>País</t>
  </si>
  <si>
    <t>Portugal</t>
  </si>
  <si>
    <t>Afeganistão</t>
  </si>
  <si>
    <t>Albânia</t>
  </si>
  <si>
    <t>Alemanha</t>
  </si>
  <si>
    <t>Andorra</t>
  </si>
  <si>
    <t>Angola</t>
  </si>
  <si>
    <t>Anguila</t>
  </si>
  <si>
    <t>Antárctida</t>
  </si>
  <si>
    <t>Antígua e Barbuda</t>
  </si>
  <si>
    <t>Argélia</t>
  </si>
  <si>
    <t>Aruba</t>
  </si>
  <si>
    <t>Arábia Saudita</t>
  </si>
  <si>
    <t>Austrália</t>
  </si>
  <si>
    <t>Azerbaijão</t>
  </si>
  <si>
    <t>Baamas</t>
  </si>
  <si>
    <t>Bangladeche</t>
  </si>
  <si>
    <t>Barbados</t>
  </si>
  <si>
    <t>Barém</t>
  </si>
  <si>
    <t>Belize</t>
  </si>
  <si>
    <t>Benim</t>
  </si>
  <si>
    <t>Bermudas</t>
  </si>
  <si>
    <t>Bielorrússia</t>
  </si>
  <si>
    <t>Bolívia, Estado Plurinacional da</t>
  </si>
  <si>
    <t>Bonaire, Santo Eustáquio e Saba</t>
  </si>
  <si>
    <t>Botsuana</t>
  </si>
  <si>
    <t>Brasil</t>
  </si>
  <si>
    <t>Bulgária</t>
  </si>
  <si>
    <t>Burquina Faso</t>
  </si>
  <si>
    <t>Burundi</t>
  </si>
  <si>
    <t>Butão</t>
  </si>
  <si>
    <t>Bélgica</t>
  </si>
  <si>
    <t>Bósnia-Herzegovina</t>
  </si>
  <si>
    <t>Cabo Verde</t>
  </si>
  <si>
    <t>Camarões</t>
  </si>
  <si>
    <t>Cambodia - específico</t>
  </si>
  <si>
    <t>Canadá</t>
  </si>
  <si>
    <t>Catar</t>
  </si>
  <si>
    <t>Cazaquistão</t>
  </si>
  <si>
    <t>Chade</t>
  </si>
  <si>
    <t>Chile</t>
  </si>
  <si>
    <t>China</t>
  </si>
  <si>
    <t>Chipre</t>
  </si>
  <si>
    <t>Colômbia</t>
  </si>
  <si>
    <t>Congo</t>
  </si>
  <si>
    <t>Congo, A República Democrática do</t>
  </si>
  <si>
    <t>Coreia, República Popular Democrática da</t>
  </si>
  <si>
    <t>Coreia, República da</t>
  </si>
  <si>
    <t>Costa Rica</t>
  </si>
  <si>
    <t>Costa do Marfim</t>
  </si>
  <si>
    <t>Croácia</t>
  </si>
  <si>
    <t>Cuba</t>
  </si>
  <si>
    <t>Curaçau</t>
  </si>
  <si>
    <t>Dinamarca</t>
  </si>
  <si>
    <t>Dominica</t>
  </si>
  <si>
    <t>Egito</t>
  </si>
  <si>
    <t>El Salvador</t>
  </si>
  <si>
    <t>Emiratos Árabes Unidos</t>
  </si>
  <si>
    <t>Equador</t>
  </si>
  <si>
    <t>Eritreia</t>
  </si>
  <si>
    <t>Eslováquia</t>
  </si>
  <si>
    <t>Eslovénia</t>
  </si>
  <si>
    <t>Espanha</t>
  </si>
  <si>
    <t>Estado do Brunei Darussalam</t>
  </si>
  <si>
    <t>Estados Unidos da América</t>
  </si>
  <si>
    <t>Etiópia</t>
  </si>
  <si>
    <t>Federação Russa</t>
  </si>
  <si>
    <t>Fiji</t>
  </si>
  <si>
    <t>Filipinas</t>
  </si>
  <si>
    <t>Finlândia</t>
  </si>
  <si>
    <t>França</t>
  </si>
  <si>
    <t>Gabão</t>
  </si>
  <si>
    <t>Gana</t>
  </si>
  <si>
    <t>Geórgia</t>
  </si>
  <si>
    <t>Geórgia do Sul e Sandwich do Sul</t>
  </si>
  <si>
    <t>Gibraltar</t>
  </si>
  <si>
    <t>Granada</t>
  </si>
  <si>
    <t>Gronelândia</t>
  </si>
  <si>
    <t>Grécia</t>
  </si>
  <si>
    <t>Guadalupe</t>
  </si>
  <si>
    <t>Guam</t>
  </si>
  <si>
    <t>Guatemala</t>
  </si>
  <si>
    <t>Guernsey</t>
  </si>
  <si>
    <t>Guiana</t>
  </si>
  <si>
    <t>Guiana Francesa</t>
  </si>
  <si>
    <t>Guiné</t>
  </si>
  <si>
    <t>Guiné Equatorial</t>
  </si>
  <si>
    <t>Guiné-Bissau</t>
  </si>
  <si>
    <t>Gâmbia</t>
  </si>
  <si>
    <t>Haiti</t>
  </si>
  <si>
    <t>Honduras</t>
  </si>
  <si>
    <t>Hong Kong</t>
  </si>
  <si>
    <t>Hungria</t>
  </si>
  <si>
    <t>Ilha Bouvet</t>
  </si>
  <si>
    <t>Ilha Christmas</t>
  </si>
  <si>
    <t>Ilha Feroé</t>
  </si>
  <si>
    <t>Ilha Norfolk</t>
  </si>
  <si>
    <t>Ilha de Man</t>
  </si>
  <si>
    <t>Ilhas Aland</t>
  </si>
  <si>
    <t>Ilhas Caimão</t>
  </si>
  <si>
    <t>Ilhas Comoros</t>
  </si>
  <si>
    <t>Ilhas Cook</t>
  </si>
  <si>
    <t>Ilhas Falkland (Malvinas)</t>
  </si>
  <si>
    <t>Ilhas Heard e McDonald</t>
  </si>
  <si>
    <t>Ilhas Marianas do Norte</t>
  </si>
  <si>
    <t>Ilhas Marshall</t>
  </si>
  <si>
    <t>Ilhas Menores Remotas dos Estados Unidos</t>
  </si>
  <si>
    <t>Ilhas Salomão</t>
  </si>
  <si>
    <t>Ilhas Turcas e Caicos</t>
  </si>
  <si>
    <t>Ilhas Virgens Americanas</t>
  </si>
  <si>
    <t>Ilhas Virgens Britânicas</t>
  </si>
  <si>
    <t>Ilhas dos Cocos (Keeling)</t>
  </si>
  <si>
    <t>Iraque</t>
  </si>
  <si>
    <t>Irlanda</t>
  </si>
  <si>
    <t>Irão, República Islâmica do</t>
  </si>
  <si>
    <t>Islândia</t>
  </si>
  <si>
    <t>Israel</t>
  </si>
  <si>
    <t>Itália</t>
  </si>
  <si>
    <t>Iémen</t>
  </si>
  <si>
    <t>Jamaica</t>
  </si>
  <si>
    <t>Japão</t>
  </si>
  <si>
    <t>Jersey</t>
  </si>
  <si>
    <t>Jibuti</t>
  </si>
  <si>
    <t>Jordânia</t>
  </si>
  <si>
    <t>Kuwait</t>
  </si>
  <si>
    <t>Lesoto</t>
  </si>
  <si>
    <t>Letónia</t>
  </si>
  <si>
    <t>Libéria</t>
  </si>
  <si>
    <t>Listenstaine</t>
  </si>
  <si>
    <t>Lituânia</t>
  </si>
  <si>
    <t>Luxemburgo</t>
  </si>
  <si>
    <t>Líbano</t>
  </si>
  <si>
    <t>Líbia</t>
  </si>
  <si>
    <t>Macau</t>
  </si>
  <si>
    <t>Macedónia, Antiga República Jugoslava da</t>
  </si>
  <si>
    <t>Madagáscar</t>
  </si>
  <si>
    <t>Malavi</t>
  </si>
  <si>
    <t>Maldivas</t>
  </si>
  <si>
    <t>Mali</t>
  </si>
  <si>
    <t>Malta</t>
  </si>
  <si>
    <t>Malásia</t>
  </si>
  <si>
    <t>Marrocos</t>
  </si>
  <si>
    <t>Martinica</t>
  </si>
  <si>
    <t>Mauritânia</t>
  </si>
  <si>
    <t>Maurícia</t>
  </si>
  <si>
    <t>Mayotte</t>
  </si>
  <si>
    <t>Micronésia, Estados Federados da</t>
  </si>
  <si>
    <t>Moldávia, República da</t>
  </si>
  <si>
    <t>Mongólia</t>
  </si>
  <si>
    <t>Monserrate</t>
  </si>
  <si>
    <t>Montenegro</t>
  </si>
  <si>
    <t>Moçambique</t>
  </si>
  <si>
    <t>Myanmar</t>
  </si>
  <si>
    <t>México</t>
  </si>
  <si>
    <t>Mónaco</t>
  </si>
  <si>
    <t>Namíbia</t>
  </si>
  <si>
    <t>Nauru</t>
  </si>
  <si>
    <t>Nepal</t>
  </si>
  <si>
    <t>Nicarágua</t>
  </si>
  <si>
    <t>Nigéria</t>
  </si>
  <si>
    <t>Niue</t>
  </si>
  <si>
    <t>Noruega</t>
  </si>
  <si>
    <t>Nova Caledónia</t>
  </si>
  <si>
    <t>Nova Zelândia</t>
  </si>
  <si>
    <t>Níger</t>
  </si>
  <si>
    <t>Obsoleto, consultar território CS</t>
  </si>
  <si>
    <t>Obsoleto, consultar território TL</t>
  </si>
  <si>
    <t>Obsoleto, consultar território da Lituânia</t>
  </si>
  <si>
    <t>Obsoleto, consultar território da República Democrática do Congo</t>
  </si>
  <si>
    <t>Obsoleto, consultar território da República Francesa</t>
  </si>
  <si>
    <t>Obsoleto, consultar território dos Países Baixos</t>
  </si>
  <si>
    <t>Obsoleto: ver território RS ou ME</t>
  </si>
  <si>
    <t>Omã</t>
  </si>
  <si>
    <t>Palau</t>
  </si>
  <si>
    <t>Palestina, Estado da</t>
  </si>
  <si>
    <t>Panamá</t>
  </si>
  <si>
    <t>Papua-Nova Guiné</t>
  </si>
  <si>
    <t>Paquistão</t>
  </si>
  <si>
    <t>Paraguai</t>
  </si>
  <si>
    <t>Países Baixos</t>
  </si>
  <si>
    <t>Perú</t>
  </si>
  <si>
    <t>Pitcairn</t>
  </si>
  <si>
    <t>Polinésia Francesa</t>
  </si>
  <si>
    <t>Polónia</t>
  </si>
  <si>
    <t>Porto Rico</t>
  </si>
  <si>
    <t>Quirguizistão</t>
  </si>
  <si>
    <t>Quiribati</t>
  </si>
  <si>
    <t>Quénia</t>
  </si>
  <si>
    <t>Reino Unido</t>
  </si>
  <si>
    <t>República Centro-Africana</t>
  </si>
  <si>
    <t>República Checa</t>
  </si>
  <si>
    <t>República Democrática Popular de Laos</t>
  </si>
  <si>
    <t>República Dominicana</t>
  </si>
  <si>
    <t>República Árabe Síria</t>
  </si>
  <si>
    <t>Reunião</t>
  </si>
  <si>
    <t>Roménia</t>
  </si>
  <si>
    <t>Ruanda</t>
  </si>
  <si>
    <t>Saara Ocidental</t>
  </si>
  <si>
    <t>Saint Martin (Parte francesa)</t>
  </si>
  <si>
    <t>Saint-Barthelémy</t>
  </si>
  <si>
    <t>Samoa</t>
  </si>
  <si>
    <t>Samoa Americana</t>
  </si>
  <si>
    <t>Santa Helena, Ascensão e Tristão da Cunha</t>
  </si>
  <si>
    <t>Santa Lúcia</t>
  </si>
  <si>
    <t>Santa Sé (Estado da Cidade do Vaticano)</t>
  </si>
  <si>
    <t>Seicheles</t>
  </si>
  <si>
    <t>Senegal</t>
  </si>
  <si>
    <t>Serra Leoa</t>
  </si>
  <si>
    <t>Singapura</t>
  </si>
  <si>
    <t>Somália</t>
  </si>
  <si>
    <t>Sri Lanca</t>
  </si>
  <si>
    <t>Suazilândia</t>
  </si>
  <si>
    <t>Sudão</t>
  </si>
  <si>
    <t>Sudão do Sul</t>
  </si>
  <si>
    <t>Suriname</t>
  </si>
  <si>
    <t>Suécia</t>
  </si>
  <si>
    <t>Suíça</t>
  </si>
  <si>
    <t>Svalbard e Jan Mayen</t>
  </si>
  <si>
    <t>São Cristóvão e Neves</t>
  </si>
  <si>
    <t>São Marinho</t>
  </si>
  <si>
    <t>São Martinho (parte Holandesa)</t>
  </si>
  <si>
    <t>São Pedro e Miquelon</t>
  </si>
  <si>
    <t>São Tomé e Príncipe</t>
  </si>
  <si>
    <t>São Vicente e as Grenadinas</t>
  </si>
  <si>
    <t>Sérvia</t>
  </si>
  <si>
    <t>Tadjiquistão</t>
  </si>
  <si>
    <t>Tailândia</t>
  </si>
  <si>
    <t>Taiwan</t>
  </si>
  <si>
    <t>Tanzânia, República Unida da</t>
  </si>
  <si>
    <t>Território Britânico do Oceano Índico</t>
  </si>
  <si>
    <t>Territórios Austrais Franceses</t>
  </si>
  <si>
    <t>Timor Leste</t>
  </si>
  <si>
    <t>Togo</t>
  </si>
  <si>
    <t>Tokelau</t>
  </si>
  <si>
    <t>Tonga</t>
  </si>
  <si>
    <t>Trindade e Tobago</t>
  </si>
  <si>
    <t>Tunísia</t>
  </si>
  <si>
    <t>Turquemenistão</t>
  </si>
  <si>
    <t>Turquia</t>
  </si>
  <si>
    <t>Tuvalu</t>
  </si>
  <si>
    <t>Ucrânia</t>
  </si>
  <si>
    <t>Uganda</t>
  </si>
  <si>
    <t>Uruguai</t>
  </si>
  <si>
    <t>Usbequistão</t>
  </si>
  <si>
    <t>Vanuatu</t>
  </si>
  <si>
    <t>Venezuela, República Bolivariana da</t>
  </si>
  <si>
    <t>Vietname</t>
  </si>
  <si>
    <t>Wallis e Futuna</t>
  </si>
  <si>
    <t>Zimbabué</t>
  </si>
  <si>
    <t>Zâmbia</t>
  </si>
  <si>
    <t>África do Sul</t>
  </si>
  <si>
    <t>Áustria</t>
  </si>
  <si>
    <t>Índia</t>
  </si>
  <si>
    <t>dd-mm-yyyy</t>
  </si>
  <si>
    <t>Adjudicação</t>
  </si>
  <si>
    <t>NÃO, mas aguarda adjudicação</t>
  </si>
  <si>
    <t>Outra situação (descrever à frente)</t>
  </si>
  <si>
    <t>TABELAS DE RETENÇÃO NA FONTE PARA O CONTINENTE - 2021</t>
  </si>
  <si>
    <t>10103 - TSSI - F&amp;A</t>
  </si>
  <si>
    <t>10104 - TSSI - COMERCIAL</t>
  </si>
  <si>
    <t>10105 - TSSI - GASTOS GERAIS</t>
  </si>
  <si>
    <t>20101 - TSSI - PRODUTO</t>
  </si>
  <si>
    <t>20102 - TSSI - ADV. P. SERVICES</t>
  </si>
  <si>
    <t>20103 - TSSI - SOLUTIONS</t>
  </si>
  <si>
    <t>20104 - TSSI - INTEGR. &amp; DEV.</t>
  </si>
  <si>
    <t>20105 - TSSI - SERVIÇOS GESTÃO</t>
  </si>
  <si>
    <t>20109 - TSSI - OTP</t>
  </si>
  <si>
    <t>20111 - TSSI - BQA</t>
  </si>
  <si>
    <t>20112 - TSSI - IBM</t>
  </si>
  <si>
    <t>20113 - TSSI - HEALTHCARE</t>
  </si>
  <si>
    <t>10404 - TSBIW - COMERCIAL</t>
  </si>
  <si>
    <t>10405 - TSBIW - GASTOS GERAIS</t>
  </si>
  <si>
    <t>20401 - TSBIW - PRODUTO</t>
  </si>
  <si>
    <t>20402 - TSBIW - SERVICES</t>
  </si>
  <si>
    <t>20403 - TSBIW - DATA MANAGEMENT</t>
  </si>
  <si>
    <t>20404 - TSBIW - EPM</t>
  </si>
  <si>
    <t>20405 - TSBIW - A A &amp; BIG DATA</t>
  </si>
  <si>
    <t>20406 - TSBIW - BUS. ANALYTICS</t>
  </si>
  <si>
    <t>10303 - EMOT - F&amp;A</t>
  </si>
  <si>
    <t>10304 - EMOT - COMERCIAL</t>
  </si>
  <si>
    <t>10305 - EMOT - GASTOS GERAIS</t>
  </si>
  <si>
    <t>20301 - EMOT - PRODUTO</t>
  </si>
  <si>
    <t>20302 - EMOT - SERVIÇOS</t>
  </si>
  <si>
    <t>11604 - FORCELX - COMERCIAL</t>
  </si>
  <si>
    <t>11605 - FORCELX - GASTOS GERAIS</t>
  </si>
  <si>
    <t>21602 - FORCELX - SERVICES</t>
  </si>
  <si>
    <t>11305 - TSSGS - GASTOS GERAIS</t>
  </si>
  <si>
    <t>21301 - TSSGS - PRODUTO</t>
  </si>
  <si>
    <t>21302 - TSSGS - SERVICES</t>
  </si>
  <si>
    <t>11704 - TSITS - COMERCIAL</t>
  </si>
  <si>
    <t>11705 - TSITS - GASTOS GERAIS</t>
  </si>
  <si>
    <t>21702 - TSITS - SERVICES</t>
  </si>
  <si>
    <t>10101 - TSSI - ADMINISTRAÇÃO</t>
  </si>
  <si>
    <t>10401 - TSBIW - ADMINISTRAÇÃO</t>
  </si>
  <si>
    <t>10301 - EMOT - ADMINISTRAÇÃO</t>
  </si>
  <si>
    <t>11501 - EXUBER - ADMINISTRAÇÃO</t>
  </si>
  <si>
    <t>11504 - EXUBER - COMERCIAL</t>
  </si>
  <si>
    <t>11505 - EXUBER - GASTOS GERAIS</t>
  </si>
  <si>
    <t>21502 - EXUBER - SERVICES</t>
  </si>
  <si>
    <t>EXUBER</t>
  </si>
  <si>
    <t>11601 - FORCELX - ADMINISTRAÇÃO</t>
  </si>
  <si>
    <t>11301 - TSSGS - ADMINISTRAÇÃO</t>
  </si>
  <si>
    <t>11701 - TSITS - ADMINISTRAÇÃO</t>
  </si>
  <si>
    <t>EMOT</t>
  </si>
  <si>
    <t>TSSGS</t>
  </si>
  <si>
    <t>EXUBE</t>
  </si>
  <si>
    <t>FORCE</t>
  </si>
  <si>
    <t>TSITS</t>
  </si>
  <si>
    <t>TSIBT</t>
  </si>
  <si>
    <t>TIMESTAMP ITS</t>
  </si>
  <si>
    <t>0005</t>
  </si>
  <si>
    <t>0045</t>
  </si>
  <si>
    <t>0057</t>
  </si>
  <si>
    <t>0076</t>
  </si>
  <si>
    <t>0082</t>
  </si>
  <si>
    <t>0160</t>
  </si>
  <si>
    <t>0169</t>
  </si>
  <si>
    <t>0171</t>
  </si>
  <si>
    <t>0172</t>
  </si>
  <si>
    <t>0173</t>
  </si>
  <si>
    <t>0189</t>
  </si>
  <si>
    <t>0191</t>
  </si>
  <si>
    <t>0195</t>
  </si>
  <si>
    <t>0235</t>
  </si>
  <si>
    <t>0238</t>
  </si>
  <si>
    <t>0246</t>
  </si>
  <si>
    <t>0257</t>
  </si>
  <si>
    <t>0259</t>
  </si>
  <si>
    <t>0264</t>
  </si>
  <si>
    <t>0266</t>
  </si>
  <si>
    <t>0267</t>
  </si>
  <si>
    <t>0270</t>
  </si>
  <si>
    <t>0271</t>
  </si>
  <si>
    <t>0272</t>
  </si>
  <si>
    <t>0274</t>
  </si>
  <si>
    <t>0275</t>
  </si>
  <si>
    <t>0276</t>
  </si>
  <si>
    <t>0277</t>
  </si>
  <si>
    <t>0278</t>
  </si>
  <si>
    <t>0280</t>
  </si>
  <si>
    <t>0305</t>
  </si>
  <si>
    <t>0314</t>
  </si>
  <si>
    <t>0329</t>
  </si>
  <si>
    <t>0500</t>
  </si>
  <si>
    <t>0698</t>
  </si>
  <si>
    <t>0771</t>
  </si>
  <si>
    <t>0780</t>
  </si>
  <si>
    <t>0781</t>
  </si>
  <si>
    <t>0796</t>
  </si>
  <si>
    <t>0800</t>
  </si>
  <si>
    <t>0812</t>
  </si>
  <si>
    <t>0824</t>
  </si>
  <si>
    <t>0848</t>
  </si>
  <si>
    <t>0881</t>
  </si>
  <si>
    <t>0916</t>
  </si>
  <si>
    <t>0921</t>
  </si>
  <si>
    <t>0955</t>
  </si>
  <si>
    <t>5180</t>
  </si>
  <si>
    <t>5200</t>
  </si>
  <si>
    <t>5340</t>
  </si>
  <si>
    <t>7500</t>
  </si>
  <si>
    <t>7837</t>
  </si>
  <si>
    <t>8115</t>
  </si>
  <si>
    <t>8700</t>
  </si>
  <si>
    <t>8701</t>
  </si>
  <si>
    <t>8703</t>
  </si>
  <si>
    <t>8705</t>
  </si>
  <si>
    <t>8706</t>
  </si>
  <si>
    <t>8707</t>
  </si>
  <si>
    <t>8708</t>
  </si>
  <si>
    <t>8709</t>
  </si>
  <si>
    <t>8710</t>
  </si>
  <si>
    <t>8711</t>
  </si>
  <si>
    <t>8863</t>
  </si>
  <si>
    <t>8987</t>
  </si>
  <si>
    <t>BANCO DE PORTUGAL, EP</t>
  </si>
  <si>
    <t>NOVO BANCO, SA</t>
  </si>
  <si>
    <t>BANCO BAI EUROPA, SA</t>
  </si>
  <si>
    <t>BANCO BPI, SA</t>
  </si>
  <si>
    <t>BANCO INVEST, SA</t>
  </si>
  <si>
    <t>BANCO BILBAO VIZCAYA  ARGENTARIA, S.A. - SUCURSAL EM PORTUGAL</t>
  </si>
  <si>
    <t>BANCO DO BRASIL AG - SUCURSAL EM PORTUGAL</t>
  </si>
  <si>
    <t>CAIXA - BANCO DE INVESTIMENTO, SA</t>
  </si>
  <si>
    <t>BNP PARIBAS</t>
  </si>
  <si>
    <t>BANCO SANTANDER TOTTA, SA (ex-BANCO POPULAR PORTUGAL, SA)</t>
  </si>
  <si>
    <t>HAITONG BANK, SA</t>
  </si>
  <si>
    <t>BANCO FINANTIA, SA</t>
  </si>
  <si>
    <t>CAIXA ECONOMICA DO PORTO</t>
  </si>
  <si>
    <t>CAIXA ECONOMICA DA MISERICORDIA DE ANGRA DO HEROISMO, CAIXA ECONÓMICA BANCÁRIA, S.A.</t>
  </si>
  <si>
    <t>BANCO MADESANT - SOCIEDADE UNIPESSOAL, SA</t>
  </si>
  <si>
    <t>BANCO DE INVESTIMENTO GLOBAL, SA</t>
  </si>
  <si>
    <t>BISON BANK, S.A.</t>
  </si>
  <si>
    <t>BANCO PORTUGUES DE GESTAO, SA</t>
  </si>
  <si>
    <t>BANCO SANTANDER CONSUMER PORTUGAL, SA</t>
  </si>
  <si>
    <t>MONTEPIO INVESTIMENTO, SA</t>
  </si>
  <si>
    <t>FCE BANK PLC</t>
  </si>
  <si>
    <t>BANCO EFISA, SA</t>
  </si>
  <si>
    <t>CAIXA DE CREDITO AGRICOLA MUTUO DA CHAMUSCA, CRL</t>
  </si>
  <si>
    <t>CAIXA DE CREDITO AGRICOLA MUTUO DE BOMBARRAL, CRL</t>
  </si>
  <si>
    <t>NOVO BANCO DOS ACORES, SA</t>
  </si>
  <si>
    <t>CITIBANK EUROPE PLC - SUCURSAL EM PORTUGAL</t>
  </si>
  <si>
    <t>ABANCA CORPORACION BANCARIA, SA, SUCURSAL EM PORTUGAL</t>
  </si>
  <si>
    <t>RCI BANQUE SUCURSAL PORTUGAL</t>
  </si>
  <si>
    <t>BMW BANK GMBH, SUCURSAL PORTUGUESA</t>
  </si>
  <si>
    <t>EDMOND DE ROTHSCHILD EUROPE - SUCURSAL PORTUGUESA</t>
  </si>
  <si>
    <t>BANCO ATLANTICO EUROPA, SA</t>
  </si>
  <si>
    <t>BNI - BANCO DE NEGOCIOS INTERNACIONAL (EUROPA), SA</t>
  </si>
  <si>
    <t>BANCO CTT, SA</t>
  </si>
  <si>
    <t>ITAU BBA EUROPE, SA</t>
  </si>
  <si>
    <t>BANCO L.J. CARREGOSA, SA</t>
  </si>
  <si>
    <t>BNP PARIBAS LEASE GROUP, SA</t>
  </si>
  <si>
    <t>BANCO PRIMUS, SA</t>
  </si>
  <si>
    <t>BNP PARIBAS SECURITIES SERVICES - SUCURSAL EM PORTUGAL</t>
  </si>
  <si>
    <t>DE LAGE LANDEN INTERNATIONAL, B.V. - SUCURSAL EM PORTUGAL</t>
  </si>
  <si>
    <t>VOLKSWAGEN BANK GMBH - SUCURSAL EM PORTUGAL</t>
  </si>
  <si>
    <t>BANK OF CHINA (LUXEMBOURG), SA LISBON BRANCH - SUCURSAL EM PORTUGAL</t>
  </si>
  <si>
    <t>CREDIT SUISSE (LUXEMBOURG), SA - SUCURSAL EM PORTUGAL</t>
  </si>
  <si>
    <t>IBM DEUTSCHLAND KREDITBANK GMBH - SUCURSAL EM PORTUGAL</t>
  </si>
  <si>
    <t xml:space="preserve">TOYOTA KREDITBANK GMBH – SUCURSAL EM PORTUGAL </t>
  </si>
  <si>
    <t>WIZINK BANK, S.A.U. - SUCURSAL EM PORTUGAL</t>
  </si>
  <si>
    <t>CECABANK, SA - SUCURSAL EM PORTUGAL</t>
  </si>
  <si>
    <t>BANCO SABADELL, SA - SUCURSAL EM PORTUGAL</t>
  </si>
  <si>
    <t>BANCA FARMAFACTORING SPA - SUCURSAL EM PORTUGAL</t>
  </si>
  <si>
    <t>CAIXABANK,S.A.  - SUCURSAL EM PORTUGAL</t>
  </si>
  <si>
    <t>GRENKE BANK AG - SUCURSAL EM PORTUGAL</t>
  </si>
  <si>
    <t>EFG BANK (LUXEMBOURG) S.A. - SUCURSAL EM PORTUGAL</t>
  </si>
  <si>
    <t>321 CRÉDITO - INSTITUIÇÃO FINANCEIRA DE CRÉDITO, SA</t>
  </si>
  <si>
    <t>SOFID - SOCIEDADE PARA O FINANCIAMENTO DO DESENVOLVIMENTO, INSTITUICAO FINANCEIRA DE CREDITO, SA</t>
  </si>
  <si>
    <t>REALTRANSFER - INSTITUICAO DE PAGAMENTOS, SA</t>
  </si>
  <si>
    <t>ING BANK N.V. - SUCURSAL EM PORTUGAL</t>
  </si>
  <si>
    <t>UNICRE - INSTITUICAO FINANCEIRA DE CREDITO, SA</t>
  </si>
  <si>
    <t>EUROFACTOR PORTUGAL - SOCIEDADE DE FACTORING, SA</t>
  </si>
  <si>
    <t>FCA CAPITAL PORTUGAL, INSTITUICAO FINANCEIRA DE CREDITO, SA</t>
  </si>
  <si>
    <t>AGENCIA DE GESTAO DA TESOURARIA E DA DIVIDA PUBLICA - IGCP, E.P.E.</t>
  </si>
  <si>
    <t>MONTEPIO CREDITO - INSTITUICAO FINANCEIRA DE CREDITO, SA</t>
  </si>
  <si>
    <t>BBVA, INSTITUICAO FINANCEIRA DE CREDITO, SA</t>
  </si>
  <si>
    <t>NOVACAMBIOS  -  INSTITUICAO DE PAGAMENTO, SA</t>
  </si>
  <si>
    <t>UNICAMBIO - INSTITUICAO DE PAGAMENTO, SA</t>
  </si>
  <si>
    <t>BNP PARIBAS PERSONAL FINANCE, S.A. - SUCURSAL EM PORTUGAL</t>
  </si>
  <si>
    <t>ONEY BANK - SUCURSAL EM PORTUGAL</t>
  </si>
  <si>
    <t>BANCO CREDIBOM, SA</t>
  </si>
  <si>
    <t>COFIDIS</t>
  </si>
  <si>
    <t>OREY FINANCIAL - INSTITUICAO FINANCEIRA DE CREDITO, SA</t>
  </si>
  <si>
    <t>CAIXA DE CREDITO AGRICOLA MUTUO DE LEIRIA, CRL</t>
  </si>
  <si>
    <t>CAIXA DE CRÉDITO AGRÍCOLA MÚTUO DE MAFRA, CRL</t>
  </si>
  <si>
    <t>CAIXA DE CREDITO AGRICOLA MUTUO DE TORRES VEDRAS, CRL</t>
  </si>
  <si>
    <t>SFS – FINANCIAL SERVICES, IME, S.A.</t>
  </si>
  <si>
    <t>VIVA PAYMENT SERVICES SA</t>
  </si>
  <si>
    <t>CTT - CORREIOS DE PORTUGAL, SA</t>
  </si>
  <si>
    <t>LUSOPAY, INSTITUICAO DE PAGAMENTO, LDA</t>
  </si>
  <si>
    <t>PAYSHOP (PORTUGAL), SA</t>
  </si>
  <si>
    <t>SIBS PAGAMENTOS, SA</t>
  </si>
  <si>
    <t>ALTICE PAY, SA</t>
  </si>
  <si>
    <t>EASYPAY - INSTITUICAO DE PAGAMENTO, LDA</t>
  </si>
  <si>
    <t>IFTHENPAY, LDA</t>
  </si>
  <si>
    <t>MAXPAY - INSTITUICAO DE PAGAMENTO, LDA</t>
  </si>
  <si>
    <t>EUPAGO - INSTITUICAO DE PAGAMENTO, LDA</t>
  </si>
  <si>
    <t>PAYPAYUE - INSTITUIÇÃO DE PAGAMENTO, UNIPESSOAL, LDA</t>
  </si>
  <si>
    <t>RAIZE - INSTITUIÇÃO DE PAGAMENTOS, SA</t>
  </si>
  <si>
    <t>MONTY GLOBAL PAYMENTS, S.A.U.</t>
  </si>
  <si>
    <t>LUFTHANSA AIRPLUS SERVICEKARTEN GMBH - SUCURSAL EM PORTUGAL</t>
  </si>
  <si>
    <t>ACTVPTPL</t>
  </si>
  <si>
    <t>BNPAPTPL</t>
  </si>
  <si>
    <t>CCCMPTPL</t>
  </si>
  <si>
    <t>MASNPTPL</t>
  </si>
  <si>
    <t>IBNBPTPL</t>
  </si>
  <si>
    <t>FBCOPTPL</t>
  </si>
  <si>
    <t>FEEFGB21</t>
  </si>
  <si>
    <t>CITIPTPL</t>
  </si>
  <si>
    <t>PRIBPTPL</t>
  </si>
  <si>
    <t>BAPAPTPL</t>
  </si>
  <si>
    <t>BNICPTPL</t>
  </si>
  <si>
    <t>BLJCPTPL</t>
  </si>
  <si>
    <t>BPLGFR21</t>
  </si>
  <si>
    <t>PRUUPTPL</t>
  </si>
  <si>
    <t>PARBPTPL</t>
  </si>
  <si>
    <t>BKCHPTPL</t>
  </si>
  <si>
    <t>CRESLULLXXX</t>
  </si>
  <si>
    <t>WZNKPTPL</t>
  </si>
  <si>
    <t>BSABPTPL</t>
  </si>
  <si>
    <t>20405 - TSBIW - BIG DATA &amp; CLOUD</t>
  </si>
  <si>
    <t>DEP. NAO CASADO (CONTINENTE)</t>
  </si>
  <si>
    <t>DEP. CASADO UNICO TITULAR (CONT)</t>
  </si>
  <si>
    <t>DEP. CASADO DOIS TITULARES (CONT)</t>
  </si>
  <si>
    <t>DEP. NAO CASADO DEFICIENTE (CONT)</t>
  </si>
  <si>
    <t>DEP. CASADO 1 TITULAR DEFICIENTE ( C)</t>
  </si>
  <si>
    <t>DEP. CASADO 2 TITULARES DEF (CONT)</t>
  </si>
  <si>
    <t>ApolicePHC</t>
  </si>
  <si>
    <t>0006317686</t>
  </si>
  <si>
    <t>0006351212</t>
  </si>
  <si>
    <t>0006317537</t>
  </si>
  <si>
    <t>0006319363</t>
  </si>
  <si>
    <t>0006318822</t>
  </si>
  <si>
    <t>Bancos</t>
  </si>
  <si>
    <t>CGD 001034184230</t>
  </si>
  <si>
    <t>CGD 0001029577830</t>
  </si>
  <si>
    <t>CGD 0001697300930</t>
  </si>
  <si>
    <t>MBCP 000045281416908</t>
  </si>
  <si>
    <t>-</t>
  </si>
  <si>
    <t>CGD 0001695985630</t>
  </si>
  <si>
    <t>MILLENNIUM 000045541852984</t>
  </si>
  <si>
    <t>BCP 45588486898</t>
  </si>
  <si>
    <t>BancoPHC</t>
  </si>
  <si>
    <t>Nº Dependentes</t>
  </si>
  <si>
    <t>IRSPHC</t>
  </si>
  <si>
    <t>1.º ciclo do ensino basico</t>
  </si>
  <si>
    <t>2.º ciclo do ensino basico</t>
  </si>
  <si>
    <t>3.º ciclo do ensino basico</t>
  </si>
  <si>
    <t>Ensino Secundário</t>
  </si>
  <si>
    <t>Ensino Superior de Indole profissional</t>
  </si>
  <si>
    <t>Ensino Superior Politecnico</t>
  </si>
  <si>
    <t>Ensino Superior Universitário</t>
  </si>
  <si>
    <t>PHC Result</t>
  </si>
  <si>
    <t>PHC Corresponding Number</t>
  </si>
  <si>
    <t>Código Sub. Ref.</t>
  </si>
  <si>
    <t>Valor Sub.Ref</t>
  </si>
  <si>
    <t>CodSubRF PHC</t>
  </si>
  <si>
    <t>Valor SubRef</t>
  </si>
  <si>
    <t>SPV&amp;CDL</t>
  </si>
  <si>
    <t>ABANCA</t>
  </si>
  <si>
    <t>SANTANDER</t>
  </si>
  <si>
    <t>ACTIVOBANCK</t>
  </si>
  <si>
    <t>BARKLAYS</t>
  </si>
  <si>
    <t>BCP</t>
  </si>
  <si>
    <t>CGD</t>
  </si>
  <si>
    <t>MONTEPIO</t>
  </si>
  <si>
    <t xml:space="preserve">DEUTSCHE BANK </t>
  </si>
  <si>
    <t xml:space="preserve">CREDITO AGRICOLA </t>
  </si>
  <si>
    <t xml:space="preserve">BEST </t>
  </si>
  <si>
    <t>BIC</t>
  </si>
  <si>
    <t>BANKINTER</t>
  </si>
  <si>
    <t>11301 - SPV - ADMINISTRAÇÃO</t>
  </si>
  <si>
    <t>11303 - SPV - F&amp;A</t>
  </si>
  <si>
    <t>11304 - SPV - COMERCIAL</t>
  </si>
  <si>
    <t>11305 - SPV - GASTOS GERAIS</t>
  </si>
  <si>
    <t>21301 - SPV - PRODUTO</t>
  </si>
  <si>
    <t>21302 - SPV - ADV. P. SERVICES</t>
  </si>
  <si>
    <t>21303 - SPV - SOLUTIONS</t>
  </si>
  <si>
    <t>21304 - SPV - INTEGR. &amp; DEV.</t>
  </si>
  <si>
    <t>21305 - SPV - SERVIÇOS GESTÃO</t>
  </si>
  <si>
    <t>21309 - SPV - OTP</t>
  </si>
  <si>
    <t>21311 - SPV - BQA</t>
  </si>
  <si>
    <t>21312 - SPV - IBM</t>
  </si>
  <si>
    <t>21313 - SPV - HEALTHCARE</t>
  </si>
  <si>
    <t>11201 - TSITM - ADMINISTRAÇÃO</t>
  </si>
  <si>
    <t>11204 - TSITM - COMERCIAL</t>
  </si>
  <si>
    <t>11205 - TSITM - GASTOS GERAIS</t>
  </si>
  <si>
    <t>21201 - TSITM - PRODUTO</t>
  </si>
  <si>
    <t>21202 - TSITM - SERVICES</t>
  </si>
  <si>
    <t>ITM</t>
  </si>
  <si>
    <t>0006676172</t>
  </si>
  <si>
    <t>SPV</t>
  </si>
  <si>
    <t>BCP 45600166959</t>
  </si>
  <si>
    <t>BCP 45627294561</t>
  </si>
  <si>
    <t>TIMESTAMP ITM</t>
  </si>
  <si>
    <t>0006712124</t>
  </si>
  <si>
    <t>Pedro Henrique Mateus de Queirós Magalhães</t>
  </si>
  <si>
    <t>Rotunda Drª Laura Aires Nº4  1ºC</t>
  </si>
  <si>
    <t>Queluz</t>
  </si>
  <si>
    <t>Massamá</t>
  </si>
  <si>
    <t>magalhaespt5@gmail.com</t>
  </si>
  <si>
    <t>Edite das Dores Carvalho Mateus Magalhães</t>
  </si>
  <si>
    <t>Programação e gestão de sistemas informáticos</t>
  </si>
  <si>
    <t>PT50003506730006921510003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</si>
</sst>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dd/mm/yyyy;@"/>
    <numFmt numFmtId="166" formatCode="_-\€* #,##0.00_-;&quot;-€&quot;* #,##0.00_-;_-\€* \-??_-;_-@_-"/>
    <numFmt numFmtId="167" formatCode="_-* #,##0.00\ [$€-816]_-;\-* #,##0.00\ [$€-816]_-;_-* &quot;-&quot;??\ [$€-816]_-;_-@_-"/>
    <numFmt numFmtId="168" formatCode="_(\$* #,##0_);_(\$* \(#,##0\);_(\$* &quot;-&quot;_);_(@_)"/>
    <numFmt numFmtId="169" formatCode="_-* #,##0.00&quot; €&quot;_-;\-* #,##0.00&quot; €&quot;_-;_-* \-??&quot; €&quot;_-;_-@_-"/>
    <numFmt numFmtId="170" formatCode="0.0%"/>
    <numFmt numFmtId="171" formatCode="dd\-mm\-yyyy;@"/>
    <numFmt numFmtId="172" formatCode="_-* #,##0.00\ [$€]_-;\-* #,##0.00\ [$€]_-;_-* &quot;-&quot;??\ [$€]_-;_-@_-"/>
    <numFmt numFmtId="173" formatCode="#,##0.000000"/>
    <numFmt numFmtId="174" formatCode="General_)"/>
  </numFmts>
  <fonts count="9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20"/>
      <name val="Calibri"/>
      <family val="2"/>
    </font>
    <font>
      <sz val="10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b/>
      <sz val="10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Verdana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i/>
      <sz val="10"/>
      <color rgb="FF7F7F7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3F3F7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indexed="60"/>
      <name val="Calibri"/>
      <family val="2"/>
    </font>
    <font>
      <sz val="10"/>
      <color rgb="FF9C65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Myriad Web Pro"/>
      <family val="2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rgb="FF0000FF"/>
      <name val="Calibri"/>
      <family val="2"/>
    </font>
    <font>
      <b/>
      <sz val="10"/>
      <color indexed="8"/>
      <name val="Arial"/>
      <family val="2"/>
    </font>
    <font>
      <sz val="10"/>
      <color indexed="8"/>
      <name val="Courier New"/>
      <family val="3"/>
    </font>
    <font>
      <sz val="10"/>
      <color indexed="9"/>
      <name val="Arial"/>
      <family val="2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0"/>
      <name val="Times New Roman"/>
      <family val="1"/>
    </font>
    <font>
      <sz val="8"/>
      <name val="Comic Sans MS"/>
      <family val="4"/>
    </font>
    <font>
      <b/>
      <sz val="18"/>
      <color indexed="62"/>
      <name val="Cambria"/>
      <family val="2"/>
    </font>
    <font>
      <sz val="12"/>
      <name val="Courier"/>
      <family val="3"/>
    </font>
    <font>
      <sz val="10"/>
      <name val="Courier New"/>
      <family val="3"/>
    </font>
    <font>
      <sz val="10"/>
      <color theme="1"/>
      <name val="Courier New"/>
      <family val="3"/>
    </font>
  </fonts>
  <fills count="7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6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619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166" fontId="3" fillId="0" borderId="0" applyFill="0" applyBorder="0" applyAlignment="0" applyProtection="0"/>
    <xf numFmtId="0" fontId="26" fillId="0" borderId="0"/>
    <xf numFmtId="164" fontId="3" fillId="0" borderId="0" applyFill="0" applyBorder="0" applyAlignment="0" applyProtection="0"/>
    <xf numFmtId="0" fontId="26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36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167" fontId="9" fillId="13" borderId="0" applyNumberFormat="0" applyBorder="0" applyAlignment="0" applyProtection="0"/>
    <xf numFmtId="0" fontId="9" fillId="13" borderId="0" applyNumberFormat="0" applyBorder="0" applyAlignment="0" applyProtection="0"/>
    <xf numFmtId="167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30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0" fillId="37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0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9" fillId="17" borderId="0" applyNumberFormat="0" applyBorder="0" applyAlignment="0" applyProtection="0"/>
    <xf numFmtId="167" fontId="9" fillId="17" borderId="0" applyNumberFormat="0" applyBorder="0" applyAlignment="0" applyProtection="0"/>
    <xf numFmtId="0" fontId="9" fillId="17" borderId="0" applyNumberFormat="0" applyBorder="0" applyAlignment="0" applyProtection="0"/>
    <xf numFmtId="167" fontId="9" fillId="17" borderId="0" applyNumberFormat="0" applyBorder="0" applyAlignment="0" applyProtection="0"/>
    <xf numFmtId="0" fontId="29" fillId="17" borderId="0" applyNumberFormat="0" applyBorder="0" applyAlignment="0" applyProtection="0"/>
    <xf numFmtId="0" fontId="30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0" fillId="38" borderId="0" applyNumberFormat="0" applyBorder="0" applyAlignment="0" applyProtection="0"/>
    <xf numFmtId="0" fontId="2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0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29" fillId="21" borderId="0" applyNumberFormat="0" applyBorder="0" applyAlignment="0" applyProtection="0"/>
    <xf numFmtId="167" fontId="9" fillId="21" borderId="0" applyNumberFormat="0" applyBorder="0" applyAlignment="0" applyProtection="0"/>
    <xf numFmtId="0" fontId="9" fillId="21" borderId="0" applyNumberFormat="0" applyBorder="0" applyAlignment="0" applyProtection="0"/>
    <xf numFmtId="167" fontId="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0" fillId="39" borderId="0" applyNumberFormat="0" applyBorder="0" applyAlignment="0" applyProtection="0"/>
    <xf numFmtId="0" fontId="2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0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29" fillId="25" borderId="0" applyNumberFormat="0" applyBorder="0" applyAlignment="0" applyProtection="0"/>
    <xf numFmtId="167" fontId="9" fillId="25" borderId="0" applyNumberFormat="0" applyBorder="0" applyAlignment="0" applyProtection="0"/>
    <xf numFmtId="0" fontId="9" fillId="25" borderId="0" applyNumberFormat="0" applyBorder="0" applyAlignment="0" applyProtection="0"/>
    <xf numFmtId="167" fontId="9" fillId="25" borderId="0" applyNumberFormat="0" applyBorder="0" applyAlignment="0" applyProtection="0"/>
    <xf numFmtId="0" fontId="29" fillId="25" borderId="0" applyNumberFormat="0" applyBorder="0" applyAlignment="0" applyProtection="0"/>
    <xf numFmtId="0" fontId="30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29" fillId="29" borderId="0" applyNumberFormat="0" applyBorder="0" applyAlignment="0" applyProtection="0"/>
    <xf numFmtId="167" fontId="9" fillId="29" borderId="0" applyNumberFormat="0" applyBorder="0" applyAlignment="0" applyProtection="0"/>
    <xf numFmtId="0" fontId="9" fillId="29" borderId="0" applyNumberFormat="0" applyBorder="0" applyAlignment="0" applyProtection="0"/>
    <xf numFmtId="167" fontId="9" fillId="29" borderId="0" applyNumberFormat="0" applyBorder="0" applyAlignment="0" applyProtection="0"/>
    <xf numFmtId="0" fontId="30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33" borderId="0" applyNumberFormat="0" applyBorder="0" applyAlignment="0" applyProtection="0"/>
    <xf numFmtId="167" fontId="9" fillId="33" borderId="0" applyNumberFormat="0" applyBorder="0" applyAlignment="0" applyProtection="0"/>
    <xf numFmtId="0" fontId="9" fillId="33" borderId="0" applyNumberFormat="0" applyBorder="0" applyAlignment="0" applyProtection="0"/>
    <xf numFmtId="167" fontId="9" fillId="33" borderId="0" applyNumberFormat="0" applyBorder="0" applyAlignment="0" applyProtection="0"/>
    <xf numFmtId="0" fontId="30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14" borderId="0" applyNumberFormat="0" applyBorder="0" applyAlignment="0" applyProtection="0"/>
    <xf numFmtId="167" fontId="9" fillId="14" borderId="0" applyNumberFormat="0" applyBorder="0" applyAlignment="0" applyProtection="0"/>
    <xf numFmtId="0" fontId="9" fillId="14" borderId="0" applyNumberFormat="0" applyBorder="0" applyAlignment="0" applyProtection="0"/>
    <xf numFmtId="167" fontId="9" fillId="14" borderId="0" applyNumberFormat="0" applyBorder="0" applyAlignment="0" applyProtection="0"/>
    <xf numFmtId="0" fontId="30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29" fillId="18" borderId="0" applyNumberFormat="0" applyBorder="0" applyAlignment="0" applyProtection="0"/>
    <xf numFmtId="167" fontId="9" fillId="18" borderId="0" applyNumberFormat="0" applyBorder="0" applyAlignment="0" applyProtection="0"/>
    <xf numFmtId="0" fontId="9" fillId="18" borderId="0" applyNumberFormat="0" applyBorder="0" applyAlignment="0" applyProtection="0"/>
    <xf numFmtId="167" fontId="9" fillId="18" borderId="0" applyNumberFormat="0" applyBorder="0" applyAlignment="0" applyProtection="0"/>
    <xf numFmtId="0" fontId="30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0" fillId="44" borderId="0" applyNumberFormat="0" applyBorder="0" applyAlignment="0" applyProtection="0"/>
    <xf numFmtId="0" fontId="2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0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29" fillId="22" borderId="0" applyNumberFormat="0" applyBorder="0" applyAlignment="0" applyProtection="0"/>
    <xf numFmtId="167" fontId="9" fillId="22" borderId="0" applyNumberFormat="0" applyBorder="0" applyAlignment="0" applyProtection="0"/>
    <xf numFmtId="0" fontId="9" fillId="22" borderId="0" applyNumberFormat="0" applyBorder="0" applyAlignment="0" applyProtection="0"/>
    <xf numFmtId="167" fontId="9" fillId="22" borderId="0" applyNumberFormat="0" applyBorder="0" applyAlignment="0" applyProtection="0"/>
    <xf numFmtId="0" fontId="29" fillId="22" borderId="0" applyNumberFormat="0" applyBorder="0" applyAlignment="0" applyProtection="0"/>
    <xf numFmtId="0" fontId="30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29" fillId="26" borderId="0" applyNumberFormat="0" applyBorder="0" applyAlignment="0" applyProtection="0"/>
    <xf numFmtId="167" fontId="9" fillId="26" borderId="0" applyNumberFormat="0" applyBorder="0" applyAlignment="0" applyProtection="0"/>
    <xf numFmtId="0" fontId="9" fillId="26" borderId="0" applyNumberFormat="0" applyBorder="0" applyAlignment="0" applyProtection="0"/>
    <xf numFmtId="167" fontId="9" fillId="26" borderId="0" applyNumberFormat="0" applyBorder="0" applyAlignment="0" applyProtection="0"/>
    <xf numFmtId="0" fontId="30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30" borderId="0" applyNumberFormat="0" applyBorder="0" applyAlignment="0" applyProtection="0"/>
    <xf numFmtId="167" fontId="9" fillId="30" borderId="0" applyNumberFormat="0" applyBorder="0" applyAlignment="0" applyProtection="0"/>
    <xf numFmtId="0" fontId="9" fillId="30" borderId="0" applyNumberFormat="0" applyBorder="0" applyAlignment="0" applyProtection="0"/>
    <xf numFmtId="167" fontId="9" fillId="30" borderId="0" applyNumberFormat="0" applyBorder="0" applyAlignment="0" applyProtection="0"/>
    <xf numFmtId="0" fontId="30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34" borderId="0" applyNumberFormat="0" applyBorder="0" applyAlignment="0" applyProtection="0"/>
    <xf numFmtId="167" fontId="9" fillId="34" borderId="0" applyNumberFormat="0" applyBorder="0" applyAlignment="0" applyProtection="0"/>
    <xf numFmtId="0" fontId="9" fillId="34" borderId="0" applyNumberFormat="0" applyBorder="0" applyAlignment="0" applyProtection="0"/>
    <xf numFmtId="167" fontId="9" fillId="34" borderId="0" applyNumberFormat="0" applyBorder="0" applyAlignment="0" applyProtection="0"/>
    <xf numFmtId="0" fontId="30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2" fillId="15" borderId="0" applyNumberFormat="0" applyBorder="0" applyAlignment="0" applyProtection="0"/>
    <xf numFmtId="167" fontId="33" fillId="15" borderId="0" applyNumberFormat="0" applyBorder="0" applyAlignment="0" applyProtection="0"/>
    <xf numFmtId="0" fontId="31" fillId="46" borderId="0" applyNumberFormat="0" applyBorder="0" applyAlignment="0" applyProtection="0"/>
    <xf numFmtId="0" fontId="25" fillId="15" borderId="0" applyNumberFormat="0" applyBorder="0" applyAlignment="0" applyProtection="0"/>
    <xf numFmtId="0" fontId="33" fillId="1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2" fillId="19" borderId="0" applyNumberFormat="0" applyBorder="0" applyAlignment="0" applyProtection="0"/>
    <xf numFmtId="167" fontId="33" fillId="19" borderId="0" applyNumberFormat="0" applyBorder="0" applyAlignment="0" applyProtection="0"/>
    <xf numFmtId="0" fontId="31" fillId="43" borderId="0" applyNumberFormat="0" applyBorder="0" applyAlignment="0" applyProtection="0"/>
    <xf numFmtId="0" fontId="25" fillId="19" borderId="0" applyNumberFormat="0" applyBorder="0" applyAlignment="0" applyProtection="0"/>
    <xf numFmtId="0" fontId="33" fillId="19" borderId="0" applyNumberFormat="0" applyBorder="0" applyAlignment="0" applyProtection="0"/>
    <xf numFmtId="0" fontId="31" fillId="44" borderId="0" applyNumberFormat="0" applyBorder="0" applyAlignment="0" applyProtection="0"/>
    <xf numFmtId="0" fontId="32" fillId="23" borderId="0" applyNumberFormat="0" applyBorder="0" applyAlignment="0" applyProtection="0"/>
    <xf numFmtId="0" fontId="33" fillId="23" borderId="0" applyNumberFormat="0" applyBorder="0" applyAlignment="0" applyProtection="0"/>
    <xf numFmtId="0" fontId="31" fillId="44" borderId="0" applyNumberFormat="0" applyBorder="0" applyAlignment="0" applyProtection="0"/>
    <xf numFmtId="0" fontId="32" fillId="23" borderId="0" applyNumberFormat="0" applyBorder="0" applyAlignment="0" applyProtection="0"/>
    <xf numFmtId="167" fontId="33" fillId="23" borderId="0" applyNumberFormat="0" applyBorder="0" applyAlignment="0" applyProtection="0"/>
    <xf numFmtId="0" fontId="32" fillId="23" borderId="0" applyNumberFormat="0" applyBorder="0" applyAlignment="0" applyProtection="0"/>
    <xf numFmtId="0" fontId="31" fillId="44" borderId="0" applyNumberFormat="0" applyBorder="0" applyAlignment="0" applyProtection="0"/>
    <xf numFmtId="0" fontId="25" fillId="23" borderId="0" applyNumberFormat="0" applyBorder="0" applyAlignment="0" applyProtection="0"/>
    <xf numFmtId="0" fontId="33" fillId="23" borderId="0" applyNumberFormat="0" applyBorder="0" applyAlignment="0" applyProtection="0"/>
    <xf numFmtId="0" fontId="31" fillId="47" borderId="0" applyNumberFormat="0" applyBorder="0" applyAlignment="0" applyProtection="0"/>
    <xf numFmtId="0" fontId="32" fillId="27" borderId="0" applyNumberFormat="0" applyBorder="0" applyAlignment="0" applyProtection="0"/>
    <xf numFmtId="0" fontId="33" fillId="27" borderId="0" applyNumberFormat="0" applyBorder="0" applyAlignment="0" applyProtection="0"/>
    <xf numFmtId="0" fontId="31" fillId="47" borderId="0" applyNumberFormat="0" applyBorder="0" applyAlignment="0" applyProtection="0"/>
    <xf numFmtId="0" fontId="32" fillId="27" borderId="0" applyNumberFormat="0" applyBorder="0" applyAlignment="0" applyProtection="0"/>
    <xf numFmtId="167" fontId="33" fillId="27" borderId="0" applyNumberFormat="0" applyBorder="0" applyAlignment="0" applyProtection="0"/>
    <xf numFmtId="0" fontId="32" fillId="27" borderId="0" applyNumberFormat="0" applyBorder="0" applyAlignment="0" applyProtection="0"/>
    <xf numFmtId="0" fontId="31" fillId="47" borderId="0" applyNumberFormat="0" applyBorder="0" applyAlignment="0" applyProtection="0"/>
    <xf numFmtId="0" fontId="25" fillId="27" borderId="0" applyNumberFormat="0" applyBorder="0" applyAlignment="0" applyProtection="0"/>
    <xf numFmtId="0" fontId="33" fillId="27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2" fillId="31" borderId="0" applyNumberFormat="0" applyBorder="0" applyAlignment="0" applyProtection="0"/>
    <xf numFmtId="167" fontId="33" fillId="31" borderId="0" applyNumberFormat="0" applyBorder="0" applyAlignment="0" applyProtection="0"/>
    <xf numFmtId="0" fontId="31" fillId="48" borderId="0" applyNumberFormat="0" applyBorder="0" applyAlignment="0" applyProtection="0"/>
    <xf numFmtId="0" fontId="25" fillId="31" borderId="0" applyNumberFormat="0" applyBorder="0" applyAlignment="0" applyProtection="0"/>
    <xf numFmtId="0" fontId="33" fillId="31" borderId="0" applyNumberFormat="0" applyBorder="0" applyAlignment="0" applyProtection="0"/>
    <xf numFmtId="0" fontId="31" fillId="49" borderId="0" applyNumberFormat="0" applyBorder="0" applyAlignment="0" applyProtection="0"/>
    <xf numFmtId="0" fontId="32" fillId="35" borderId="0" applyNumberFormat="0" applyBorder="0" applyAlignment="0" applyProtection="0"/>
    <xf numFmtId="0" fontId="33" fillId="35" borderId="0" applyNumberFormat="0" applyBorder="0" applyAlignment="0" applyProtection="0"/>
    <xf numFmtId="0" fontId="31" fillId="49" borderId="0" applyNumberFormat="0" applyBorder="0" applyAlignment="0" applyProtection="0"/>
    <xf numFmtId="0" fontId="32" fillId="35" borderId="0" applyNumberFormat="0" applyBorder="0" applyAlignment="0" applyProtection="0"/>
    <xf numFmtId="167" fontId="33" fillId="35" borderId="0" applyNumberFormat="0" applyBorder="0" applyAlignment="0" applyProtection="0"/>
    <xf numFmtId="0" fontId="32" fillId="35" borderId="0" applyNumberFormat="0" applyBorder="0" applyAlignment="0" applyProtection="0"/>
    <xf numFmtId="0" fontId="31" fillId="49" borderId="0" applyNumberFormat="0" applyBorder="0" applyAlignment="0" applyProtection="0"/>
    <xf numFmtId="0" fontId="25" fillId="35" borderId="0" applyNumberFormat="0" applyBorder="0" applyAlignment="0" applyProtection="0"/>
    <xf numFmtId="0" fontId="33" fillId="3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25" fillId="1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25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5" fillId="23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25" fillId="27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25" fillId="3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25" fillId="35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2" fillId="12" borderId="0" applyNumberFormat="0" applyBorder="0" applyAlignment="0" applyProtection="0"/>
    <xf numFmtId="167" fontId="33" fillId="12" borderId="0" applyNumberFormat="0" applyBorder="0" applyAlignment="0" applyProtection="0"/>
    <xf numFmtId="0" fontId="31" fillId="50" borderId="0" applyNumberFormat="0" applyBorder="0" applyAlignment="0" applyProtection="0"/>
    <xf numFmtId="0" fontId="25" fillId="12" borderId="0" applyNumberFormat="0" applyBorder="0" applyAlignment="0" applyProtection="0"/>
    <xf numFmtId="0" fontId="33" fillId="12" borderId="0" applyNumberFormat="0" applyBorder="0" applyAlignment="0" applyProtection="0"/>
    <xf numFmtId="0" fontId="31" fillId="51" borderId="0" applyNumberFormat="0" applyBorder="0" applyAlignment="0" applyProtection="0"/>
    <xf numFmtId="0" fontId="32" fillId="16" borderId="0" applyNumberFormat="0" applyBorder="0" applyAlignment="0" applyProtection="0"/>
    <xf numFmtId="0" fontId="33" fillId="16" borderId="0" applyNumberFormat="0" applyBorder="0" applyAlignment="0" applyProtection="0"/>
    <xf numFmtId="0" fontId="31" fillId="51" borderId="0" applyNumberFormat="0" applyBorder="0" applyAlignment="0" applyProtection="0"/>
    <xf numFmtId="0" fontId="32" fillId="16" borderId="0" applyNumberFormat="0" applyBorder="0" applyAlignment="0" applyProtection="0"/>
    <xf numFmtId="167" fontId="33" fillId="16" borderId="0" applyNumberFormat="0" applyBorder="0" applyAlignment="0" applyProtection="0"/>
    <xf numFmtId="0" fontId="31" fillId="51" borderId="0" applyNumberFormat="0" applyBorder="0" applyAlignment="0" applyProtection="0"/>
    <xf numFmtId="0" fontId="25" fillId="16" borderId="0" applyNumberFormat="0" applyBorder="0" applyAlignment="0" applyProtection="0"/>
    <xf numFmtId="0" fontId="33" fillId="16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2" fillId="20" borderId="0" applyNumberFormat="0" applyBorder="0" applyAlignment="0" applyProtection="0"/>
    <xf numFmtId="167" fontId="33" fillId="20" borderId="0" applyNumberFormat="0" applyBorder="0" applyAlignment="0" applyProtection="0"/>
    <xf numFmtId="0" fontId="31" fillId="52" borderId="0" applyNumberFormat="0" applyBorder="0" applyAlignment="0" applyProtection="0"/>
    <xf numFmtId="0" fontId="25" fillId="20" borderId="0" applyNumberFormat="0" applyBorder="0" applyAlignment="0" applyProtection="0"/>
    <xf numFmtId="0" fontId="33" fillId="20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2" fillId="24" borderId="0" applyNumberFormat="0" applyBorder="0" applyAlignment="0" applyProtection="0"/>
    <xf numFmtId="167" fontId="33" fillId="24" borderId="0" applyNumberFormat="0" applyBorder="0" applyAlignment="0" applyProtection="0"/>
    <xf numFmtId="0" fontId="31" fillId="47" borderId="0" applyNumberFormat="0" applyBorder="0" applyAlignment="0" applyProtection="0"/>
    <xf numFmtId="0" fontId="25" fillId="24" borderId="0" applyNumberFormat="0" applyBorder="0" applyAlignment="0" applyProtection="0"/>
    <xf numFmtId="0" fontId="33" fillId="2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2" fillId="28" borderId="0" applyNumberFormat="0" applyBorder="0" applyAlignment="0" applyProtection="0"/>
    <xf numFmtId="167" fontId="33" fillId="28" borderId="0" applyNumberFormat="0" applyBorder="0" applyAlignment="0" applyProtection="0"/>
    <xf numFmtId="0" fontId="31" fillId="48" borderId="0" applyNumberFormat="0" applyBorder="0" applyAlignment="0" applyProtection="0"/>
    <xf numFmtId="0" fontId="25" fillId="28" borderId="0" applyNumberFormat="0" applyBorder="0" applyAlignment="0" applyProtection="0"/>
    <xf numFmtId="0" fontId="33" fillId="28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2" fillId="32" borderId="0" applyNumberFormat="0" applyBorder="0" applyAlignment="0" applyProtection="0"/>
    <xf numFmtId="167" fontId="33" fillId="32" borderId="0" applyNumberFormat="0" applyBorder="0" applyAlignment="0" applyProtection="0"/>
    <xf numFmtId="0" fontId="31" fillId="53" borderId="0" applyNumberFormat="0" applyBorder="0" applyAlignment="0" applyProtection="0"/>
    <xf numFmtId="0" fontId="25" fillId="32" borderId="0" applyNumberFormat="0" applyBorder="0" applyAlignment="0" applyProtection="0"/>
    <xf numFmtId="0" fontId="33" fillId="32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5" fillId="6" borderId="0" applyNumberFormat="0" applyBorder="0" applyAlignment="0" applyProtection="0"/>
    <xf numFmtId="167" fontId="36" fillId="6" borderId="0" applyNumberFormat="0" applyBorder="0" applyAlignment="0" applyProtection="0"/>
    <xf numFmtId="0" fontId="34" fillId="37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0" borderId="32" applyNumberFormat="0" applyFill="0" applyAlignment="0" applyProtection="0"/>
    <xf numFmtId="0" fontId="37" fillId="0" borderId="32" applyNumberFormat="0" applyFill="0" applyAlignment="0" applyProtection="0"/>
    <xf numFmtId="0" fontId="11" fillId="0" borderId="15" applyNumberFormat="0" applyFill="0" applyAlignment="0" applyProtection="0"/>
    <xf numFmtId="0" fontId="38" fillId="0" borderId="33" applyNumberFormat="0" applyFill="0" applyAlignment="0" applyProtection="0"/>
    <xf numFmtId="0" fontId="38" fillId="0" borderId="33" applyNumberFormat="0" applyFill="0" applyAlignment="0" applyProtection="0"/>
    <xf numFmtId="0" fontId="12" fillId="0" borderId="16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13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54" borderId="35" applyNumberFormat="0" applyAlignment="0" applyProtection="0"/>
    <xf numFmtId="0" fontId="40" fillId="54" borderId="35" applyNumberFormat="0" applyAlignment="0" applyProtection="0"/>
    <xf numFmtId="0" fontId="41" fillId="9" borderId="18" applyNumberFormat="0" applyAlignment="0" applyProtection="0"/>
    <xf numFmtId="167" fontId="42" fillId="9" borderId="18" applyNumberFormat="0" applyAlignment="0" applyProtection="0"/>
    <xf numFmtId="0" fontId="40" fillId="54" borderId="35" applyNumberFormat="0" applyAlignment="0" applyProtection="0"/>
    <xf numFmtId="0" fontId="19" fillId="9" borderId="18" applyNumberFormat="0" applyAlignment="0" applyProtection="0"/>
    <xf numFmtId="0" fontId="42" fillId="9" borderId="18" applyNumberFormat="0" applyAlignment="0" applyProtection="0"/>
    <xf numFmtId="0" fontId="40" fillId="54" borderId="35" applyNumberFormat="0" applyAlignment="0" applyProtection="0"/>
    <xf numFmtId="0" fontId="40" fillId="54" borderId="35" applyNumberFormat="0" applyAlignment="0" applyProtection="0"/>
    <xf numFmtId="0" fontId="40" fillId="54" borderId="35" applyNumberFormat="0" applyAlignment="0" applyProtection="0"/>
    <xf numFmtId="0" fontId="19" fillId="9" borderId="18" applyNumberFormat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20" fillId="0" borderId="20" applyNumberFormat="0" applyFill="0" applyAlignment="0" applyProtection="0"/>
    <xf numFmtId="0" fontId="44" fillId="55" borderId="37" applyNumberFormat="0" applyAlignment="0" applyProtection="0"/>
    <xf numFmtId="0" fontId="44" fillId="55" borderId="37" applyNumberFormat="0" applyAlignment="0" applyProtection="0"/>
    <xf numFmtId="0" fontId="45" fillId="10" borderId="21" applyNumberFormat="0" applyAlignment="0" applyProtection="0"/>
    <xf numFmtId="167" fontId="46" fillId="10" borderId="21" applyNumberFormat="0" applyAlignment="0" applyProtection="0"/>
    <xf numFmtId="0" fontId="44" fillId="55" borderId="37" applyNumberFormat="0" applyAlignment="0" applyProtection="0"/>
    <xf numFmtId="0" fontId="21" fillId="10" borderId="21" applyNumberFormat="0" applyAlignment="0" applyProtection="0"/>
    <xf numFmtId="0" fontId="46" fillId="10" borderId="21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8" fontId="47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25" fillId="12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25" fillId="16" borderId="0" applyNumberFormat="0" applyBorder="0" applyAlignment="0" applyProtection="0"/>
    <xf numFmtId="0" fontId="31" fillId="51" borderId="0" applyNumberFormat="0" applyBorder="0" applyAlignment="0" applyProtection="0"/>
    <xf numFmtId="0" fontId="33" fillId="16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25" fillId="20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25" fillId="2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25" fillId="28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25" fillId="32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14" fillId="5" borderId="0" applyNumberFormat="0" applyBorder="0" applyAlignment="0" applyProtection="0"/>
    <xf numFmtId="44" fontId="3" fillId="0" borderId="0" applyFont="0" applyFill="0" applyBorder="0" applyAlignment="0" applyProtection="0"/>
    <xf numFmtId="166" fontId="3" fillId="0" borderId="0" applyFill="0" applyBorder="0" applyAlignment="0" applyProtection="0"/>
    <xf numFmtId="44" fontId="48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ill="0" applyBorder="0" applyAlignment="0" applyProtection="0"/>
    <xf numFmtId="44" fontId="9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3" fillId="0" borderId="0" applyFill="0" applyBorder="0" applyAlignment="0" applyProtection="0"/>
    <xf numFmtId="44" fontId="3" fillId="0" borderId="0" applyFont="0" applyFill="0" applyBorder="0" applyAlignment="0" applyProtection="0"/>
    <xf numFmtId="0" fontId="50" fillId="41" borderId="35" applyNumberFormat="0" applyAlignment="0" applyProtection="0"/>
    <xf numFmtId="0" fontId="50" fillId="41" borderId="35" applyNumberFormat="0" applyAlignment="0" applyProtection="0"/>
    <xf numFmtId="0" fontId="17" fillId="8" borderId="18" applyNumberFormat="0" applyAlignment="0" applyProtection="0"/>
    <xf numFmtId="166" fontId="3" fillId="0" borderId="0" applyFill="0" applyBorder="0" applyAlignment="0" applyProtection="0"/>
    <xf numFmtId="166" fontId="3" fillId="0" borderId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5" borderId="0" applyNumberFormat="0" applyBorder="0" applyAlignment="0" applyProtection="0"/>
    <xf numFmtId="167" fontId="55" fillId="5" borderId="0" applyNumberFormat="0" applyBorder="0" applyAlignment="0" applyProtection="0"/>
    <xf numFmtId="0" fontId="14" fillId="5" borderId="0" applyNumberFormat="0" applyBorder="0" applyAlignment="0" applyProtection="0"/>
    <xf numFmtId="0" fontId="55" fillId="5" borderId="0" applyNumberFormat="0" applyBorder="0" applyAlignment="0" applyProtection="0"/>
    <xf numFmtId="0" fontId="56" fillId="0" borderId="15" applyNumberFormat="0" applyFill="0" applyAlignment="0" applyProtection="0"/>
    <xf numFmtId="167" fontId="56" fillId="0" borderId="15" applyNumberFormat="0" applyFill="0" applyAlignment="0" applyProtection="0"/>
    <xf numFmtId="0" fontId="11" fillId="0" borderId="15" applyNumberFormat="0" applyFill="0" applyAlignment="0" applyProtection="0"/>
    <xf numFmtId="0" fontId="56" fillId="0" borderId="15" applyNumberFormat="0" applyFill="0" applyAlignment="0" applyProtection="0"/>
    <xf numFmtId="0" fontId="57" fillId="0" borderId="16" applyNumberFormat="0" applyFill="0" applyAlignment="0" applyProtection="0"/>
    <xf numFmtId="167" fontId="57" fillId="0" borderId="16" applyNumberFormat="0" applyFill="0" applyAlignment="0" applyProtection="0"/>
    <xf numFmtId="0" fontId="12" fillId="0" borderId="16" applyNumberFormat="0" applyFill="0" applyAlignment="0" applyProtection="0"/>
    <xf numFmtId="0" fontId="57" fillId="0" borderId="16" applyNumberFormat="0" applyFill="0" applyAlignment="0" applyProtection="0"/>
    <xf numFmtId="0" fontId="58" fillId="0" borderId="17" applyNumberFormat="0" applyFill="0" applyAlignment="0" applyProtection="0"/>
    <xf numFmtId="167" fontId="58" fillId="0" borderId="17" applyNumberFormat="0" applyFill="0" applyAlignment="0" applyProtection="0"/>
    <xf numFmtId="0" fontId="13" fillId="0" borderId="17" applyNumberFormat="0" applyFill="0" applyAlignment="0" applyProtection="0"/>
    <xf numFmtId="0" fontId="58" fillId="0" borderId="17" applyNumberFormat="0" applyFill="0" applyAlignment="0" applyProtection="0"/>
    <xf numFmtId="0" fontId="58" fillId="0" borderId="0" applyNumberFormat="0" applyFill="0" applyBorder="0" applyAlignment="0" applyProtection="0"/>
    <xf numFmtId="167" fontId="5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15" fillId="6" borderId="0" applyNumberFormat="0" applyBorder="0" applyAlignment="0" applyProtection="0"/>
    <xf numFmtId="0" fontId="60" fillId="8" borderId="18" applyNumberFormat="0" applyAlignment="0" applyProtection="0"/>
    <xf numFmtId="167" fontId="61" fillId="8" borderId="18" applyNumberFormat="0" applyAlignment="0" applyProtection="0"/>
    <xf numFmtId="0" fontId="17" fillId="8" borderId="18" applyNumberFormat="0" applyAlignment="0" applyProtection="0"/>
    <xf numFmtId="0" fontId="61" fillId="8" borderId="18" applyNumberFormat="0" applyAlignment="0" applyProtection="0"/>
    <xf numFmtId="0" fontId="62" fillId="0" borderId="20" applyNumberFormat="0" applyFill="0" applyAlignment="0" applyProtection="0"/>
    <xf numFmtId="167" fontId="63" fillId="0" borderId="20" applyNumberFormat="0" applyFill="0" applyAlignment="0" applyProtection="0"/>
    <xf numFmtId="0" fontId="20" fillId="0" borderId="20" applyNumberFormat="0" applyFill="0" applyAlignment="0" applyProtection="0"/>
    <xf numFmtId="0" fontId="63" fillId="0" borderId="20" applyNumberFormat="0" applyFill="0" applyAlignment="0" applyProtection="0"/>
    <xf numFmtId="44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3" fillId="0" borderId="0" applyFill="0" applyBorder="0" applyAlignment="0" applyProtection="0"/>
    <xf numFmtId="0" fontId="64" fillId="56" borderId="0" applyNumberFormat="0" applyBorder="0" applyAlignment="0" applyProtection="0"/>
    <xf numFmtId="0" fontId="64" fillId="56" borderId="0" applyNumberFormat="0" applyBorder="0" applyAlignment="0" applyProtection="0"/>
    <xf numFmtId="0" fontId="65" fillId="7" borderId="0" applyNumberFormat="0" applyBorder="0" applyAlignment="0" applyProtection="0"/>
    <xf numFmtId="167" fontId="66" fillId="7" borderId="0" applyNumberFormat="0" applyBorder="0" applyAlignment="0" applyProtection="0"/>
    <xf numFmtId="0" fontId="64" fillId="56" borderId="0" applyNumberFormat="0" applyBorder="0" applyAlignment="0" applyProtection="0"/>
    <xf numFmtId="0" fontId="16" fillId="7" borderId="0" applyNumberFormat="0" applyBorder="0" applyAlignment="0" applyProtection="0"/>
    <xf numFmtId="0" fontId="66" fillId="7" borderId="0" applyNumberFormat="0" applyBorder="0" applyAlignment="0" applyProtection="0"/>
    <xf numFmtId="0" fontId="64" fillId="56" borderId="0" applyNumberFormat="0" applyBorder="0" applyAlignment="0" applyProtection="0"/>
    <xf numFmtId="0" fontId="64" fillId="56" borderId="0" applyNumberFormat="0" applyBorder="0" applyAlignment="0" applyProtection="0"/>
    <xf numFmtId="0" fontId="64" fillId="56" borderId="0" applyNumberFormat="0" applyBorder="0" applyAlignment="0" applyProtection="0"/>
    <xf numFmtId="0" fontId="16" fillId="7" borderId="0" applyNumberFormat="0" applyBorder="0" applyAlignment="0" applyProtection="0"/>
    <xf numFmtId="0" fontId="2" fillId="0" borderId="0"/>
    <xf numFmtId="0" fontId="26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6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3" fillId="0" borderId="0"/>
    <xf numFmtId="167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3" fillId="0" borderId="0"/>
    <xf numFmtId="167" fontId="47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3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29" fillId="0" borderId="0"/>
    <xf numFmtId="0" fontId="3" fillId="0" borderId="0"/>
    <xf numFmtId="167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29" fillId="0" borderId="0"/>
    <xf numFmtId="167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/>
    <xf numFmtId="0" fontId="9" fillId="0" borderId="0"/>
    <xf numFmtId="0" fontId="9" fillId="0" borderId="0"/>
    <xf numFmtId="167" fontId="3" fillId="0" borderId="0"/>
    <xf numFmtId="0" fontId="6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9" fillId="0" borderId="0"/>
    <xf numFmtId="0" fontId="3" fillId="0" borderId="0"/>
    <xf numFmtId="0" fontId="4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57" borderId="38" applyNumberFormat="0" applyFont="0" applyAlignment="0" applyProtection="0"/>
    <xf numFmtId="0" fontId="26" fillId="57" borderId="38" applyNumberFormat="0" applyFont="0" applyAlignment="0" applyProtection="0"/>
    <xf numFmtId="0" fontId="2" fillId="11" borderId="22" applyNumberFormat="0" applyFont="0" applyAlignment="0" applyProtection="0"/>
    <xf numFmtId="0" fontId="2" fillId="11" borderId="22" applyNumberFormat="0" applyFont="0" applyAlignment="0" applyProtection="0"/>
    <xf numFmtId="0" fontId="2" fillId="11" borderId="22" applyNumberFormat="0" applyFont="0" applyAlignment="0" applyProtection="0"/>
    <xf numFmtId="0" fontId="2" fillId="11" borderId="22" applyNumberFormat="0" applyFont="0" applyAlignment="0" applyProtection="0"/>
    <xf numFmtId="0" fontId="2" fillId="11" borderId="22" applyNumberFormat="0" applyFont="0" applyAlignment="0" applyProtection="0"/>
    <xf numFmtId="0" fontId="26" fillId="57" borderId="38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167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167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2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2" fillId="11" borderId="22" applyNumberFormat="0" applyFont="0" applyAlignment="0" applyProtection="0"/>
    <xf numFmtId="0" fontId="2" fillId="11" borderId="22" applyNumberFormat="0" applyFont="0" applyAlignment="0" applyProtection="0"/>
    <xf numFmtId="0" fontId="2" fillId="11" borderId="22" applyNumberFormat="0" applyFont="0" applyAlignment="0" applyProtection="0"/>
    <xf numFmtId="0" fontId="2" fillId="11" borderId="22" applyNumberFormat="0" applyFont="0" applyAlignment="0" applyProtection="0"/>
    <xf numFmtId="0" fontId="2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9" fillId="11" borderId="22" applyNumberFormat="0" applyFont="0" applyAlignment="0" applyProtection="0"/>
    <xf numFmtId="0" fontId="68" fillId="54" borderId="39" applyNumberFormat="0" applyAlignment="0" applyProtection="0"/>
    <xf numFmtId="0" fontId="68" fillId="54" borderId="39" applyNumberFormat="0" applyAlignment="0" applyProtection="0"/>
    <xf numFmtId="0" fontId="69" fillId="9" borderId="19" applyNumberFormat="0" applyAlignment="0" applyProtection="0"/>
    <xf numFmtId="167" fontId="70" fillId="9" borderId="19" applyNumberFormat="0" applyAlignment="0" applyProtection="0"/>
    <xf numFmtId="0" fontId="68" fillId="54" borderId="39" applyNumberFormat="0" applyAlignment="0" applyProtection="0"/>
    <xf numFmtId="0" fontId="18" fillId="9" borderId="19" applyNumberFormat="0" applyAlignment="0" applyProtection="0"/>
    <xf numFmtId="0" fontId="70" fillId="9" borderId="19" applyNumberFormat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0" fontId="68" fillId="54" borderId="39" applyNumberFormat="0" applyAlignment="0" applyProtection="0"/>
    <xf numFmtId="0" fontId="68" fillId="54" borderId="39" applyNumberFormat="0" applyAlignment="0" applyProtection="0"/>
    <xf numFmtId="0" fontId="68" fillId="54" borderId="39" applyNumberFormat="0" applyAlignment="0" applyProtection="0"/>
    <xf numFmtId="0" fontId="18" fillId="9" borderId="19" applyNumberFormat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7" fontId="1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40" applyNumberFormat="0" applyFill="0" applyAlignment="0" applyProtection="0"/>
    <xf numFmtId="0" fontId="75" fillId="0" borderId="23" applyNumberFormat="0" applyFill="0" applyAlignment="0" applyProtection="0"/>
    <xf numFmtId="0" fontId="24" fillId="0" borderId="23" applyNumberFormat="0" applyFill="0" applyAlignment="0" applyProtection="0"/>
    <xf numFmtId="0" fontId="74" fillId="0" borderId="40" applyNumberFormat="0" applyFill="0" applyAlignment="0" applyProtection="0"/>
    <xf numFmtId="0" fontId="75" fillId="0" borderId="23" applyNumberFormat="0" applyFill="0" applyAlignment="0" applyProtection="0"/>
    <xf numFmtId="167" fontId="28" fillId="0" borderId="23" applyNumberFormat="0" applyFill="0" applyAlignment="0" applyProtection="0"/>
    <xf numFmtId="0" fontId="75" fillId="0" borderId="23" applyNumberFormat="0" applyFill="0" applyAlignment="0" applyProtection="0"/>
    <xf numFmtId="0" fontId="74" fillId="0" borderId="40" applyNumberFormat="0" applyFill="0" applyAlignment="0" applyProtection="0"/>
    <xf numFmtId="0" fontId="28" fillId="0" borderId="23" applyNumberFormat="0" applyFill="0" applyAlignment="0" applyProtection="0"/>
    <xf numFmtId="0" fontId="44" fillId="55" borderId="37" applyNumberFormat="0" applyAlignment="0" applyProtection="0"/>
    <xf numFmtId="0" fontId="44" fillId="55" borderId="37" applyNumberFormat="0" applyAlignment="0" applyProtection="0"/>
    <xf numFmtId="0" fontId="44" fillId="55" borderId="37" applyNumberFormat="0" applyAlignment="0" applyProtection="0"/>
    <xf numFmtId="0" fontId="21" fillId="10" borderId="21" applyNumberFormat="0" applyAlignment="0" applyProtection="0"/>
    <xf numFmtId="164" fontId="2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67" fontId="7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7" fillId="0" borderId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85" fillId="6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47" fillId="61" borderId="0" applyNumberFormat="0" applyBorder="0" applyAlignment="0" applyProtection="0"/>
    <xf numFmtId="0" fontId="47" fillId="62" borderId="0" applyNumberFormat="0" applyBorder="0" applyAlignment="0" applyProtection="0"/>
    <xf numFmtId="0" fontId="85" fillId="63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47" fillId="61" borderId="0" applyNumberFormat="0" applyBorder="0" applyAlignment="0" applyProtection="0"/>
    <xf numFmtId="0" fontId="47" fillId="64" borderId="0" applyNumberFormat="0" applyBorder="0" applyAlignment="0" applyProtection="0"/>
    <xf numFmtId="0" fontId="85" fillId="6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47" fillId="59" borderId="0" applyNumberFormat="0" applyBorder="0" applyAlignment="0" applyProtection="0"/>
    <xf numFmtId="0" fontId="47" fillId="62" borderId="0" applyNumberFormat="0" applyBorder="0" applyAlignment="0" applyProtection="0"/>
    <xf numFmtId="0" fontId="85" fillId="62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47" fillId="65" borderId="0" applyNumberFormat="0" applyBorder="0" applyAlignment="0" applyProtection="0"/>
    <xf numFmtId="0" fontId="47" fillId="59" borderId="0" applyNumberFormat="0" applyBorder="0" applyAlignment="0" applyProtection="0"/>
    <xf numFmtId="0" fontId="85" fillId="60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47" fillId="61" borderId="0" applyNumberFormat="0" applyBorder="0" applyAlignment="0" applyProtection="0"/>
    <xf numFmtId="0" fontId="47" fillId="66" borderId="0" applyNumberFormat="0" applyBorder="0" applyAlignment="0" applyProtection="0"/>
    <xf numFmtId="0" fontId="85" fillId="66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3" fillId="67" borderId="0" applyNumberFormat="0" applyBorder="0" applyAlignment="0" applyProtection="0"/>
    <xf numFmtId="0" fontId="83" fillId="68" borderId="0" applyNumberFormat="0" applyBorder="0" applyAlignment="0" applyProtection="0"/>
    <xf numFmtId="0" fontId="83" fillId="69" borderId="0" applyNumberFormat="0" applyBorder="0" applyAlignment="0" applyProtection="0"/>
    <xf numFmtId="44" fontId="3" fillId="0" borderId="0" applyFont="0" applyFill="0" applyBorder="0" applyAlignment="0" applyProtection="0"/>
    <xf numFmtId="44" fontId="86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86" fillId="0" borderId="0"/>
    <xf numFmtId="0" fontId="86" fillId="0" borderId="0"/>
    <xf numFmtId="0" fontId="88" fillId="0" borderId="0"/>
    <xf numFmtId="0" fontId="3" fillId="0" borderId="0"/>
    <xf numFmtId="0" fontId="3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" fillId="0" borderId="0"/>
    <xf numFmtId="0" fontId="89" fillId="0" borderId="0"/>
    <xf numFmtId="0" fontId="86" fillId="0" borderId="0"/>
    <xf numFmtId="0" fontId="86" fillId="0" borderId="0"/>
    <xf numFmtId="0" fontId="86" fillId="0" borderId="0"/>
    <xf numFmtId="0" fontId="89" fillId="0" borderId="0"/>
    <xf numFmtId="0" fontId="89" fillId="0" borderId="0"/>
    <xf numFmtId="0" fontId="9" fillId="0" borderId="0"/>
    <xf numFmtId="0" fontId="86" fillId="0" borderId="0"/>
    <xf numFmtId="0" fontId="86" fillId="0" borderId="0"/>
    <xf numFmtId="9" fontId="8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90" fillId="0" borderId="0" applyNumberForma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73" fontId="3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3" fillId="0" borderId="0" applyFont="0" applyFill="0" applyBorder="0" applyAlignment="0" applyProtection="0"/>
    <xf numFmtId="174" fontId="91" fillId="0" borderId="0"/>
    <xf numFmtId="9" fontId="9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/>
    <xf numFmtId="0" fontId="27" fillId="0" borderId="0" xfId="6" applyFont="1"/>
    <xf numFmtId="4" fontId="27" fillId="0" borderId="0" xfId="6" applyNumberFormat="1" applyFont="1"/>
    <xf numFmtId="0" fontId="3" fillId="0" borderId="0" xfId="1"/>
    <xf numFmtId="0" fontId="28" fillId="0" borderId="0" xfId="6" applyFont="1"/>
    <xf numFmtId="4" fontId="28" fillId="0" borderId="0" xfId="6" applyNumberFormat="1" applyFont="1"/>
    <xf numFmtId="0" fontId="26" fillId="0" borderId="0" xfId="6"/>
    <xf numFmtId="4" fontId="26" fillId="0" borderId="0" xfId="6" applyNumberFormat="1"/>
    <xf numFmtId="4" fontId="3" fillId="0" borderId="0" xfId="1" applyNumberFormat="1"/>
    <xf numFmtId="0" fontId="2" fillId="0" borderId="0" xfId="1629"/>
    <xf numFmtId="0" fontId="24" fillId="0" borderId="0" xfId="1629" applyFont="1"/>
    <xf numFmtId="0" fontId="6" fillId="0" borderId="0" xfId="0" applyFont="1" applyBorder="1"/>
    <xf numFmtId="10" fontId="3" fillId="0" borderId="0" xfId="1" applyNumberFormat="1" applyFont="1"/>
    <xf numFmtId="0" fontId="75" fillId="0" borderId="30" xfId="1707" applyFont="1" applyBorder="1" applyAlignment="1">
      <alignment horizontal="center"/>
    </xf>
    <xf numFmtId="0" fontId="75" fillId="0" borderId="31" xfId="1707" applyFont="1" applyBorder="1" applyAlignment="1">
      <alignment horizontal="center"/>
    </xf>
    <xf numFmtId="171" fontId="76" fillId="58" borderId="41" xfId="0" applyNumberFormat="1" applyFont="1" applyFill="1" applyBorder="1" applyAlignment="1">
      <alignment horizontal="right" vertical="center"/>
    </xf>
    <xf numFmtId="10" fontId="1" fillId="0" borderId="45" xfId="1707" applyNumberFormat="1" applyFont="1" applyBorder="1"/>
    <xf numFmtId="10" fontId="1" fillId="0" borderId="46" xfId="1707" applyNumberFormat="1" applyFont="1" applyBorder="1"/>
    <xf numFmtId="10" fontId="1" fillId="0" borderId="47" xfId="1707" applyNumberFormat="1" applyFont="1" applyBorder="1"/>
    <xf numFmtId="0" fontId="6" fillId="0" borderId="0" xfId="0" applyFont="1" applyFill="1"/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 applyAlignment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protection locked="0"/>
    </xf>
    <xf numFmtId="0" fontId="6" fillId="0" borderId="0" xfId="0" quotePrefix="1" applyFont="1" applyBorder="1" applyAlignment="1" applyProtection="1">
      <protection locked="0"/>
    </xf>
    <xf numFmtId="0" fontId="6" fillId="0" borderId="9" xfId="0" applyFont="1" applyFill="1" applyBorder="1" applyAlignment="1" applyProtection="1">
      <alignment vertical="center"/>
      <protection locked="0"/>
    </xf>
    <xf numFmtId="0" fontId="2" fillId="0" borderId="0" xfId="1629" applyFill="1"/>
    <xf numFmtId="0" fontId="24" fillId="0" borderId="0" xfId="1629" applyFont="1" applyFill="1"/>
    <xf numFmtId="0" fontId="7" fillId="0" borderId="0" xfId="0" applyFont="1"/>
    <xf numFmtId="0" fontId="7" fillId="0" borderId="0" xfId="0" applyFont="1" applyFill="1"/>
    <xf numFmtId="17" fontId="8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/>
    <xf numFmtId="0" fontId="79" fillId="0" borderId="0" xfId="0" applyFont="1" applyBorder="1" applyAlignment="1" applyProtection="1">
      <alignment horizontal="left"/>
    </xf>
    <xf numFmtId="0" fontId="6" fillId="0" borderId="0" xfId="0" applyFont="1" applyBorder="1" applyAlignment="1"/>
    <xf numFmtId="0" fontId="79" fillId="0" borderId="0" xfId="0" applyFont="1" applyAlignment="1">
      <alignment horizontal="left" wrapText="1"/>
    </xf>
    <xf numFmtId="0" fontId="81" fillId="0" borderId="0" xfId="2485" applyFont="1" applyFill="1" applyBorder="1" applyAlignment="1" applyProtection="1">
      <alignment horizontal="left"/>
    </xf>
    <xf numFmtId="0" fontId="5" fillId="3" borderId="0" xfId="0" applyFont="1" applyFill="1" applyAlignment="1"/>
    <xf numFmtId="0" fontId="80" fillId="0" borderId="0" xfId="0" applyFont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2" fillId="0" borderId="0" xfId="1629" quotePrefix="1"/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9" xfId="0" quotePrefix="1" applyFont="1" applyFill="1" applyBorder="1" applyAlignment="1" applyProtection="1">
      <alignment horizontal="left" vertical="center"/>
      <protection locked="0"/>
    </xf>
    <xf numFmtId="0" fontId="75" fillId="0" borderId="55" xfId="1707" applyFont="1" applyBorder="1" applyAlignment="1">
      <alignment horizontal="center"/>
    </xf>
    <xf numFmtId="0" fontId="75" fillId="0" borderId="57" xfId="1707" applyFont="1" applyBorder="1" applyAlignment="1">
      <alignment horizontal="center"/>
    </xf>
    <xf numFmtId="170" fontId="84" fillId="0" borderId="55" xfId="2395" applyNumberFormat="1" applyFont="1" applyFill="1" applyBorder="1"/>
    <xf numFmtId="0" fontId="83" fillId="0" borderId="48" xfId="1" applyFont="1" applyFill="1" applyBorder="1" applyAlignment="1">
      <alignment vertical="center"/>
    </xf>
    <xf numFmtId="0" fontId="83" fillId="0" borderId="10" xfId="1" applyFont="1" applyFill="1" applyBorder="1" applyAlignment="1">
      <alignment vertical="center"/>
    </xf>
    <xf numFmtId="0" fontId="75" fillId="0" borderId="53" xfId="1707" applyFont="1" applyBorder="1" applyAlignment="1">
      <alignment horizontal="center"/>
    </xf>
    <xf numFmtId="0" fontId="75" fillId="0" borderId="29" xfId="1707" applyFont="1" applyBorder="1" applyAlignment="1">
      <alignment horizontal="center"/>
    </xf>
    <xf numFmtId="0" fontId="75" fillId="0" borderId="27" xfId="1707" applyFont="1" applyBorder="1" applyAlignment="1"/>
    <xf numFmtId="0" fontId="75" fillId="0" borderId="26" xfId="1707" applyFont="1" applyBorder="1" applyAlignment="1"/>
    <xf numFmtId="170" fontId="84" fillId="0" borderId="55" xfId="1" applyNumberFormat="1" applyFont="1" applyFill="1" applyBorder="1"/>
    <xf numFmtId="4" fontId="93" fillId="0" borderId="29" xfId="0" applyNumberFormat="1" applyFont="1" applyFill="1" applyBorder="1"/>
    <xf numFmtId="0" fontId="84" fillId="0" borderId="54" xfId="1" applyFont="1" applyFill="1" applyBorder="1"/>
    <xf numFmtId="0" fontId="47" fillId="0" borderId="48" xfId="1" quotePrefix="1" applyFont="1" applyFill="1" applyBorder="1" applyAlignment="1">
      <alignment horizontal="center" vertical="center"/>
    </xf>
    <xf numFmtId="170" fontId="84" fillId="0" borderId="49" xfId="1" applyNumberFormat="1" applyFont="1" applyFill="1" applyBorder="1"/>
    <xf numFmtId="0" fontId="84" fillId="0" borderId="50" xfId="1" applyFont="1" applyFill="1" applyBorder="1"/>
    <xf numFmtId="0" fontId="47" fillId="0" borderId="48" xfId="1" applyFont="1" applyFill="1" applyBorder="1" applyAlignment="1">
      <alignment horizontal="center" vertical="center"/>
    </xf>
    <xf numFmtId="170" fontId="84" fillId="0" borderId="49" xfId="2395" applyNumberFormat="1" applyFont="1" applyFill="1" applyBorder="1"/>
    <xf numFmtId="170" fontId="84" fillId="0" borderId="51" xfId="2395" applyNumberFormat="1" applyFont="1" applyFill="1" applyBorder="1"/>
    <xf numFmtId="170" fontId="92" fillId="0" borderId="49" xfId="1" applyNumberFormat="1" applyFont="1" applyFill="1" applyBorder="1"/>
    <xf numFmtId="4" fontId="93" fillId="0" borderId="0" xfId="0" applyNumberFormat="1" applyFont="1" applyFill="1"/>
    <xf numFmtId="4" fontId="93" fillId="0" borderId="44" xfId="0" applyNumberFormat="1" applyFont="1" applyFill="1" applyBorder="1"/>
    <xf numFmtId="4" fontId="93" fillId="0" borderId="52" xfId="0" applyNumberFormat="1" applyFont="1" applyFill="1" applyBorder="1"/>
    <xf numFmtId="0" fontId="28" fillId="0" borderId="0" xfId="0" applyFont="1"/>
    <xf numFmtId="171" fontId="1" fillId="0" borderId="0" xfId="0" applyNumberFormat="1" applyFont="1"/>
    <xf numFmtId="0" fontId="6" fillId="0" borderId="3" xfId="0" applyFont="1" applyFill="1" applyBorder="1" applyAlignment="1" applyProtection="1">
      <alignment horizontal="left" vertical="top"/>
      <protection locked="0"/>
    </xf>
    <xf numFmtId="0" fontId="6" fillId="0" borderId="2" xfId="0" applyFont="1" applyFill="1" applyBorder="1" applyAlignment="1" applyProtection="1">
      <alignment horizontal="left" vertical="top"/>
      <protection locked="0"/>
    </xf>
    <xf numFmtId="0" fontId="6" fillId="0" borderId="4" xfId="0" applyFont="1" applyFill="1" applyBorder="1" applyAlignment="1" applyProtection="1">
      <alignment horizontal="left" vertical="top"/>
      <protection locked="0"/>
    </xf>
    <xf numFmtId="0" fontId="6" fillId="0" borderId="5" xfId="0" applyFont="1" applyFill="1" applyBorder="1" applyAlignment="1" applyProtection="1">
      <alignment horizontal="left" vertical="top"/>
      <protection locked="0"/>
    </xf>
    <xf numFmtId="0" fontId="6" fillId="0" borderId="0" xfId="0" applyFont="1" applyFill="1" applyBorder="1" applyAlignment="1" applyProtection="1">
      <alignment horizontal="left" vertical="top"/>
      <protection locked="0"/>
    </xf>
    <xf numFmtId="0" fontId="6" fillId="0" borderId="6" xfId="0" applyFont="1" applyFill="1" applyBorder="1" applyAlignment="1" applyProtection="1">
      <alignment horizontal="left" vertical="top"/>
      <protection locked="0"/>
    </xf>
    <xf numFmtId="0" fontId="6" fillId="0" borderId="7" xfId="0" applyFont="1" applyFill="1" applyBorder="1" applyAlignment="1" applyProtection="1">
      <alignment horizontal="left" vertical="top"/>
      <protection locked="0"/>
    </xf>
    <xf numFmtId="0" fontId="6" fillId="0" borderId="1" xfId="0" applyFont="1" applyFill="1" applyBorder="1" applyAlignment="1" applyProtection="1">
      <alignment horizontal="left" vertical="top"/>
      <protection locked="0"/>
    </xf>
    <xf numFmtId="0" fontId="6" fillId="0" borderId="8" xfId="0" applyFont="1" applyFill="1" applyBorder="1" applyAlignment="1" applyProtection="1">
      <alignment horizontal="left" vertical="top"/>
      <protection locked="0"/>
    </xf>
    <xf numFmtId="0" fontId="78" fillId="0" borderId="0" xfId="0" applyFont="1" applyFill="1" applyBorder="1" applyAlignment="1" applyProtection="1">
      <alignment horizontal="left"/>
    </xf>
    <xf numFmtId="0" fontId="6" fillId="0" borderId="0" xfId="0" quotePrefix="1" applyFont="1" applyFill="1" applyBorder="1" applyAlignment="1" applyProtection="1">
      <alignment horizontal="left" vertical="center"/>
      <protection locked="0"/>
    </xf>
    <xf numFmtId="0" fontId="6" fillId="0" borderId="14" xfId="0" quotePrefix="1" applyFont="1" applyFill="1" applyBorder="1" applyAlignment="1" applyProtection="1">
      <alignment horizontal="center" vertical="center"/>
      <protection locked="0"/>
    </xf>
    <xf numFmtId="0" fontId="6" fillId="0" borderId="14" xfId="0" quotePrefix="1" applyFont="1" applyFill="1" applyBorder="1" applyAlignment="1" applyProtection="1">
      <alignment vertical="center"/>
      <protection locked="0"/>
    </xf>
    <xf numFmtId="0" fontId="75" fillId="0" borderId="25" xfId="1707" applyFont="1" applyBorder="1" applyAlignment="1">
      <alignment horizontal="center" wrapText="1"/>
    </xf>
    <xf numFmtId="0" fontId="75" fillId="0" borderId="29" xfId="1707" applyFont="1" applyBorder="1" applyAlignment="1">
      <alignment horizontal="center" wrapText="1"/>
    </xf>
    <xf numFmtId="4" fontId="93" fillId="0" borderId="64" xfId="0" applyNumberFormat="1" applyFont="1" applyFill="1" applyBorder="1"/>
    <xf numFmtId="0" fontId="0" fillId="0" borderId="0" xfId="0" applyNumberFormat="1"/>
    <xf numFmtId="0" fontId="2" fillId="0" borderId="0" xfId="1629" quotePrefix="1" applyAlignment="1">
      <alignment horizontal="right"/>
    </xf>
    <xf numFmtId="0" fontId="2" fillId="0" borderId="0" xfId="1629" applyAlignment="1">
      <alignment horizontal="right"/>
    </xf>
    <xf numFmtId="0" fontId="24" fillId="0" borderId="0" xfId="0" applyFont="1"/>
    <xf numFmtId="0" fontId="0" fillId="0" borderId="0" xfId="0" applyFill="1"/>
    <xf numFmtId="0" fontId="4" fillId="0" borderId="0" xfId="2" applyFont="1" applyBorder="1" applyAlignment="1" applyProtection="1">
      <protection locked="0"/>
    </xf>
    <xf numFmtId="0" fontId="2" fillId="0" borderId="0" xfId="1629" quotePrefix="1" applyFill="1" applyAlignment="1">
      <alignment horizontal="right"/>
    </xf>
    <xf numFmtId="0" fontId="6" fillId="0" borderId="9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1" fillId="0" borderId="9" xfId="0" applyFont="1" applyFill="1" applyBorder="1" applyAlignment="1" applyProtection="1">
      <alignment horizontal="center"/>
      <protection locked="0"/>
    </xf>
    <xf numFmtId="0" fontId="6" fillId="0" borderId="9" xfId="0" applyFont="1" applyBorder="1" applyAlignment="1">
      <alignment horizontal="left"/>
    </xf>
    <xf numFmtId="3" fontId="6" fillId="0" borderId="9" xfId="0" applyNumberFormat="1" applyFont="1" applyFill="1" applyBorder="1" applyAlignment="1" applyProtection="1">
      <alignment horizontal="left"/>
      <protection locked="0"/>
    </xf>
    <xf numFmtId="17" fontId="8" fillId="2" borderId="11" xfId="0" applyNumberFormat="1" applyFont="1" applyFill="1" applyBorder="1" applyAlignment="1" applyProtection="1">
      <alignment horizontal="center" vertical="center" wrapText="1"/>
    </xf>
    <xf numFmtId="17" fontId="8" fillId="2" borderId="12" xfId="0" applyNumberFormat="1" applyFont="1" applyFill="1" applyBorder="1" applyAlignment="1" applyProtection="1">
      <alignment horizontal="center" vertical="center" wrapText="1"/>
    </xf>
    <xf numFmtId="17" fontId="8" fillId="2" borderId="13" xfId="0" applyNumberFormat="1" applyFont="1" applyFill="1" applyBorder="1" applyAlignment="1" applyProtection="1">
      <alignment horizontal="center" vertical="center" wrapText="1"/>
    </xf>
    <xf numFmtId="171" fontId="6" fillId="0" borderId="10" xfId="0" applyNumberFormat="1" applyFont="1" applyFill="1" applyBorder="1" applyAlignment="1" applyProtection="1">
      <alignment horizontal="center"/>
      <protection locked="0"/>
    </xf>
    <xf numFmtId="171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14" fontId="6" fillId="4" borderId="10" xfId="0" applyNumberFormat="1" applyFont="1" applyFill="1" applyBorder="1" applyAlignment="1" applyProtection="1">
      <alignment horizontal="center"/>
      <protection locked="0"/>
    </xf>
    <xf numFmtId="17" fontId="8" fillId="2" borderId="11" xfId="0" applyNumberFormat="1" applyFont="1" applyFill="1" applyBorder="1" applyAlignment="1" applyProtection="1">
      <alignment horizontal="left" vertical="center" wrapText="1"/>
    </xf>
    <xf numFmtId="17" fontId="8" fillId="2" borderId="12" xfId="0" applyNumberFormat="1" applyFont="1" applyFill="1" applyBorder="1" applyAlignment="1" applyProtection="1">
      <alignment horizontal="left" vertical="center" wrapText="1"/>
    </xf>
    <xf numFmtId="17" fontId="8" fillId="2" borderId="13" xfId="0" applyNumberFormat="1" applyFont="1" applyFill="1" applyBorder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left" vertical="center"/>
      <protection locked="0"/>
    </xf>
    <xf numFmtId="0" fontId="6" fillId="0" borderId="9" xfId="0" applyFont="1" applyFill="1" applyBorder="1" applyAlignment="1" applyProtection="1">
      <alignment horizontal="left" vertical="center"/>
      <protection locked="0"/>
    </xf>
    <xf numFmtId="0" fontId="6" fillId="0" borderId="10" xfId="0" applyNumberFormat="1" applyFont="1" applyFill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left"/>
      <protection locked="0"/>
    </xf>
    <xf numFmtId="0" fontId="6" fillId="0" borderId="9" xfId="0" quotePrefix="1" applyFont="1" applyBorder="1" applyAlignment="1" applyProtection="1">
      <alignment horizontal="left"/>
      <protection locked="0"/>
    </xf>
    <xf numFmtId="0" fontId="4" fillId="0" borderId="9" xfId="2" applyBorder="1" applyAlignment="1" applyProtection="1">
      <alignment horizontal="left"/>
      <protection locked="0"/>
    </xf>
    <xf numFmtId="0" fontId="4" fillId="0" borderId="9" xfId="2" applyFont="1" applyBorder="1" applyAlignment="1" applyProtection="1">
      <alignment horizontal="left"/>
      <protection locked="0"/>
    </xf>
    <xf numFmtId="0" fontId="6" fillId="0" borderId="10" xfId="0" quotePrefix="1" applyFont="1" applyFill="1" applyBorder="1" applyAlignment="1" applyProtection="1">
      <alignment horizontal="left" vertical="center"/>
      <protection locked="0"/>
    </xf>
    <xf numFmtId="14" fontId="6" fillId="0" borderId="10" xfId="0" applyNumberFormat="1" applyFont="1" applyFill="1" applyBorder="1" applyAlignment="1" applyProtection="1">
      <alignment horizontal="left"/>
      <protection locked="0"/>
    </xf>
    <xf numFmtId="0" fontId="6" fillId="0" borderId="10" xfId="0" applyFont="1" applyBorder="1" applyAlignment="1">
      <alignment horizontal="left"/>
    </xf>
    <xf numFmtId="0" fontId="6" fillId="4" borderId="9" xfId="0" quotePrefix="1" applyFont="1" applyFill="1" applyBorder="1" applyAlignment="1">
      <alignment horizontal="center"/>
    </xf>
    <xf numFmtId="0" fontId="6" fillId="4" borderId="9" xfId="0" applyFont="1" applyFill="1" applyBorder="1" applyAlignment="1">
      <alignment horizontal="left"/>
    </xf>
    <xf numFmtId="3" fontId="6" fillId="0" borderId="10" xfId="0" applyNumberFormat="1" applyFont="1" applyFill="1" applyBorder="1" applyAlignment="1" applyProtection="1">
      <alignment horizontal="left"/>
      <protection locked="0"/>
    </xf>
    <xf numFmtId="3" fontId="83" fillId="0" borderId="24" xfId="1" applyNumberFormat="1" applyFont="1" applyFill="1" applyBorder="1" applyAlignment="1">
      <alignment horizontal="center" vertical="center" wrapText="1"/>
    </xf>
    <xf numFmtId="3" fontId="83" fillId="0" borderId="2" xfId="1" applyNumberFormat="1" applyFont="1" applyFill="1" applyBorder="1" applyAlignment="1">
      <alignment horizontal="center" vertical="center" wrapText="1"/>
    </xf>
    <xf numFmtId="3" fontId="83" fillId="0" borderId="42" xfId="1" applyNumberFormat="1" applyFont="1" applyFill="1" applyBorder="1" applyAlignment="1">
      <alignment horizontal="center" vertical="center" wrapText="1"/>
    </xf>
    <xf numFmtId="3" fontId="83" fillId="0" borderId="28" xfId="1" applyNumberFormat="1" applyFont="1" applyFill="1" applyBorder="1" applyAlignment="1">
      <alignment horizontal="center" vertical="center" wrapText="1"/>
    </xf>
    <xf numFmtId="3" fontId="83" fillId="0" borderId="64" xfId="1" applyNumberFormat="1" applyFont="1" applyFill="1" applyBorder="1" applyAlignment="1">
      <alignment horizontal="center" vertical="center" wrapText="1"/>
    </xf>
    <xf numFmtId="3" fontId="83" fillId="0" borderId="43" xfId="1" applyNumberFormat="1" applyFont="1" applyFill="1" applyBorder="1" applyAlignment="1">
      <alignment horizontal="center" vertical="center" wrapText="1"/>
    </xf>
    <xf numFmtId="0" fontId="75" fillId="0" borderId="58" xfId="1707" applyFont="1" applyBorder="1" applyAlignment="1">
      <alignment horizontal="center"/>
    </xf>
    <xf numFmtId="0" fontId="75" fillId="0" borderId="59" xfId="1707" applyFont="1" applyBorder="1" applyAlignment="1">
      <alignment horizontal="center"/>
    </xf>
    <xf numFmtId="0" fontId="75" fillId="0" borderId="60" xfId="1707" applyFont="1" applyBorder="1" applyAlignment="1">
      <alignment horizontal="center"/>
    </xf>
    <xf numFmtId="0" fontId="75" fillId="0" borderId="24" xfId="1707" applyFont="1" applyBorder="1" applyAlignment="1">
      <alignment horizontal="center" vertical="center" wrapText="1"/>
    </xf>
    <xf numFmtId="0" fontId="75" fillId="0" borderId="2" xfId="1707" applyFont="1" applyBorder="1" applyAlignment="1">
      <alignment horizontal="center" vertical="center" wrapText="1"/>
    </xf>
    <xf numFmtId="0" fontId="75" fillId="0" borderId="42" xfId="1707" applyFont="1" applyBorder="1" applyAlignment="1">
      <alignment horizontal="center" vertical="center" wrapText="1"/>
    </xf>
    <xf numFmtId="0" fontId="75" fillId="0" borderId="28" xfId="1707" applyFont="1" applyBorder="1" applyAlignment="1">
      <alignment horizontal="center" vertical="center" wrapText="1"/>
    </xf>
    <xf numFmtId="0" fontId="75" fillId="0" borderId="56" xfId="1707" applyFont="1" applyBorder="1" applyAlignment="1">
      <alignment horizontal="center" vertical="center" wrapText="1"/>
    </xf>
    <xf numFmtId="0" fontId="75" fillId="0" borderId="43" xfId="1707" applyFont="1" applyBorder="1" applyAlignment="1">
      <alignment horizontal="center" vertical="center" wrapText="1"/>
    </xf>
    <xf numFmtId="0" fontId="75" fillId="0" borderId="25" xfId="1707" applyFont="1" applyBorder="1" applyAlignment="1">
      <alignment horizontal="center" vertical="center" wrapText="1"/>
    </xf>
    <xf numFmtId="0" fontId="75" fillId="0" borderId="64" xfId="1707" applyFont="1" applyBorder="1" applyAlignment="1">
      <alignment horizontal="center" vertical="center" wrapText="1"/>
    </xf>
    <xf numFmtId="0" fontId="75" fillId="0" borderId="29" xfId="1707" applyFont="1" applyBorder="1" applyAlignment="1">
      <alignment horizontal="center" vertical="center" wrapText="1"/>
    </xf>
    <xf numFmtId="0" fontId="75" fillId="0" borderId="61" xfId="1707" applyFont="1" applyBorder="1" applyAlignment="1">
      <alignment horizontal="center"/>
    </xf>
    <xf numFmtId="0" fontId="75" fillId="0" borderId="62" xfId="1707" applyFont="1" applyBorder="1" applyAlignment="1">
      <alignment horizontal="center"/>
    </xf>
    <xf numFmtId="0" fontId="75" fillId="0" borderId="63" xfId="1707" applyFont="1" applyBorder="1" applyAlignment="1">
      <alignment horizontal="center"/>
    </xf>
    <xf numFmtId="0" fontId="75" fillId="0" borderId="24" xfId="1707" applyFont="1" applyBorder="1" applyAlignment="1">
      <alignment horizontal="center" wrapText="1"/>
    </xf>
    <xf numFmtId="0" fontId="75" fillId="0" borderId="25" xfId="1707" applyFont="1" applyBorder="1" applyAlignment="1">
      <alignment horizontal="center" wrapText="1"/>
    </xf>
    <xf numFmtId="0" fontId="75" fillId="0" borderId="28" xfId="1707" applyFont="1" applyBorder="1" applyAlignment="1">
      <alignment horizontal="center" wrapText="1"/>
    </xf>
    <xf numFmtId="0" fontId="75" fillId="0" borderId="29" xfId="1707" applyFont="1" applyBorder="1" applyAlignment="1">
      <alignment horizontal="center" wrapText="1"/>
    </xf>
  </cellXfs>
  <cellStyles count="2619">
    <cellStyle name="20% - Accent1 10" xfId="7" xr:uid="{00000000-0005-0000-0000-000000000000}"/>
    <cellStyle name="20% - Accent1 11" xfId="8" xr:uid="{00000000-0005-0000-0000-000001000000}"/>
    <cellStyle name="20% - Accent1 12" xfId="9" xr:uid="{00000000-0005-0000-0000-000002000000}"/>
    <cellStyle name="20% - Accent1 2" xfId="10" xr:uid="{00000000-0005-0000-0000-000003000000}"/>
    <cellStyle name="20% - Accent1 2 2" xfId="11" xr:uid="{00000000-0005-0000-0000-000004000000}"/>
    <cellStyle name="20% - Accent1 2 3" xfId="12" xr:uid="{00000000-0005-0000-0000-000005000000}"/>
    <cellStyle name="20% - Accent1 2 3 2" xfId="13" xr:uid="{00000000-0005-0000-0000-000006000000}"/>
    <cellStyle name="20% - Accent1 2 3 2 2" xfId="14" xr:uid="{00000000-0005-0000-0000-000007000000}"/>
    <cellStyle name="20% - Accent1 2 3 2 2 2" xfId="15" xr:uid="{00000000-0005-0000-0000-000008000000}"/>
    <cellStyle name="20% - Accent1 2 3 2 2 3" xfId="16" xr:uid="{00000000-0005-0000-0000-000009000000}"/>
    <cellStyle name="20% - Accent1 2 3 2 3" xfId="17" xr:uid="{00000000-0005-0000-0000-00000A000000}"/>
    <cellStyle name="20% - Accent1 2 3 2 4" xfId="18" xr:uid="{00000000-0005-0000-0000-00000B000000}"/>
    <cellStyle name="20% - Accent1 2 3 3" xfId="19" xr:uid="{00000000-0005-0000-0000-00000C000000}"/>
    <cellStyle name="20% - Accent1 2 3 3 2" xfId="20" xr:uid="{00000000-0005-0000-0000-00000D000000}"/>
    <cellStyle name="20% - Accent1 2 3 3 3" xfId="21" xr:uid="{00000000-0005-0000-0000-00000E000000}"/>
    <cellStyle name="20% - Accent1 2 3 4" xfId="22" xr:uid="{00000000-0005-0000-0000-00000F000000}"/>
    <cellStyle name="20% - Accent1 2 3 4 2" xfId="23" xr:uid="{00000000-0005-0000-0000-000010000000}"/>
    <cellStyle name="20% - Accent1 2 3 4 3" xfId="24" xr:uid="{00000000-0005-0000-0000-000011000000}"/>
    <cellStyle name="20% - Accent1 2 3 5" xfId="25" xr:uid="{00000000-0005-0000-0000-000012000000}"/>
    <cellStyle name="20% - Accent1 2 3 6" xfId="26" xr:uid="{00000000-0005-0000-0000-000013000000}"/>
    <cellStyle name="20% - Accent1 2 4" xfId="27" xr:uid="{00000000-0005-0000-0000-000014000000}"/>
    <cellStyle name="20% - Accent1 2 4 2" xfId="28" xr:uid="{00000000-0005-0000-0000-000015000000}"/>
    <cellStyle name="20% - Accent1 2 4 2 2" xfId="29" xr:uid="{00000000-0005-0000-0000-000016000000}"/>
    <cellStyle name="20% - Accent1 2 4 2 2 2" xfId="30" xr:uid="{00000000-0005-0000-0000-000017000000}"/>
    <cellStyle name="20% - Accent1 2 4 2 2 3" xfId="31" xr:uid="{00000000-0005-0000-0000-000018000000}"/>
    <cellStyle name="20% - Accent1 2 4 2 3" xfId="32" xr:uid="{00000000-0005-0000-0000-000019000000}"/>
    <cellStyle name="20% - Accent1 2 4 2 4" xfId="33" xr:uid="{00000000-0005-0000-0000-00001A000000}"/>
    <cellStyle name="20% - Accent1 2 5" xfId="34" xr:uid="{00000000-0005-0000-0000-00001B000000}"/>
    <cellStyle name="20% - Accent1 2 5 2" xfId="35" xr:uid="{00000000-0005-0000-0000-00001C000000}"/>
    <cellStyle name="20% - Accent1 3" xfId="36" xr:uid="{00000000-0005-0000-0000-00001D000000}"/>
    <cellStyle name="20% - Accent1 3 10" xfId="37" xr:uid="{00000000-0005-0000-0000-00001E000000}"/>
    <cellStyle name="20% - Accent1 3 2" xfId="38" xr:uid="{00000000-0005-0000-0000-00001F000000}"/>
    <cellStyle name="20% - Accent1 3 3" xfId="39" xr:uid="{00000000-0005-0000-0000-000020000000}"/>
    <cellStyle name="20% - Accent1 3 3 2" xfId="40" xr:uid="{00000000-0005-0000-0000-000021000000}"/>
    <cellStyle name="20% - Accent1 3 3 2 2" xfId="41" xr:uid="{00000000-0005-0000-0000-000022000000}"/>
    <cellStyle name="20% - Accent1 3 3 2 2 2" xfId="42" xr:uid="{00000000-0005-0000-0000-000023000000}"/>
    <cellStyle name="20% - Accent1 3 3 2 2 3" xfId="43" xr:uid="{00000000-0005-0000-0000-000024000000}"/>
    <cellStyle name="20% - Accent1 3 3 2 3" xfId="44" xr:uid="{00000000-0005-0000-0000-000025000000}"/>
    <cellStyle name="20% - Accent1 3 3 2 4" xfId="45" xr:uid="{00000000-0005-0000-0000-000026000000}"/>
    <cellStyle name="20% - Accent1 3 4" xfId="46" xr:uid="{00000000-0005-0000-0000-000027000000}"/>
    <cellStyle name="20% - Accent1 3 4 2" xfId="47" xr:uid="{00000000-0005-0000-0000-000028000000}"/>
    <cellStyle name="20% - Accent1 3 4 2 2" xfId="48" xr:uid="{00000000-0005-0000-0000-000029000000}"/>
    <cellStyle name="20% - Accent1 3 4 2 3" xfId="49" xr:uid="{00000000-0005-0000-0000-00002A000000}"/>
    <cellStyle name="20% - Accent1 3 4 3" xfId="50" xr:uid="{00000000-0005-0000-0000-00002B000000}"/>
    <cellStyle name="20% - Accent1 3 4 4" xfId="51" xr:uid="{00000000-0005-0000-0000-00002C000000}"/>
    <cellStyle name="20% - Accent1 3 5" xfId="52" xr:uid="{00000000-0005-0000-0000-00002D000000}"/>
    <cellStyle name="20% - Accent1 3 5 2" xfId="53" xr:uid="{00000000-0005-0000-0000-00002E000000}"/>
    <cellStyle name="20% - Accent1 3 5 2 2" xfId="54" xr:uid="{00000000-0005-0000-0000-00002F000000}"/>
    <cellStyle name="20% - Accent1 3 5 2 3" xfId="55" xr:uid="{00000000-0005-0000-0000-000030000000}"/>
    <cellStyle name="20% - Accent1 3 5 3" xfId="56" xr:uid="{00000000-0005-0000-0000-000031000000}"/>
    <cellStyle name="20% - Accent1 3 5 4" xfId="57" xr:uid="{00000000-0005-0000-0000-000032000000}"/>
    <cellStyle name="20% - Accent1 3 6" xfId="58" xr:uid="{00000000-0005-0000-0000-000033000000}"/>
    <cellStyle name="20% - Accent1 3 6 2" xfId="59" xr:uid="{00000000-0005-0000-0000-000034000000}"/>
    <cellStyle name="20% - Accent1 3 6 3" xfId="60" xr:uid="{00000000-0005-0000-0000-000035000000}"/>
    <cellStyle name="20% - Accent1 3 7" xfId="61" xr:uid="{00000000-0005-0000-0000-000036000000}"/>
    <cellStyle name="20% - Accent1 3 7 2" xfId="62" xr:uid="{00000000-0005-0000-0000-000037000000}"/>
    <cellStyle name="20% - Accent1 3 7 3" xfId="63" xr:uid="{00000000-0005-0000-0000-000038000000}"/>
    <cellStyle name="20% - Accent1 3 8" xfId="64" xr:uid="{00000000-0005-0000-0000-000039000000}"/>
    <cellStyle name="20% - Accent1 3 9" xfId="65" xr:uid="{00000000-0005-0000-0000-00003A000000}"/>
    <cellStyle name="20% - Accent1 4" xfId="66" xr:uid="{00000000-0005-0000-0000-00003B000000}"/>
    <cellStyle name="20% - Accent1 4 2" xfId="67" xr:uid="{00000000-0005-0000-0000-00003C000000}"/>
    <cellStyle name="20% - Accent1 4 2 2" xfId="68" xr:uid="{00000000-0005-0000-0000-00003D000000}"/>
    <cellStyle name="20% - Accent1 4 2 2 2" xfId="69" xr:uid="{00000000-0005-0000-0000-00003E000000}"/>
    <cellStyle name="20% - Accent1 4 2 2 3" xfId="70" xr:uid="{00000000-0005-0000-0000-00003F000000}"/>
    <cellStyle name="20% - Accent1 4 2 3" xfId="71" xr:uid="{00000000-0005-0000-0000-000040000000}"/>
    <cellStyle name="20% - Accent1 4 2 4" xfId="72" xr:uid="{00000000-0005-0000-0000-000041000000}"/>
    <cellStyle name="20% - Accent1 4 3" xfId="73" xr:uid="{00000000-0005-0000-0000-000042000000}"/>
    <cellStyle name="20% - Accent1 4 3 2" xfId="74" xr:uid="{00000000-0005-0000-0000-000043000000}"/>
    <cellStyle name="20% - Accent1 4 3 3" xfId="75" xr:uid="{00000000-0005-0000-0000-000044000000}"/>
    <cellStyle name="20% - Accent1 4 4" xfId="76" xr:uid="{00000000-0005-0000-0000-000045000000}"/>
    <cellStyle name="20% - Accent1 4 4 2" xfId="77" xr:uid="{00000000-0005-0000-0000-000046000000}"/>
    <cellStyle name="20% - Accent1 4 4 3" xfId="78" xr:uid="{00000000-0005-0000-0000-000047000000}"/>
    <cellStyle name="20% - Accent1 4 5" xfId="79" xr:uid="{00000000-0005-0000-0000-000048000000}"/>
    <cellStyle name="20% - Accent1 4 6" xfId="80" xr:uid="{00000000-0005-0000-0000-000049000000}"/>
    <cellStyle name="20% - Accent1 5" xfId="81" xr:uid="{00000000-0005-0000-0000-00004A000000}"/>
    <cellStyle name="20% - Accent1 5 2" xfId="82" xr:uid="{00000000-0005-0000-0000-00004B000000}"/>
    <cellStyle name="20% - Accent1 5 2 2" xfId="83" xr:uid="{00000000-0005-0000-0000-00004C000000}"/>
    <cellStyle name="20% - Accent1 5 2 2 2" xfId="84" xr:uid="{00000000-0005-0000-0000-00004D000000}"/>
    <cellStyle name="20% - Accent1 5 2 3" xfId="85" xr:uid="{00000000-0005-0000-0000-00004E000000}"/>
    <cellStyle name="20% - Accent1 5 2 4" xfId="86" xr:uid="{00000000-0005-0000-0000-00004F000000}"/>
    <cellStyle name="20% - Accent1 5 3" xfId="87" xr:uid="{00000000-0005-0000-0000-000050000000}"/>
    <cellStyle name="20% - Accent1 5 3 2" xfId="88" xr:uid="{00000000-0005-0000-0000-000051000000}"/>
    <cellStyle name="20% - Accent1 5 3 3" xfId="89" xr:uid="{00000000-0005-0000-0000-000052000000}"/>
    <cellStyle name="20% - Accent1 6" xfId="90" xr:uid="{00000000-0005-0000-0000-000053000000}"/>
    <cellStyle name="20% - Accent1 6 2" xfId="91" xr:uid="{00000000-0005-0000-0000-000054000000}"/>
    <cellStyle name="20% - Accent1 6 2 2" xfId="92" xr:uid="{00000000-0005-0000-0000-000055000000}"/>
    <cellStyle name="20% - Accent1 6 2 3" xfId="93" xr:uid="{00000000-0005-0000-0000-000056000000}"/>
    <cellStyle name="20% - Accent1 6 3" xfId="94" xr:uid="{00000000-0005-0000-0000-000057000000}"/>
    <cellStyle name="20% - Accent1 6 4" xfId="95" xr:uid="{00000000-0005-0000-0000-000058000000}"/>
    <cellStyle name="20% - Accent1 7" xfId="96" xr:uid="{00000000-0005-0000-0000-000059000000}"/>
    <cellStyle name="20% - Accent1 7 2" xfId="97" xr:uid="{00000000-0005-0000-0000-00005A000000}"/>
    <cellStyle name="20% - Accent1 7 2 2" xfId="98" xr:uid="{00000000-0005-0000-0000-00005B000000}"/>
    <cellStyle name="20% - Accent1 7 2 3" xfId="99" xr:uid="{00000000-0005-0000-0000-00005C000000}"/>
    <cellStyle name="20% - Accent1 7 3" xfId="100" xr:uid="{00000000-0005-0000-0000-00005D000000}"/>
    <cellStyle name="20% - Accent1 7 4" xfId="101" xr:uid="{00000000-0005-0000-0000-00005E000000}"/>
    <cellStyle name="20% - Accent1 8" xfId="102" xr:uid="{00000000-0005-0000-0000-00005F000000}"/>
    <cellStyle name="20% - Accent1 8 2" xfId="103" xr:uid="{00000000-0005-0000-0000-000060000000}"/>
    <cellStyle name="20% - Accent1 8 3" xfId="104" xr:uid="{00000000-0005-0000-0000-000061000000}"/>
    <cellStyle name="20% - Accent1 9" xfId="105" xr:uid="{00000000-0005-0000-0000-000062000000}"/>
    <cellStyle name="20% - Accent1 9 2" xfId="106" xr:uid="{00000000-0005-0000-0000-000063000000}"/>
    <cellStyle name="20% - Accent1 9 3" xfId="107" xr:uid="{00000000-0005-0000-0000-000064000000}"/>
    <cellStyle name="20% - Accent2 10" xfId="108" xr:uid="{00000000-0005-0000-0000-000065000000}"/>
    <cellStyle name="20% - Accent2 11" xfId="109" xr:uid="{00000000-0005-0000-0000-000066000000}"/>
    <cellStyle name="20% - Accent2 12" xfId="110" xr:uid="{00000000-0005-0000-0000-000067000000}"/>
    <cellStyle name="20% - Accent2 2" xfId="111" xr:uid="{00000000-0005-0000-0000-000068000000}"/>
    <cellStyle name="20% - Accent2 2 2" xfId="112" xr:uid="{00000000-0005-0000-0000-000069000000}"/>
    <cellStyle name="20% - Accent2 2 3" xfId="113" xr:uid="{00000000-0005-0000-0000-00006A000000}"/>
    <cellStyle name="20% - Accent2 2 3 2" xfId="114" xr:uid="{00000000-0005-0000-0000-00006B000000}"/>
    <cellStyle name="20% - Accent2 2 3 2 2" xfId="115" xr:uid="{00000000-0005-0000-0000-00006C000000}"/>
    <cellStyle name="20% - Accent2 2 3 2 2 2" xfId="116" xr:uid="{00000000-0005-0000-0000-00006D000000}"/>
    <cellStyle name="20% - Accent2 2 3 2 2 3" xfId="117" xr:uid="{00000000-0005-0000-0000-00006E000000}"/>
    <cellStyle name="20% - Accent2 2 3 2 3" xfId="118" xr:uid="{00000000-0005-0000-0000-00006F000000}"/>
    <cellStyle name="20% - Accent2 2 3 2 4" xfId="119" xr:uid="{00000000-0005-0000-0000-000070000000}"/>
    <cellStyle name="20% - Accent2 2 3 3" xfId="120" xr:uid="{00000000-0005-0000-0000-000071000000}"/>
    <cellStyle name="20% - Accent2 2 3 3 2" xfId="121" xr:uid="{00000000-0005-0000-0000-000072000000}"/>
    <cellStyle name="20% - Accent2 2 3 3 3" xfId="122" xr:uid="{00000000-0005-0000-0000-000073000000}"/>
    <cellStyle name="20% - Accent2 2 3 4" xfId="123" xr:uid="{00000000-0005-0000-0000-000074000000}"/>
    <cellStyle name="20% - Accent2 2 3 4 2" xfId="124" xr:uid="{00000000-0005-0000-0000-000075000000}"/>
    <cellStyle name="20% - Accent2 2 3 4 3" xfId="125" xr:uid="{00000000-0005-0000-0000-000076000000}"/>
    <cellStyle name="20% - Accent2 2 3 5" xfId="126" xr:uid="{00000000-0005-0000-0000-000077000000}"/>
    <cellStyle name="20% - Accent2 2 3 6" xfId="127" xr:uid="{00000000-0005-0000-0000-000078000000}"/>
    <cellStyle name="20% - Accent2 2 4" xfId="128" xr:uid="{00000000-0005-0000-0000-000079000000}"/>
    <cellStyle name="20% - Accent2 2 4 2" xfId="129" xr:uid="{00000000-0005-0000-0000-00007A000000}"/>
    <cellStyle name="20% - Accent2 2 4 2 2" xfId="130" xr:uid="{00000000-0005-0000-0000-00007B000000}"/>
    <cellStyle name="20% - Accent2 2 4 2 2 2" xfId="131" xr:uid="{00000000-0005-0000-0000-00007C000000}"/>
    <cellStyle name="20% - Accent2 2 4 2 2 3" xfId="132" xr:uid="{00000000-0005-0000-0000-00007D000000}"/>
    <cellStyle name="20% - Accent2 2 4 2 3" xfId="133" xr:uid="{00000000-0005-0000-0000-00007E000000}"/>
    <cellStyle name="20% - Accent2 2 4 2 4" xfId="134" xr:uid="{00000000-0005-0000-0000-00007F000000}"/>
    <cellStyle name="20% - Accent2 2 5" xfId="135" xr:uid="{00000000-0005-0000-0000-000080000000}"/>
    <cellStyle name="20% - Accent2 2 5 2" xfId="136" xr:uid="{00000000-0005-0000-0000-000081000000}"/>
    <cellStyle name="20% - Accent2 3" xfId="137" xr:uid="{00000000-0005-0000-0000-000082000000}"/>
    <cellStyle name="20% - Accent2 3 10" xfId="138" xr:uid="{00000000-0005-0000-0000-000083000000}"/>
    <cellStyle name="20% - Accent2 3 2" xfId="139" xr:uid="{00000000-0005-0000-0000-000084000000}"/>
    <cellStyle name="20% - Accent2 3 3" xfId="140" xr:uid="{00000000-0005-0000-0000-000085000000}"/>
    <cellStyle name="20% - Accent2 3 3 2" xfId="141" xr:uid="{00000000-0005-0000-0000-000086000000}"/>
    <cellStyle name="20% - Accent2 3 3 2 2" xfId="142" xr:uid="{00000000-0005-0000-0000-000087000000}"/>
    <cellStyle name="20% - Accent2 3 3 2 2 2" xfId="143" xr:uid="{00000000-0005-0000-0000-000088000000}"/>
    <cellStyle name="20% - Accent2 3 3 2 2 3" xfId="144" xr:uid="{00000000-0005-0000-0000-000089000000}"/>
    <cellStyle name="20% - Accent2 3 3 2 3" xfId="145" xr:uid="{00000000-0005-0000-0000-00008A000000}"/>
    <cellStyle name="20% - Accent2 3 3 2 4" xfId="146" xr:uid="{00000000-0005-0000-0000-00008B000000}"/>
    <cellStyle name="20% - Accent2 3 4" xfId="147" xr:uid="{00000000-0005-0000-0000-00008C000000}"/>
    <cellStyle name="20% - Accent2 3 4 2" xfId="148" xr:uid="{00000000-0005-0000-0000-00008D000000}"/>
    <cellStyle name="20% - Accent2 3 4 2 2" xfId="149" xr:uid="{00000000-0005-0000-0000-00008E000000}"/>
    <cellStyle name="20% - Accent2 3 4 2 3" xfId="150" xr:uid="{00000000-0005-0000-0000-00008F000000}"/>
    <cellStyle name="20% - Accent2 3 4 3" xfId="151" xr:uid="{00000000-0005-0000-0000-000090000000}"/>
    <cellStyle name="20% - Accent2 3 4 4" xfId="152" xr:uid="{00000000-0005-0000-0000-000091000000}"/>
    <cellStyle name="20% - Accent2 3 5" xfId="153" xr:uid="{00000000-0005-0000-0000-000092000000}"/>
    <cellStyle name="20% - Accent2 3 5 2" xfId="154" xr:uid="{00000000-0005-0000-0000-000093000000}"/>
    <cellStyle name="20% - Accent2 3 5 2 2" xfId="155" xr:uid="{00000000-0005-0000-0000-000094000000}"/>
    <cellStyle name="20% - Accent2 3 5 2 3" xfId="156" xr:uid="{00000000-0005-0000-0000-000095000000}"/>
    <cellStyle name="20% - Accent2 3 5 3" xfId="157" xr:uid="{00000000-0005-0000-0000-000096000000}"/>
    <cellStyle name="20% - Accent2 3 5 4" xfId="158" xr:uid="{00000000-0005-0000-0000-000097000000}"/>
    <cellStyle name="20% - Accent2 3 6" xfId="159" xr:uid="{00000000-0005-0000-0000-000098000000}"/>
    <cellStyle name="20% - Accent2 3 6 2" xfId="160" xr:uid="{00000000-0005-0000-0000-000099000000}"/>
    <cellStyle name="20% - Accent2 3 6 3" xfId="161" xr:uid="{00000000-0005-0000-0000-00009A000000}"/>
    <cellStyle name="20% - Accent2 3 7" xfId="162" xr:uid="{00000000-0005-0000-0000-00009B000000}"/>
    <cellStyle name="20% - Accent2 3 7 2" xfId="163" xr:uid="{00000000-0005-0000-0000-00009C000000}"/>
    <cellStyle name="20% - Accent2 3 7 3" xfId="164" xr:uid="{00000000-0005-0000-0000-00009D000000}"/>
    <cellStyle name="20% - Accent2 3 8" xfId="165" xr:uid="{00000000-0005-0000-0000-00009E000000}"/>
    <cellStyle name="20% - Accent2 3 9" xfId="166" xr:uid="{00000000-0005-0000-0000-00009F000000}"/>
    <cellStyle name="20% - Accent2 4" xfId="167" xr:uid="{00000000-0005-0000-0000-0000A0000000}"/>
    <cellStyle name="20% - Accent2 4 2" xfId="168" xr:uid="{00000000-0005-0000-0000-0000A1000000}"/>
    <cellStyle name="20% - Accent2 4 2 2" xfId="169" xr:uid="{00000000-0005-0000-0000-0000A2000000}"/>
    <cellStyle name="20% - Accent2 4 2 2 2" xfId="170" xr:uid="{00000000-0005-0000-0000-0000A3000000}"/>
    <cellStyle name="20% - Accent2 4 2 2 3" xfId="171" xr:uid="{00000000-0005-0000-0000-0000A4000000}"/>
    <cellStyle name="20% - Accent2 4 2 3" xfId="172" xr:uid="{00000000-0005-0000-0000-0000A5000000}"/>
    <cellStyle name="20% - Accent2 4 2 4" xfId="173" xr:uid="{00000000-0005-0000-0000-0000A6000000}"/>
    <cellStyle name="20% - Accent2 4 3" xfId="174" xr:uid="{00000000-0005-0000-0000-0000A7000000}"/>
    <cellStyle name="20% - Accent2 4 3 2" xfId="175" xr:uid="{00000000-0005-0000-0000-0000A8000000}"/>
    <cellStyle name="20% - Accent2 4 3 3" xfId="176" xr:uid="{00000000-0005-0000-0000-0000A9000000}"/>
    <cellStyle name="20% - Accent2 4 4" xfId="177" xr:uid="{00000000-0005-0000-0000-0000AA000000}"/>
    <cellStyle name="20% - Accent2 4 4 2" xfId="178" xr:uid="{00000000-0005-0000-0000-0000AB000000}"/>
    <cellStyle name="20% - Accent2 4 4 3" xfId="179" xr:uid="{00000000-0005-0000-0000-0000AC000000}"/>
    <cellStyle name="20% - Accent2 4 5" xfId="180" xr:uid="{00000000-0005-0000-0000-0000AD000000}"/>
    <cellStyle name="20% - Accent2 4 6" xfId="181" xr:uid="{00000000-0005-0000-0000-0000AE000000}"/>
    <cellStyle name="20% - Accent2 5" xfId="182" xr:uid="{00000000-0005-0000-0000-0000AF000000}"/>
    <cellStyle name="20% - Accent2 5 2" xfId="183" xr:uid="{00000000-0005-0000-0000-0000B0000000}"/>
    <cellStyle name="20% - Accent2 5 2 2" xfId="184" xr:uid="{00000000-0005-0000-0000-0000B1000000}"/>
    <cellStyle name="20% - Accent2 5 2 2 2" xfId="185" xr:uid="{00000000-0005-0000-0000-0000B2000000}"/>
    <cellStyle name="20% - Accent2 5 2 3" xfId="186" xr:uid="{00000000-0005-0000-0000-0000B3000000}"/>
    <cellStyle name="20% - Accent2 5 2 4" xfId="187" xr:uid="{00000000-0005-0000-0000-0000B4000000}"/>
    <cellStyle name="20% - Accent2 5 3" xfId="188" xr:uid="{00000000-0005-0000-0000-0000B5000000}"/>
    <cellStyle name="20% - Accent2 5 3 2" xfId="189" xr:uid="{00000000-0005-0000-0000-0000B6000000}"/>
    <cellStyle name="20% - Accent2 5 3 3" xfId="190" xr:uid="{00000000-0005-0000-0000-0000B7000000}"/>
    <cellStyle name="20% - Accent2 6" xfId="191" xr:uid="{00000000-0005-0000-0000-0000B8000000}"/>
    <cellStyle name="20% - Accent2 6 2" xfId="192" xr:uid="{00000000-0005-0000-0000-0000B9000000}"/>
    <cellStyle name="20% - Accent2 6 2 2" xfId="193" xr:uid="{00000000-0005-0000-0000-0000BA000000}"/>
    <cellStyle name="20% - Accent2 6 2 3" xfId="194" xr:uid="{00000000-0005-0000-0000-0000BB000000}"/>
    <cellStyle name="20% - Accent2 6 3" xfId="195" xr:uid="{00000000-0005-0000-0000-0000BC000000}"/>
    <cellStyle name="20% - Accent2 6 4" xfId="196" xr:uid="{00000000-0005-0000-0000-0000BD000000}"/>
    <cellStyle name="20% - Accent2 7" xfId="197" xr:uid="{00000000-0005-0000-0000-0000BE000000}"/>
    <cellStyle name="20% - Accent2 7 2" xfId="198" xr:uid="{00000000-0005-0000-0000-0000BF000000}"/>
    <cellStyle name="20% - Accent2 7 2 2" xfId="199" xr:uid="{00000000-0005-0000-0000-0000C0000000}"/>
    <cellStyle name="20% - Accent2 7 2 3" xfId="200" xr:uid="{00000000-0005-0000-0000-0000C1000000}"/>
    <cellStyle name="20% - Accent2 7 3" xfId="201" xr:uid="{00000000-0005-0000-0000-0000C2000000}"/>
    <cellStyle name="20% - Accent2 7 4" xfId="202" xr:uid="{00000000-0005-0000-0000-0000C3000000}"/>
    <cellStyle name="20% - Accent2 8" xfId="203" xr:uid="{00000000-0005-0000-0000-0000C4000000}"/>
    <cellStyle name="20% - Accent2 8 2" xfId="204" xr:uid="{00000000-0005-0000-0000-0000C5000000}"/>
    <cellStyle name="20% - Accent2 8 3" xfId="205" xr:uid="{00000000-0005-0000-0000-0000C6000000}"/>
    <cellStyle name="20% - Accent2 9" xfId="206" xr:uid="{00000000-0005-0000-0000-0000C7000000}"/>
    <cellStyle name="20% - Accent2 9 2" xfId="207" xr:uid="{00000000-0005-0000-0000-0000C8000000}"/>
    <cellStyle name="20% - Accent2 9 3" xfId="208" xr:uid="{00000000-0005-0000-0000-0000C9000000}"/>
    <cellStyle name="20% - Accent3 10" xfId="209" xr:uid="{00000000-0005-0000-0000-0000CA000000}"/>
    <cellStyle name="20% - Accent3 11" xfId="210" xr:uid="{00000000-0005-0000-0000-0000CB000000}"/>
    <cellStyle name="20% - Accent3 12" xfId="211" xr:uid="{00000000-0005-0000-0000-0000CC000000}"/>
    <cellStyle name="20% - Accent3 2" xfId="212" xr:uid="{00000000-0005-0000-0000-0000CD000000}"/>
    <cellStyle name="20% - Accent3 2 2" xfId="213" xr:uid="{00000000-0005-0000-0000-0000CE000000}"/>
    <cellStyle name="20% - Accent3 2 3" xfId="214" xr:uid="{00000000-0005-0000-0000-0000CF000000}"/>
    <cellStyle name="20% - Accent3 2 3 2" xfId="215" xr:uid="{00000000-0005-0000-0000-0000D0000000}"/>
    <cellStyle name="20% - Accent3 2 3 2 2" xfId="216" xr:uid="{00000000-0005-0000-0000-0000D1000000}"/>
    <cellStyle name="20% - Accent3 2 3 2 2 2" xfId="217" xr:uid="{00000000-0005-0000-0000-0000D2000000}"/>
    <cellStyle name="20% - Accent3 2 3 2 2 3" xfId="218" xr:uid="{00000000-0005-0000-0000-0000D3000000}"/>
    <cellStyle name="20% - Accent3 2 3 2 3" xfId="219" xr:uid="{00000000-0005-0000-0000-0000D4000000}"/>
    <cellStyle name="20% - Accent3 2 3 2 4" xfId="220" xr:uid="{00000000-0005-0000-0000-0000D5000000}"/>
    <cellStyle name="20% - Accent3 2 3 3" xfId="221" xr:uid="{00000000-0005-0000-0000-0000D6000000}"/>
    <cellStyle name="20% - Accent3 2 3 3 2" xfId="222" xr:uid="{00000000-0005-0000-0000-0000D7000000}"/>
    <cellStyle name="20% - Accent3 2 3 3 3" xfId="223" xr:uid="{00000000-0005-0000-0000-0000D8000000}"/>
    <cellStyle name="20% - Accent3 2 3 4" xfId="224" xr:uid="{00000000-0005-0000-0000-0000D9000000}"/>
    <cellStyle name="20% - Accent3 2 3 4 2" xfId="225" xr:uid="{00000000-0005-0000-0000-0000DA000000}"/>
    <cellStyle name="20% - Accent3 2 3 4 3" xfId="226" xr:uid="{00000000-0005-0000-0000-0000DB000000}"/>
    <cellStyle name="20% - Accent3 2 3 5" xfId="227" xr:uid="{00000000-0005-0000-0000-0000DC000000}"/>
    <cellStyle name="20% - Accent3 2 3 6" xfId="228" xr:uid="{00000000-0005-0000-0000-0000DD000000}"/>
    <cellStyle name="20% - Accent3 2 4" xfId="229" xr:uid="{00000000-0005-0000-0000-0000DE000000}"/>
    <cellStyle name="20% - Accent3 2 4 2" xfId="230" xr:uid="{00000000-0005-0000-0000-0000DF000000}"/>
    <cellStyle name="20% - Accent3 2 4 2 2" xfId="231" xr:uid="{00000000-0005-0000-0000-0000E0000000}"/>
    <cellStyle name="20% - Accent3 2 4 2 2 2" xfId="232" xr:uid="{00000000-0005-0000-0000-0000E1000000}"/>
    <cellStyle name="20% - Accent3 2 4 2 2 3" xfId="233" xr:uid="{00000000-0005-0000-0000-0000E2000000}"/>
    <cellStyle name="20% - Accent3 2 4 2 3" xfId="234" xr:uid="{00000000-0005-0000-0000-0000E3000000}"/>
    <cellStyle name="20% - Accent3 2 4 2 4" xfId="235" xr:uid="{00000000-0005-0000-0000-0000E4000000}"/>
    <cellStyle name="20% - Accent3 2 5" xfId="236" xr:uid="{00000000-0005-0000-0000-0000E5000000}"/>
    <cellStyle name="20% - Accent3 2 5 2" xfId="237" xr:uid="{00000000-0005-0000-0000-0000E6000000}"/>
    <cellStyle name="20% - Accent3 3" xfId="238" xr:uid="{00000000-0005-0000-0000-0000E7000000}"/>
    <cellStyle name="20% - Accent3 3 10" xfId="239" xr:uid="{00000000-0005-0000-0000-0000E8000000}"/>
    <cellStyle name="20% - Accent3 3 2" xfId="240" xr:uid="{00000000-0005-0000-0000-0000E9000000}"/>
    <cellStyle name="20% - Accent3 3 3" xfId="241" xr:uid="{00000000-0005-0000-0000-0000EA000000}"/>
    <cellStyle name="20% - Accent3 3 3 2" xfId="242" xr:uid="{00000000-0005-0000-0000-0000EB000000}"/>
    <cellStyle name="20% - Accent3 3 3 2 2" xfId="243" xr:uid="{00000000-0005-0000-0000-0000EC000000}"/>
    <cellStyle name="20% - Accent3 3 3 2 2 2" xfId="244" xr:uid="{00000000-0005-0000-0000-0000ED000000}"/>
    <cellStyle name="20% - Accent3 3 3 2 2 3" xfId="245" xr:uid="{00000000-0005-0000-0000-0000EE000000}"/>
    <cellStyle name="20% - Accent3 3 3 2 3" xfId="246" xr:uid="{00000000-0005-0000-0000-0000EF000000}"/>
    <cellStyle name="20% - Accent3 3 3 2 4" xfId="247" xr:uid="{00000000-0005-0000-0000-0000F0000000}"/>
    <cellStyle name="20% - Accent3 3 4" xfId="248" xr:uid="{00000000-0005-0000-0000-0000F1000000}"/>
    <cellStyle name="20% - Accent3 3 4 2" xfId="249" xr:uid="{00000000-0005-0000-0000-0000F2000000}"/>
    <cellStyle name="20% - Accent3 3 4 2 2" xfId="250" xr:uid="{00000000-0005-0000-0000-0000F3000000}"/>
    <cellStyle name="20% - Accent3 3 4 2 3" xfId="251" xr:uid="{00000000-0005-0000-0000-0000F4000000}"/>
    <cellStyle name="20% - Accent3 3 4 3" xfId="252" xr:uid="{00000000-0005-0000-0000-0000F5000000}"/>
    <cellStyle name="20% - Accent3 3 4 4" xfId="253" xr:uid="{00000000-0005-0000-0000-0000F6000000}"/>
    <cellStyle name="20% - Accent3 3 5" xfId="254" xr:uid="{00000000-0005-0000-0000-0000F7000000}"/>
    <cellStyle name="20% - Accent3 3 5 2" xfId="255" xr:uid="{00000000-0005-0000-0000-0000F8000000}"/>
    <cellStyle name="20% - Accent3 3 5 2 2" xfId="256" xr:uid="{00000000-0005-0000-0000-0000F9000000}"/>
    <cellStyle name="20% - Accent3 3 5 2 3" xfId="257" xr:uid="{00000000-0005-0000-0000-0000FA000000}"/>
    <cellStyle name="20% - Accent3 3 5 3" xfId="258" xr:uid="{00000000-0005-0000-0000-0000FB000000}"/>
    <cellStyle name="20% - Accent3 3 5 4" xfId="259" xr:uid="{00000000-0005-0000-0000-0000FC000000}"/>
    <cellStyle name="20% - Accent3 3 6" xfId="260" xr:uid="{00000000-0005-0000-0000-0000FD000000}"/>
    <cellStyle name="20% - Accent3 3 6 2" xfId="261" xr:uid="{00000000-0005-0000-0000-0000FE000000}"/>
    <cellStyle name="20% - Accent3 3 6 3" xfId="262" xr:uid="{00000000-0005-0000-0000-0000FF000000}"/>
    <cellStyle name="20% - Accent3 3 7" xfId="263" xr:uid="{00000000-0005-0000-0000-000000010000}"/>
    <cellStyle name="20% - Accent3 3 7 2" xfId="264" xr:uid="{00000000-0005-0000-0000-000001010000}"/>
    <cellStyle name="20% - Accent3 3 7 3" xfId="265" xr:uid="{00000000-0005-0000-0000-000002010000}"/>
    <cellStyle name="20% - Accent3 3 8" xfId="266" xr:uid="{00000000-0005-0000-0000-000003010000}"/>
    <cellStyle name="20% - Accent3 3 9" xfId="267" xr:uid="{00000000-0005-0000-0000-000004010000}"/>
    <cellStyle name="20% - Accent3 4" xfId="268" xr:uid="{00000000-0005-0000-0000-000005010000}"/>
    <cellStyle name="20% - Accent3 4 2" xfId="269" xr:uid="{00000000-0005-0000-0000-000006010000}"/>
    <cellStyle name="20% - Accent3 4 2 2" xfId="270" xr:uid="{00000000-0005-0000-0000-000007010000}"/>
    <cellStyle name="20% - Accent3 4 2 2 2" xfId="271" xr:uid="{00000000-0005-0000-0000-000008010000}"/>
    <cellStyle name="20% - Accent3 4 2 2 3" xfId="272" xr:uid="{00000000-0005-0000-0000-000009010000}"/>
    <cellStyle name="20% - Accent3 4 2 3" xfId="273" xr:uid="{00000000-0005-0000-0000-00000A010000}"/>
    <cellStyle name="20% - Accent3 4 2 4" xfId="274" xr:uid="{00000000-0005-0000-0000-00000B010000}"/>
    <cellStyle name="20% - Accent3 4 3" xfId="275" xr:uid="{00000000-0005-0000-0000-00000C010000}"/>
    <cellStyle name="20% - Accent3 4 3 2" xfId="276" xr:uid="{00000000-0005-0000-0000-00000D010000}"/>
    <cellStyle name="20% - Accent3 4 3 3" xfId="277" xr:uid="{00000000-0005-0000-0000-00000E010000}"/>
    <cellStyle name="20% - Accent3 4 4" xfId="278" xr:uid="{00000000-0005-0000-0000-00000F010000}"/>
    <cellStyle name="20% - Accent3 4 4 2" xfId="279" xr:uid="{00000000-0005-0000-0000-000010010000}"/>
    <cellStyle name="20% - Accent3 4 4 3" xfId="280" xr:uid="{00000000-0005-0000-0000-000011010000}"/>
    <cellStyle name="20% - Accent3 4 5" xfId="281" xr:uid="{00000000-0005-0000-0000-000012010000}"/>
    <cellStyle name="20% - Accent3 4 6" xfId="282" xr:uid="{00000000-0005-0000-0000-000013010000}"/>
    <cellStyle name="20% - Accent3 5" xfId="283" xr:uid="{00000000-0005-0000-0000-000014010000}"/>
    <cellStyle name="20% - Accent3 5 2" xfId="284" xr:uid="{00000000-0005-0000-0000-000015010000}"/>
    <cellStyle name="20% - Accent3 5 2 2" xfId="285" xr:uid="{00000000-0005-0000-0000-000016010000}"/>
    <cellStyle name="20% - Accent3 5 2 2 2" xfId="286" xr:uid="{00000000-0005-0000-0000-000017010000}"/>
    <cellStyle name="20% - Accent3 5 2 3" xfId="287" xr:uid="{00000000-0005-0000-0000-000018010000}"/>
    <cellStyle name="20% - Accent3 5 2 4" xfId="288" xr:uid="{00000000-0005-0000-0000-000019010000}"/>
    <cellStyle name="20% - Accent3 5 3" xfId="289" xr:uid="{00000000-0005-0000-0000-00001A010000}"/>
    <cellStyle name="20% - Accent3 5 3 2" xfId="290" xr:uid="{00000000-0005-0000-0000-00001B010000}"/>
    <cellStyle name="20% - Accent3 5 3 3" xfId="291" xr:uid="{00000000-0005-0000-0000-00001C010000}"/>
    <cellStyle name="20% - Accent3 6" xfId="292" xr:uid="{00000000-0005-0000-0000-00001D010000}"/>
    <cellStyle name="20% - Accent3 6 2" xfId="293" xr:uid="{00000000-0005-0000-0000-00001E010000}"/>
    <cellStyle name="20% - Accent3 6 2 2" xfId="294" xr:uid="{00000000-0005-0000-0000-00001F010000}"/>
    <cellStyle name="20% - Accent3 6 2 3" xfId="295" xr:uid="{00000000-0005-0000-0000-000020010000}"/>
    <cellStyle name="20% - Accent3 6 3" xfId="296" xr:uid="{00000000-0005-0000-0000-000021010000}"/>
    <cellStyle name="20% - Accent3 6 4" xfId="297" xr:uid="{00000000-0005-0000-0000-000022010000}"/>
    <cellStyle name="20% - Accent3 7" xfId="298" xr:uid="{00000000-0005-0000-0000-000023010000}"/>
    <cellStyle name="20% - Accent3 7 2" xfId="299" xr:uid="{00000000-0005-0000-0000-000024010000}"/>
    <cellStyle name="20% - Accent3 7 2 2" xfId="300" xr:uid="{00000000-0005-0000-0000-000025010000}"/>
    <cellStyle name="20% - Accent3 7 2 3" xfId="301" xr:uid="{00000000-0005-0000-0000-000026010000}"/>
    <cellStyle name="20% - Accent3 7 3" xfId="302" xr:uid="{00000000-0005-0000-0000-000027010000}"/>
    <cellStyle name="20% - Accent3 7 4" xfId="303" xr:uid="{00000000-0005-0000-0000-000028010000}"/>
    <cellStyle name="20% - Accent3 8" xfId="304" xr:uid="{00000000-0005-0000-0000-000029010000}"/>
    <cellStyle name="20% - Accent3 8 2" xfId="305" xr:uid="{00000000-0005-0000-0000-00002A010000}"/>
    <cellStyle name="20% - Accent3 8 3" xfId="306" xr:uid="{00000000-0005-0000-0000-00002B010000}"/>
    <cellStyle name="20% - Accent3 9" xfId="307" xr:uid="{00000000-0005-0000-0000-00002C010000}"/>
    <cellStyle name="20% - Accent3 9 2" xfId="308" xr:uid="{00000000-0005-0000-0000-00002D010000}"/>
    <cellStyle name="20% - Accent3 9 3" xfId="309" xr:uid="{00000000-0005-0000-0000-00002E010000}"/>
    <cellStyle name="20% - Accent4 10" xfId="310" xr:uid="{00000000-0005-0000-0000-00002F010000}"/>
    <cellStyle name="20% - Accent4 11" xfId="311" xr:uid="{00000000-0005-0000-0000-000030010000}"/>
    <cellStyle name="20% - Accent4 12" xfId="312" xr:uid="{00000000-0005-0000-0000-000031010000}"/>
    <cellStyle name="20% - Accent4 2" xfId="313" xr:uid="{00000000-0005-0000-0000-000032010000}"/>
    <cellStyle name="20% - Accent4 2 2" xfId="314" xr:uid="{00000000-0005-0000-0000-000033010000}"/>
    <cellStyle name="20% - Accent4 2 3" xfId="315" xr:uid="{00000000-0005-0000-0000-000034010000}"/>
    <cellStyle name="20% - Accent4 2 3 2" xfId="316" xr:uid="{00000000-0005-0000-0000-000035010000}"/>
    <cellStyle name="20% - Accent4 2 3 2 2" xfId="317" xr:uid="{00000000-0005-0000-0000-000036010000}"/>
    <cellStyle name="20% - Accent4 2 3 2 2 2" xfId="318" xr:uid="{00000000-0005-0000-0000-000037010000}"/>
    <cellStyle name="20% - Accent4 2 3 2 2 3" xfId="319" xr:uid="{00000000-0005-0000-0000-000038010000}"/>
    <cellStyle name="20% - Accent4 2 3 2 3" xfId="320" xr:uid="{00000000-0005-0000-0000-000039010000}"/>
    <cellStyle name="20% - Accent4 2 3 2 4" xfId="321" xr:uid="{00000000-0005-0000-0000-00003A010000}"/>
    <cellStyle name="20% - Accent4 2 3 3" xfId="322" xr:uid="{00000000-0005-0000-0000-00003B010000}"/>
    <cellStyle name="20% - Accent4 2 3 3 2" xfId="323" xr:uid="{00000000-0005-0000-0000-00003C010000}"/>
    <cellStyle name="20% - Accent4 2 3 3 3" xfId="324" xr:uid="{00000000-0005-0000-0000-00003D010000}"/>
    <cellStyle name="20% - Accent4 2 3 4" xfId="325" xr:uid="{00000000-0005-0000-0000-00003E010000}"/>
    <cellStyle name="20% - Accent4 2 3 4 2" xfId="326" xr:uid="{00000000-0005-0000-0000-00003F010000}"/>
    <cellStyle name="20% - Accent4 2 3 4 3" xfId="327" xr:uid="{00000000-0005-0000-0000-000040010000}"/>
    <cellStyle name="20% - Accent4 2 3 5" xfId="328" xr:uid="{00000000-0005-0000-0000-000041010000}"/>
    <cellStyle name="20% - Accent4 2 3 6" xfId="329" xr:uid="{00000000-0005-0000-0000-000042010000}"/>
    <cellStyle name="20% - Accent4 2 4" xfId="330" xr:uid="{00000000-0005-0000-0000-000043010000}"/>
    <cellStyle name="20% - Accent4 2 4 2" xfId="331" xr:uid="{00000000-0005-0000-0000-000044010000}"/>
    <cellStyle name="20% - Accent4 2 4 2 2" xfId="332" xr:uid="{00000000-0005-0000-0000-000045010000}"/>
    <cellStyle name="20% - Accent4 2 4 2 2 2" xfId="333" xr:uid="{00000000-0005-0000-0000-000046010000}"/>
    <cellStyle name="20% - Accent4 2 4 2 2 3" xfId="334" xr:uid="{00000000-0005-0000-0000-000047010000}"/>
    <cellStyle name="20% - Accent4 2 4 2 3" xfId="335" xr:uid="{00000000-0005-0000-0000-000048010000}"/>
    <cellStyle name="20% - Accent4 2 4 2 4" xfId="336" xr:uid="{00000000-0005-0000-0000-000049010000}"/>
    <cellStyle name="20% - Accent4 2 5" xfId="337" xr:uid="{00000000-0005-0000-0000-00004A010000}"/>
    <cellStyle name="20% - Accent4 2 5 2" xfId="338" xr:uid="{00000000-0005-0000-0000-00004B010000}"/>
    <cellStyle name="20% - Accent4 3" xfId="339" xr:uid="{00000000-0005-0000-0000-00004C010000}"/>
    <cellStyle name="20% - Accent4 3 10" xfId="340" xr:uid="{00000000-0005-0000-0000-00004D010000}"/>
    <cellStyle name="20% - Accent4 3 2" xfId="341" xr:uid="{00000000-0005-0000-0000-00004E010000}"/>
    <cellStyle name="20% - Accent4 3 3" xfId="342" xr:uid="{00000000-0005-0000-0000-00004F010000}"/>
    <cellStyle name="20% - Accent4 3 3 2" xfId="343" xr:uid="{00000000-0005-0000-0000-000050010000}"/>
    <cellStyle name="20% - Accent4 3 3 2 2" xfId="344" xr:uid="{00000000-0005-0000-0000-000051010000}"/>
    <cellStyle name="20% - Accent4 3 3 2 2 2" xfId="345" xr:uid="{00000000-0005-0000-0000-000052010000}"/>
    <cellStyle name="20% - Accent4 3 3 2 2 3" xfId="346" xr:uid="{00000000-0005-0000-0000-000053010000}"/>
    <cellStyle name="20% - Accent4 3 3 2 3" xfId="347" xr:uid="{00000000-0005-0000-0000-000054010000}"/>
    <cellStyle name="20% - Accent4 3 3 2 4" xfId="348" xr:uid="{00000000-0005-0000-0000-000055010000}"/>
    <cellStyle name="20% - Accent4 3 4" xfId="349" xr:uid="{00000000-0005-0000-0000-000056010000}"/>
    <cellStyle name="20% - Accent4 3 4 2" xfId="350" xr:uid="{00000000-0005-0000-0000-000057010000}"/>
    <cellStyle name="20% - Accent4 3 4 2 2" xfId="351" xr:uid="{00000000-0005-0000-0000-000058010000}"/>
    <cellStyle name="20% - Accent4 3 4 2 3" xfId="352" xr:uid="{00000000-0005-0000-0000-000059010000}"/>
    <cellStyle name="20% - Accent4 3 4 3" xfId="353" xr:uid="{00000000-0005-0000-0000-00005A010000}"/>
    <cellStyle name="20% - Accent4 3 4 4" xfId="354" xr:uid="{00000000-0005-0000-0000-00005B010000}"/>
    <cellStyle name="20% - Accent4 3 5" xfId="355" xr:uid="{00000000-0005-0000-0000-00005C010000}"/>
    <cellStyle name="20% - Accent4 3 5 2" xfId="356" xr:uid="{00000000-0005-0000-0000-00005D010000}"/>
    <cellStyle name="20% - Accent4 3 5 2 2" xfId="357" xr:uid="{00000000-0005-0000-0000-00005E010000}"/>
    <cellStyle name="20% - Accent4 3 5 2 3" xfId="358" xr:uid="{00000000-0005-0000-0000-00005F010000}"/>
    <cellStyle name="20% - Accent4 3 5 3" xfId="359" xr:uid="{00000000-0005-0000-0000-000060010000}"/>
    <cellStyle name="20% - Accent4 3 5 4" xfId="360" xr:uid="{00000000-0005-0000-0000-000061010000}"/>
    <cellStyle name="20% - Accent4 3 6" xfId="361" xr:uid="{00000000-0005-0000-0000-000062010000}"/>
    <cellStyle name="20% - Accent4 3 6 2" xfId="362" xr:uid="{00000000-0005-0000-0000-000063010000}"/>
    <cellStyle name="20% - Accent4 3 6 3" xfId="363" xr:uid="{00000000-0005-0000-0000-000064010000}"/>
    <cellStyle name="20% - Accent4 3 7" xfId="364" xr:uid="{00000000-0005-0000-0000-000065010000}"/>
    <cellStyle name="20% - Accent4 3 7 2" xfId="365" xr:uid="{00000000-0005-0000-0000-000066010000}"/>
    <cellStyle name="20% - Accent4 3 7 3" xfId="366" xr:uid="{00000000-0005-0000-0000-000067010000}"/>
    <cellStyle name="20% - Accent4 3 8" xfId="367" xr:uid="{00000000-0005-0000-0000-000068010000}"/>
    <cellStyle name="20% - Accent4 3 9" xfId="368" xr:uid="{00000000-0005-0000-0000-000069010000}"/>
    <cellStyle name="20% - Accent4 4" xfId="369" xr:uid="{00000000-0005-0000-0000-00006A010000}"/>
    <cellStyle name="20% - Accent4 4 2" xfId="370" xr:uid="{00000000-0005-0000-0000-00006B010000}"/>
    <cellStyle name="20% - Accent4 4 2 2" xfId="371" xr:uid="{00000000-0005-0000-0000-00006C010000}"/>
    <cellStyle name="20% - Accent4 4 2 2 2" xfId="372" xr:uid="{00000000-0005-0000-0000-00006D010000}"/>
    <cellStyle name="20% - Accent4 4 2 2 3" xfId="373" xr:uid="{00000000-0005-0000-0000-00006E010000}"/>
    <cellStyle name="20% - Accent4 4 2 3" xfId="374" xr:uid="{00000000-0005-0000-0000-00006F010000}"/>
    <cellStyle name="20% - Accent4 4 2 4" xfId="375" xr:uid="{00000000-0005-0000-0000-000070010000}"/>
    <cellStyle name="20% - Accent4 4 3" xfId="376" xr:uid="{00000000-0005-0000-0000-000071010000}"/>
    <cellStyle name="20% - Accent4 4 3 2" xfId="377" xr:uid="{00000000-0005-0000-0000-000072010000}"/>
    <cellStyle name="20% - Accent4 4 3 3" xfId="378" xr:uid="{00000000-0005-0000-0000-000073010000}"/>
    <cellStyle name="20% - Accent4 4 4" xfId="379" xr:uid="{00000000-0005-0000-0000-000074010000}"/>
    <cellStyle name="20% - Accent4 4 4 2" xfId="380" xr:uid="{00000000-0005-0000-0000-000075010000}"/>
    <cellStyle name="20% - Accent4 4 4 3" xfId="381" xr:uid="{00000000-0005-0000-0000-000076010000}"/>
    <cellStyle name="20% - Accent4 4 5" xfId="382" xr:uid="{00000000-0005-0000-0000-000077010000}"/>
    <cellStyle name="20% - Accent4 4 6" xfId="383" xr:uid="{00000000-0005-0000-0000-000078010000}"/>
    <cellStyle name="20% - Accent4 5" xfId="384" xr:uid="{00000000-0005-0000-0000-000079010000}"/>
    <cellStyle name="20% - Accent4 5 2" xfId="385" xr:uid="{00000000-0005-0000-0000-00007A010000}"/>
    <cellStyle name="20% - Accent4 5 2 2" xfId="386" xr:uid="{00000000-0005-0000-0000-00007B010000}"/>
    <cellStyle name="20% - Accent4 5 2 2 2" xfId="387" xr:uid="{00000000-0005-0000-0000-00007C010000}"/>
    <cellStyle name="20% - Accent4 5 2 3" xfId="388" xr:uid="{00000000-0005-0000-0000-00007D010000}"/>
    <cellStyle name="20% - Accent4 5 2 4" xfId="389" xr:uid="{00000000-0005-0000-0000-00007E010000}"/>
    <cellStyle name="20% - Accent4 5 3" xfId="390" xr:uid="{00000000-0005-0000-0000-00007F010000}"/>
    <cellStyle name="20% - Accent4 5 3 2" xfId="391" xr:uid="{00000000-0005-0000-0000-000080010000}"/>
    <cellStyle name="20% - Accent4 5 3 3" xfId="392" xr:uid="{00000000-0005-0000-0000-000081010000}"/>
    <cellStyle name="20% - Accent4 6" xfId="393" xr:uid="{00000000-0005-0000-0000-000082010000}"/>
    <cellStyle name="20% - Accent4 6 2" xfId="394" xr:uid="{00000000-0005-0000-0000-000083010000}"/>
    <cellStyle name="20% - Accent4 6 2 2" xfId="395" xr:uid="{00000000-0005-0000-0000-000084010000}"/>
    <cellStyle name="20% - Accent4 6 2 3" xfId="396" xr:uid="{00000000-0005-0000-0000-000085010000}"/>
    <cellStyle name="20% - Accent4 6 3" xfId="397" xr:uid="{00000000-0005-0000-0000-000086010000}"/>
    <cellStyle name="20% - Accent4 6 4" xfId="398" xr:uid="{00000000-0005-0000-0000-000087010000}"/>
    <cellStyle name="20% - Accent4 7" xfId="399" xr:uid="{00000000-0005-0000-0000-000088010000}"/>
    <cellStyle name="20% - Accent4 7 2" xfId="400" xr:uid="{00000000-0005-0000-0000-000089010000}"/>
    <cellStyle name="20% - Accent4 7 2 2" xfId="401" xr:uid="{00000000-0005-0000-0000-00008A010000}"/>
    <cellStyle name="20% - Accent4 7 2 3" xfId="402" xr:uid="{00000000-0005-0000-0000-00008B010000}"/>
    <cellStyle name="20% - Accent4 7 3" xfId="403" xr:uid="{00000000-0005-0000-0000-00008C010000}"/>
    <cellStyle name="20% - Accent4 7 4" xfId="404" xr:uid="{00000000-0005-0000-0000-00008D010000}"/>
    <cellStyle name="20% - Accent4 8" xfId="405" xr:uid="{00000000-0005-0000-0000-00008E010000}"/>
    <cellStyle name="20% - Accent4 8 2" xfId="406" xr:uid="{00000000-0005-0000-0000-00008F010000}"/>
    <cellStyle name="20% - Accent4 8 3" xfId="407" xr:uid="{00000000-0005-0000-0000-000090010000}"/>
    <cellStyle name="20% - Accent4 9" xfId="408" xr:uid="{00000000-0005-0000-0000-000091010000}"/>
    <cellStyle name="20% - Accent4 9 2" xfId="409" xr:uid="{00000000-0005-0000-0000-000092010000}"/>
    <cellStyle name="20% - Accent4 9 3" xfId="410" xr:uid="{00000000-0005-0000-0000-000093010000}"/>
    <cellStyle name="20% - Accent5 10" xfId="411" xr:uid="{00000000-0005-0000-0000-000094010000}"/>
    <cellStyle name="20% - Accent5 11" xfId="412" xr:uid="{00000000-0005-0000-0000-000095010000}"/>
    <cellStyle name="20% - Accent5 12" xfId="413" xr:uid="{00000000-0005-0000-0000-000096010000}"/>
    <cellStyle name="20% - Accent5 2" xfId="414" xr:uid="{00000000-0005-0000-0000-000097010000}"/>
    <cellStyle name="20% - Accent5 2 2" xfId="415" xr:uid="{00000000-0005-0000-0000-000098010000}"/>
    <cellStyle name="20% - Accent5 2 3" xfId="416" xr:uid="{00000000-0005-0000-0000-000099010000}"/>
    <cellStyle name="20% - Accent5 2 3 2" xfId="417" xr:uid="{00000000-0005-0000-0000-00009A010000}"/>
    <cellStyle name="20% - Accent5 3" xfId="418" xr:uid="{00000000-0005-0000-0000-00009B010000}"/>
    <cellStyle name="20% - Accent5 3 10" xfId="419" xr:uid="{00000000-0005-0000-0000-00009C010000}"/>
    <cellStyle name="20% - Accent5 3 2" xfId="420" xr:uid="{00000000-0005-0000-0000-00009D010000}"/>
    <cellStyle name="20% - Accent5 3 2 2" xfId="421" xr:uid="{00000000-0005-0000-0000-00009E010000}"/>
    <cellStyle name="20% - Accent5 3 2 2 2" xfId="422" xr:uid="{00000000-0005-0000-0000-00009F010000}"/>
    <cellStyle name="20% - Accent5 3 2 2 2 2" xfId="423" xr:uid="{00000000-0005-0000-0000-0000A0010000}"/>
    <cellStyle name="20% - Accent5 3 2 2 2 3" xfId="424" xr:uid="{00000000-0005-0000-0000-0000A1010000}"/>
    <cellStyle name="20% - Accent5 3 2 2 3" xfId="425" xr:uid="{00000000-0005-0000-0000-0000A2010000}"/>
    <cellStyle name="20% - Accent5 3 2 2 4" xfId="426" xr:uid="{00000000-0005-0000-0000-0000A3010000}"/>
    <cellStyle name="20% - Accent5 3 3" xfId="427" xr:uid="{00000000-0005-0000-0000-0000A4010000}"/>
    <cellStyle name="20% - Accent5 3 3 2" xfId="428" xr:uid="{00000000-0005-0000-0000-0000A5010000}"/>
    <cellStyle name="20% - Accent5 3 3 2 2" xfId="429" xr:uid="{00000000-0005-0000-0000-0000A6010000}"/>
    <cellStyle name="20% - Accent5 3 3 2 3" xfId="430" xr:uid="{00000000-0005-0000-0000-0000A7010000}"/>
    <cellStyle name="20% - Accent5 3 3 3" xfId="431" xr:uid="{00000000-0005-0000-0000-0000A8010000}"/>
    <cellStyle name="20% - Accent5 3 3 4" xfId="432" xr:uid="{00000000-0005-0000-0000-0000A9010000}"/>
    <cellStyle name="20% - Accent5 3 4" xfId="433" xr:uid="{00000000-0005-0000-0000-0000AA010000}"/>
    <cellStyle name="20% - Accent5 3 4 2" xfId="434" xr:uid="{00000000-0005-0000-0000-0000AB010000}"/>
    <cellStyle name="20% - Accent5 3 4 2 2" xfId="435" xr:uid="{00000000-0005-0000-0000-0000AC010000}"/>
    <cellStyle name="20% - Accent5 3 4 2 3" xfId="436" xr:uid="{00000000-0005-0000-0000-0000AD010000}"/>
    <cellStyle name="20% - Accent5 3 4 3" xfId="437" xr:uid="{00000000-0005-0000-0000-0000AE010000}"/>
    <cellStyle name="20% - Accent5 3 4 4" xfId="438" xr:uid="{00000000-0005-0000-0000-0000AF010000}"/>
    <cellStyle name="20% - Accent5 3 5" xfId="439" xr:uid="{00000000-0005-0000-0000-0000B0010000}"/>
    <cellStyle name="20% - Accent5 3 5 2" xfId="440" xr:uid="{00000000-0005-0000-0000-0000B1010000}"/>
    <cellStyle name="20% - Accent5 3 5 2 2" xfId="441" xr:uid="{00000000-0005-0000-0000-0000B2010000}"/>
    <cellStyle name="20% - Accent5 3 5 2 3" xfId="442" xr:uid="{00000000-0005-0000-0000-0000B3010000}"/>
    <cellStyle name="20% - Accent5 3 5 3" xfId="443" xr:uid="{00000000-0005-0000-0000-0000B4010000}"/>
    <cellStyle name="20% - Accent5 3 5 4" xfId="444" xr:uid="{00000000-0005-0000-0000-0000B5010000}"/>
    <cellStyle name="20% - Accent5 3 6" xfId="445" xr:uid="{00000000-0005-0000-0000-0000B6010000}"/>
    <cellStyle name="20% - Accent5 3 6 2" xfId="446" xr:uid="{00000000-0005-0000-0000-0000B7010000}"/>
    <cellStyle name="20% - Accent5 3 6 3" xfId="447" xr:uid="{00000000-0005-0000-0000-0000B8010000}"/>
    <cellStyle name="20% - Accent5 3 7" xfId="448" xr:uid="{00000000-0005-0000-0000-0000B9010000}"/>
    <cellStyle name="20% - Accent5 3 7 2" xfId="449" xr:uid="{00000000-0005-0000-0000-0000BA010000}"/>
    <cellStyle name="20% - Accent5 3 7 3" xfId="450" xr:uid="{00000000-0005-0000-0000-0000BB010000}"/>
    <cellStyle name="20% - Accent5 3 8" xfId="451" xr:uid="{00000000-0005-0000-0000-0000BC010000}"/>
    <cellStyle name="20% - Accent5 3 9" xfId="452" xr:uid="{00000000-0005-0000-0000-0000BD010000}"/>
    <cellStyle name="20% - Accent5 4" xfId="453" xr:uid="{00000000-0005-0000-0000-0000BE010000}"/>
    <cellStyle name="20% - Accent5 4 2" xfId="454" xr:uid="{00000000-0005-0000-0000-0000BF010000}"/>
    <cellStyle name="20% - Accent5 4 2 2" xfId="455" xr:uid="{00000000-0005-0000-0000-0000C0010000}"/>
    <cellStyle name="20% - Accent5 4 2 2 2" xfId="456" xr:uid="{00000000-0005-0000-0000-0000C1010000}"/>
    <cellStyle name="20% - Accent5 4 2 2 3" xfId="457" xr:uid="{00000000-0005-0000-0000-0000C2010000}"/>
    <cellStyle name="20% - Accent5 4 2 3" xfId="458" xr:uid="{00000000-0005-0000-0000-0000C3010000}"/>
    <cellStyle name="20% - Accent5 4 2 4" xfId="459" xr:uid="{00000000-0005-0000-0000-0000C4010000}"/>
    <cellStyle name="20% - Accent5 4 3" xfId="460" xr:uid="{00000000-0005-0000-0000-0000C5010000}"/>
    <cellStyle name="20% - Accent5 4 3 2" xfId="461" xr:uid="{00000000-0005-0000-0000-0000C6010000}"/>
    <cellStyle name="20% - Accent5 4 3 3" xfId="462" xr:uid="{00000000-0005-0000-0000-0000C7010000}"/>
    <cellStyle name="20% - Accent5 4 4" xfId="463" xr:uid="{00000000-0005-0000-0000-0000C8010000}"/>
    <cellStyle name="20% - Accent5 4 4 2" xfId="464" xr:uid="{00000000-0005-0000-0000-0000C9010000}"/>
    <cellStyle name="20% - Accent5 4 4 3" xfId="465" xr:uid="{00000000-0005-0000-0000-0000CA010000}"/>
    <cellStyle name="20% - Accent5 4 5" xfId="466" xr:uid="{00000000-0005-0000-0000-0000CB010000}"/>
    <cellStyle name="20% - Accent5 4 6" xfId="467" xr:uid="{00000000-0005-0000-0000-0000CC010000}"/>
    <cellStyle name="20% - Accent5 5" xfId="468" xr:uid="{00000000-0005-0000-0000-0000CD010000}"/>
    <cellStyle name="20% - Accent5 5 2" xfId="469" xr:uid="{00000000-0005-0000-0000-0000CE010000}"/>
    <cellStyle name="20% - Accent5 5 2 2" xfId="470" xr:uid="{00000000-0005-0000-0000-0000CF010000}"/>
    <cellStyle name="20% - Accent5 5 2 2 2" xfId="471" xr:uid="{00000000-0005-0000-0000-0000D0010000}"/>
    <cellStyle name="20% - Accent5 5 2 3" xfId="472" xr:uid="{00000000-0005-0000-0000-0000D1010000}"/>
    <cellStyle name="20% - Accent5 5 2 4" xfId="473" xr:uid="{00000000-0005-0000-0000-0000D2010000}"/>
    <cellStyle name="20% - Accent5 5 3" xfId="474" xr:uid="{00000000-0005-0000-0000-0000D3010000}"/>
    <cellStyle name="20% - Accent5 5 3 2" xfId="475" xr:uid="{00000000-0005-0000-0000-0000D4010000}"/>
    <cellStyle name="20% - Accent5 5 3 3" xfId="476" xr:uid="{00000000-0005-0000-0000-0000D5010000}"/>
    <cellStyle name="20% - Accent5 6" xfId="477" xr:uid="{00000000-0005-0000-0000-0000D6010000}"/>
    <cellStyle name="20% - Accent5 6 2" xfId="478" xr:uid="{00000000-0005-0000-0000-0000D7010000}"/>
    <cellStyle name="20% - Accent5 6 2 2" xfId="479" xr:uid="{00000000-0005-0000-0000-0000D8010000}"/>
    <cellStyle name="20% - Accent5 6 2 3" xfId="480" xr:uid="{00000000-0005-0000-0000-0000D9010000}"/>
    <cellStyle name="20% - Accent5 6 3" xfId="481" xr:uid="{00000000-0005-0000-0000-0000DA010000}"/>
    <cellStyle name="20% - Accent5 6 4" xfId="482" xr:uid="{00000000-0005-0000-0000-0000DB010000}"/>
    <cellStyle name="20% - Accent5 7" xfId="483" xr:uid="{00000000-0005-0000-0000-0000DC010000}"/>
    <cellStyle name="20% - Accent5 7 2" xfId="484" xr:uid="{00000000-0005-0000-0000-0000DD010000}"/>
    <cellStyle name="20% - Accent5 7 2 2" xfId="485" xr:uid="{00000000-0005-0000-0000-0000DE010000}"/>
    <cellStyle name="20% - Accent5 7 2 3" xfId="486" xr:uid="{00000000-0005-0000-0000-0000DF010000}"/>
    <cellStyle name="20% - Accent5 7 3" xfId="487" xr:uid="{00000000-0005-0000-0000-0000E0010000}"/>
    <cellStyle name="20% - Accent5 7 4" xfId="488" xr:uid="{00000000-0005-0000-0000-0000E1010000}"/>
    <cellStyle name="20% - Accent5 8" xfId="489" xr:uid="{00000000-0005-0000-0000-0000E2010000}"/>
    <cellStyle name="20% - Accent5 8 2" xfId="490" xr:uid="{00000000-0005-0000-0000-0000E3010000}"/>
    <cellStyle name="20% - Accent5 8 3" xfId="491" xr:uid="{00000000-0005-0000-0000-0000E4010000}"/>
    <cellStyle name="20% - Accent5 9" xfId="492" xr:uid="{00000000-0005-0000-0000-0000E5010000}"/>
    <cellStyle name="20% - Accent5 9 2" xfId="493" xr:uid="{00000000-0005-0000-0000-0000E6010000}"/>
    <cellStyle name="20% - Accent5 9 3" xfId="494" xr:uid="{00000000-0005-0000-0000-0000E7010000}"/>
    <cellStyle name="20% - Accent6 10" xfId="495" xr:uid="{00000000-0005-0000-0000-0000E8010000}"/>
    <cellStyle name="20% - Accent6 11" xfId="496" xr:uid="{00000000-0005-0000-0000-0000E9010000}"/>
    <cellStyle name="20% - Accent6 12" xfId="497" xr:uid="{00000000-0005-0000-0000-0000EA010000}"/>
    <cellStyle name="20% - Accent6 2" xfId="498" xr:uid="{00000000-0005-0000-0000-0000EB010000}"/>
    <cellStyle name="20% - Accent6 2 2" xfId="499" xr:uid="{00000000-0005-0000-0000-0000EC010000}"/>
    <cellStyle name="20% - Accent6 2 3" xfId="500" xr:uid="{00000000-0005-0000-0000-0000ED010000}"/>
    <cellStyle name="20% - Accent6 2 3 2" xfId="501" xr:uid="{00000000-0005-0000-0000-0000EE010000}"/>
    <cellStyle name="20% - Accent6 3" xfId="502" xr:uid="{00000000-0005-0000-0000-0000EF010000}"/>
    <cellStyle name="20% - Accent6 3 10" xfId="503" xr:uid="{00000000-0005-0000-0000-0000F0010000}"/>
    <cellStyle name="20% - Accent6 3 2" xfId="504" xr:uid="{00000000-0005-0000-0000-0000F1010000}"/>
    <cellStyle name="20% - Accent6 3 2 2" xfId="505" xr:uid="{00000000-0005-0000-0000-0000F2010000}"/>
    <cellStyle name="20% - Accent6 3 2 2 2" xfId="506" xr:uid="{00000000-0005-0000-0000-0000F3010000}"/>
    <cellStyle name="20% - Accent6 3 2 2 2 2" xfId="507" xr:uid="{00000000-0005-0000-0000-0000F4010000}"/>
    <cellStyle name="20% - Accent6 3 2 2 2 3" xfId="508" xr:uid="{00000000-0005-0000-0000-0000F5010000}"/>
    <cellStyle name="20% - Accent6 3 2 2 3" xfId="509" xr:uid="{00000000-0005-0000-0000-0000F6010000}"/>
    <cellStyle name="20% - Accent6 3 2 2 4" xfId="510" xr:uid="{00000000-0005-0000-0000-0000F7010000}"/>
    <cellStyle name="20% - Accent6 3 3" xfId="511" xr:uid="{00000000-0005-0000-0000-0000F8010000}"/>
    <cellStyle name="20% - Accent6 3 3 2" xfId="512" xr:uid="{00000000-0005-0000-0000-0000F9010000}"/>
    <cellStyle name="20% - Accent6 3 3 2 2" xfId="513" xr:uid="{00000000-0005-0000-0000-0000FA010000}"/>
    <cellStyle name="20% - Accent6 3 3 2 3" xfId="514" xr:uid="{00000000-0005-0000-0000-0000FB010000}"/>
    <cellStyle name="20% - Accent6 3 3 3" xfId="515" xr:uid="{00000000-0005-0000-0000-0000FC010000}"/>
    <cellStyle name="20% - Accent6 3 3 4" xfId="516" xr:uid="{00000000-0005-0000-0000-0000FD010000}"/>
    <cellStyle name="20% - Accent6 3 4" xfId="517" xr:uid="{00000000-0005-0000-0000-0000FE010000}"/>
    <cellStyle name="20% - Accent6 3 4 2" xfId="518" xr:uid="{00000000-0005-0000-0000-0000FF010000}"/>
    <cellStyle name="20% - Accent6 3 4 2 2" xfId="519" xr:uid="{00000000-0005-0000-0000-000000020000}"/>
    <cellStyle name="20% - Accent6 3 4 2 3" xfId="520" xr:uid="{00000000-0005-0000-0000-000001020000}"/>
    <cellStyle name="20% - Accent6 3 4 3" xfId="521" xr:uid="{00000000-0005-0000-0000-000002020000}"/>
    <cellStyle name="20% - Accent6 3 4 4" xfId="522" xr:uid="{00000000-0005-0000-0000-000003020000}"/>
    <cellStyle name="20% - Accent6 3 5" xfId="523" xr:uid="{00000000-0005-0000-0000-000004020000}"/>
    <cellStyle name="20% - Accent6 3 5 2" xfId="524" xr:uid="{00000000-0005-0000-0000-000005020000}"/>
    <cellStyle name="20% - Accent6 3 5 2 2" xfId="525" xr:uid="{00000000-0005-0000-0000-000006020000}"/>
    <cellStyle name="20% - Accent6 3 5 2 3" xfId="526" xr:uid="{00000000-0005-0000-0000-000007020000}"/>
    <cellStyle name="20% - Accent6 3 5 3" xfId="527" xr:uid="{00000000-0005-0000-0000-000008020000}"/>
    <cellStyle name="20% - Accent6 3 5 4" xfId="528" xr:uid="{00000000-0005-0000-0000-000009020000}"/>
    <cellStyle name="20% - Accent6 3 6" xfId="529" xr:uid="{00000000-0005-0000-0000-00000A020000}"/>
    <cellStyle name="20% - Accent6 3 6 2" xfId="530" xr:uid="{00000000-0005-0000-0000-00000B020000}"/>
    <cellStyle name="20% - Accent6 3 6 3" xfId="531" xr:uid="{00000000-0005-0000-0000-00000C020000}"/>
    <cellStyle name="20% - Accent6 3 7" xfId="532" xr:uid="{00000000-0005-0000-0000-00000D020000}"/>
    <cellStyle name="20% - Accent6 3 7 2" xfId="533" xr:uid="{00000000-0005-0000-0000-00000E020000}"/>
    <cellStyle name="20% - Accent6 3 7 3" xfId="534" xr:uid="{00000000-0005-0000-0000-00000F020000}"/>
    <cellStyle name="20% - Accent6 3 8" xfId="535" xr:uid="{00000000-0005-0000-0000-000010020000}"/>
    <cellStyle name="20% - Accent6 3 9" xfId="536" xr:uid="{00000000-0005-0000-0000-000011020000}"/>
    <cellStyle name="20% - Accent6 4" xfId="537" xr:uid="{00000000-0005-0000-0000-000012020000}"/>
    <cellStyle name="20% - Accent6 4 2" xfId="538" xr:uid="{00000000-0005-0000-0000-000013020000}"/>
    <cellStyle name="20% - Accent6 4 2 2" xfId="539" xr:uid="{00000000-0005-0000-0000-000014020000}"/>
    <cellStyle name="20% - Accent6 4 2 2 2" xfId="540" xr:uid="{00000000-0005-0000-0000-000015020000}"/>
    <cellStyle name="20% - Accent6 4 2 2 3" xfId="541" xr:uid="{00000000-0005-0000-0000-000016020000}"/>
    <cellStyle name="20% - Accent6 4 2 3" xfId="542" xr:uid="{00000000-0005-0000-0000-000017020000}"/>
    <cellStyle name="20% - Accent6 4 2 4" xfId="543" xr:uid="{00000000-0005-0000-0000-000018020000}"/>
    <cellStyle name="20% - Accent6 4 3" xfId="544" xr:uid="{00000000-0005-0000-0000-000019020000}"/>
    <cellStyle name="20% - Accent6 4 3 2" xfId="545" xr:uid="{00000000-0005-0000-0000-00001A020000}"/>
    <cellStyle name="20% - Accent6 4 3 3" xfId="546" xr:uid="{00000000-0005-0000-0000-00001B020000}"/>
    <cellStyle name="20% - Accent6 4 4" xfId="547" xr:uid="{00000000-0005-0000-0000-00001C020000}"/>
    <cellStyle name="20% - Accent6 4 4 2" xfId="548" xr:uid="{00000000-0005-0000-0000-00001D020000}"/>
    <cellStyle name="20% - Accent6 4 4 3" xfId="549" xr:uid="{00000000-0005-0000-0000-00001E020000}"/>
    <cellStyle name="20% - Accent6 4 5" xfId="550" xr:uid="{00000000-0005-0000-0000-00001F020000}"/>
    <cellStyle name="20% - Accent6 4 6" xfId="551" xr:uid="{00000000-0005-0000-0000-000020020000}"/>
    <cellStyle name="20% - Accent6 5" xfId="552" xr:uid="{00000000-0005-0000-0000-000021020000}"/>
    <cellStyle name="20% - Accent6 5 2" xfId="553" xr:uid="{00000000-0005-0000-0000-000022020000}"/>
    <cellStyle name="20% - Accent6 5 2 2" xfId="554" xr:uid="{00000000-0005-0000-0000-000023020000}"/>
    <cellStyle name="20% - Accent6 5 2 2 2" xfId="555" xr:uid="{00000000-0005-0000-0000-000024020000}"/>
    <cellStyle name="20% - Accent6 5 2 3" xfId="556" xr:uid="{00000000-0005-0000-0000-000025020000}"/>
    <cellStyle name="20% - Accent6 5 2 4" xfId="557" xr:uid="{00000000-0005-0000-0000-000026020000}"/>
    <cellStyle name="20% - Accent6 5 3" xfId="558" xr:uid="{00000000-0005-0000-0000-000027020000}"/>
    <cellStyle name="20% - Accent6 5 3 2" xfId="559" xr:uid="{00000000-0005-0000-0000-000028020000}"/>
    <cellStyle name="20% - Accent6 5 3 3" xfId="560" xr:uid="{00000000-0005-0000-0000-000029020000}"/>
    <cellStyle name="20% - Accent6 6" xfId="561" xr:uid="{00000000-0005-0000-0000-00002A020000}"/>
    <cellStyle name="20% - Accent6 6 2" xfId="562" xr:uid="{00000000-0005-0000-0000-00002B020000}"/>
    <cellStyle name="20% - Accent6 6 2 2" xfId="563" xr:uid="{00000000-0005-0000-0000-00002C020000}"/>
    <cellStyle name="20% - Accent6 6 2 3" xfId="564" xr:uid="{00000000-0005-0000-0000-00002D020000}"/>
    <cellStyle name="20% - Accent6 6 3" xfId="565" xr:uid="{00000000-0005-0000-0000-00002E020000}"/>
    <cellStyle name="20% - Accent6 6 4" xfId="566" xr:uid="{00000000-0005-0000-0000-00002F020000}"/>
    <cellStyle name="20% - Accent6 7" xfId="567" xr:uid="{00000000-0005-0000-0000-000030020000}"/>
    <cellStyle name="20% - Accent6 7 2" xfId="568" xr:uid="{00000000-0005-0000-0000-000031020000}"/>
    <cellStyle name="20% - Accent6 7 2 2" xfId="569" xr:uid="{00000000-0005-0000-0000-000032020000}"/>
    <cellStyle name="20% - Accent6 7 2 3" xfId="570" xr:uid="{00000000-0005-0000-0000-000033020000}"/>
    <cellStyle name="20% - Accent6 7 3" xfId="571" xr:uid="{00000000-0005-0000-0000-000034020000}"/>
    <cellStyle name="20% - Accent6 7 4" xfId="572" xr:uid="{00000000-0005-0000-0000-000035020000}"/>
    <cellStyle name="20% - Accent6 8" xfId="573" xr:uid="{00000000-0005-0000-0000-000036020000}"/>
    <cellStyle name="20% - Accent6 8 2" xfId="574" xr:uid="{00000000-0005-0000-0000-000037020000}"/>
    <cellStyle name="20% - Accent6 8 3" xfId="575" xr:uid="{00000000-0005-0000-0000-000038020000}"/>
    <cellStyle name="20% - Accent6 9" xfId="576" xr:uid="{00000000-0005-0000-0000-000039020000}"/>
    <cellStyle name="20% - Accent6 9 2" xfId="577" xr:uid="{00000000-0005-0000-0000-00003A020000}"/>
    <cellStyle name="20% - Accent6 9 3" xfId="578" xr:uid="{00000000-0005-0000-0000-00003B020000}"/>
    <cellStyle name="20% - Cor1" xfId="579" xr:uid="{00000000-0005-0000-0000-00003C020000}"/>
    <cellStyle name="20% - Cor1 2" xfId="580" xr:uid="{00000000-0005-0000-0000-00003D020000}"/>
    <cellStyle name="20% - Cor1 2 2" xfId="581" xr:uid="{00000000-0005-0000-0000-00003E020000}"/>
    <cellStyle name="20% - Cor1 2 3" xfId="582" xr:uid="{00000000-0005-0000-0000-00003F020000}"/>
    <cellStyle name="20% - Cor1 2 3 2" xfId="583" xr:uid="{00000000-0005-0000-0000-000040020000}"/>
    <cellStyle name="20% - Cor1 2 4" xfId="584" xr:uid="{00000000-0005-0000-0000-000041020000}"/>
    <cellStyle name="20% - Cor1 2 4 2" xfId="585" xr:uid="{00000000-0005-0000-0000-000042020000}"/>
    <cellStyle name="20% - Cor1 2 5" xfId="586" xr:uid="{00000000-0005-0000-0000-000043020000}"/>
    <cellStyle name="20% - Cor2" xfId="587" xr:uid="{00000000-0005-0000-0000-000044020000}"/>
    <cellStyle name="20% - Cor2 2" xfId="588" xr:uid="{00000000-0005-0000-0000-000045020000}"/>
    <cellStyle name="20% - Cor2 2 2" xfId="589" xr:uid="{00000000-0005-0000-0000-000046020000}"/>
    <cellStyle name="20% - Cor2 2 3" xfId="590" xr:uid="{00000000-0005-0000-0000-000047020000}"/>
    <cellStyle name="20% - Cor2 2 3 2" xfId="591" xr:uid="{00000000-0005-0000-0000-000048020000}"/>
    <cellStyle name="20% - Cor2 2 4" xfId="592" xr:uid="{00000000-0005-0000-0000-000049020000}"/>
    <cellStyle name="20% - Cor2 2 4 2" xfId="593" xr:uid="{00000000-0005-0000-0000-00004A020000}"/>
    <cellStyle name="20% - Cor2 2 5" xfId="594" xr:uid="{00000000-0005-0000-0000-00004B020000}"/>
    <cellStyle name="20% - Cor3" xfId="595" xr:uid="{00000000-0005-0000-0000-00004C020000}"/>
    <cellStyle name="20% - Cor3 2" xfId="596" xr:uid="{00000000-0005-0000-0000-00004D020000}"/>
    <cellStyle name="20% - Cor3 2 2" xfId="597" xr:uid="{00000000-0005-0000-0000-00004E020000}"/>
    <cellStyle name="20% - Cor3 2 3" xfId="598" xr:uid="{00000000-0005-0000-0000-00004F020000}"/>
    <cellStyle name="20% - Cor3 2 3 2" xfId="599" xr:uid="{00000000-0005-0000-0000-000050020000}"/>
    <cellStyle name="20% - Cor3 2 4" xfId="600" xr:uid="{00000000-0005-0000-0000-000051020000}"/>
    <cellStyle name="20% - Cor3 2 4 2" xfId="601" xr:uid="{00000000-0005-0000-0000-000052020000}"/>
    <cellStyle name="20% - Cor3 2 5" xfId="602" xr:uid="{00000000-0005-0000-0000-000053020000}"/>
    <cellStyle name="20% - Cor4" xfId="603" xr:uid="{00000000-0005-0000-0000-000054020000}"/>
    <cellStyle name="20% - Cor4 2" xfId="604" xr:uid="{00000000-0005-0000-0000-000055020000}"/>
    <cellStyle name="20% - Cor4 2 2" xfId="605" xr:uid="{00000000-0005-0000-0000-000056020000}"/>
    <cellStyle name="20% - Cor4 2 3" xfId="606" xr:uid="{00000000-0005-0000-0000-000057020000}"/>
    <cellStyle name="20% - Cor4 2 3 2" xfId="607" xr:uid="{00000000-0005-0000-0000-000058020000}"/>
    <cellStyle name="20% - Cor4 2 4" xfId="608" xr:uid="{00000000-0005-0000-0000-000059020000}"/>
    <cellStyle name="20% - Cor4 2 4 2" xfId="609" xr:uid="{00000000-0005-0000-0000-00005A020000}"/>
    <cellStyle name="20% - Cor4 2 5" xfId="610" xr:uid="{00000000-0005-0000-0000-00005B020000}"/>
    <cellStyle name="20% - Cor5" xfId="611" xr:uid="{00000000-0005-0000-0000-00005C020000}"/>
    <cellStyle name="20% - Cor5 2" xfId="612" xr:uid="{00000000-0005-0000-0000-00005D020000}"/>
    <cellStyle name="20% - Cor5 2 2" xfId="613" xr:uid="{00000000-0005-0000-0000-00005E020000}"/>
    <cellStyle name="20% - Cor5 2 3" xfId="614" xr:uid="{00000000-0005-0000-0000-00005F020000}"/>
    <cellStyle name="20% - Cor5 2 3 2" xfId="615" xr:uid="{00000000-0005-0000-0000-000060020000}"/>
    <cellStyle name="20% - Cor5 2 4" xfId="616" xr:uid="{00000000-0005-0000-0000-000061020000}"/>
    <cellStyle name="20% - Cor5 2 4 2" xfId="617" xr:uid="{00000000-0005-0000-0000-000062020000}"/>
    <cellStyle name="20% - Cor5 2 5" xfId="618" xr:uid="{00000000-0005-0000-0000-000063020000}"/>
    <cellStyle name="20% - Cor6" xfId="619" xr:uid="{00000000-0005-0000-0000-000064020000}"/>
    <cellStyle name="20% - Cor6 2" xfId="620" xr:uid="{00000000-0005-0000-0000-000065020000}"/>
    <cellStyle name="20% - Cor6 2 2" xfId="621" xr:uid="{00000000-0005-0000-0000-000066020000}"/>
    <cellStyle name="20% - Cor6 2 3" xfId="622" xr:uid="{00000000-0005-0000-0000-000067020000}"/>
    <cellStyle name="20% - Cor6 2 3 2" xfId="623" xr:uid="{00000000-0005-0000-0000-000068020000}"/>
    <cellStyle name="20% - Cor6 2 4" xfId="624" xr:uid="{00000000-0005-0000-0000-000069020000}"/>
    <cellStyle name="20% - Cor6 2 4 2" xfId="625" xr:uid="{00000000-0005-0000-0000-00006A020000}"/>
    <cellStyle name="20% - Cor6 2 5" xfId="626" xr:uid="{00000000-0005-0000-0000-00006B020000}"/>
    <cellStyle name="40% - Accent1 10" xfId="627" xr:uid="{00000000-0005-0000-0000-00006C020000}"/>
    <cellStyle name="40% - Accent1 11" xfId="628" xr:uid="{00000000-0005-0000-0000-00006D020000}"/>
    <cellStyle name="40% - Accent1 12" xfId="629" xr:uid="{00000000-0005-0000-0000-00006E020000}"/>
    <cellStyle name="40% - Accent1 2" xfId="630" xr:uid="{00000000-0005-0000-0000-00006F020000}"/>
    <cellStyle name="40% - Accent1 2 2" xfId="631" xr:uid="{00000000-0005-0000-0000-000070020000}"/>
    <cellStyle name="40% - Accent1 2 3" xfId="632" xr:uid="{00000000-0005-0000-0000-000071020000}"/>
    <cellStyle name="40% - Accent1 2 3 2" xfId="633" xr:uid="{00000000-0005-0000-0000-000072020000}"/>
    <cellStyle name="40% - Accent1 3" xfId="634" xr:uid="{00000000-0005-0000-0000-000073020000}"/>
    <cellStyle name="40% - Accent1 3 10" xfId="635" xr:uid="{00000000-0005-0000-0000-000074020000}"/>
    <cellStyle name="40% - Accent1 3 2" xfId="636" xr:uid="{00000000-0005-0000-0000-000075020000}"/>
    <cellStyle name="40% - Accent1 3 2 2" xfId="637" xr:uid="{00000000-0005-0000-0000-000076020000}"/>
    <cellStyle name="40% - Accent1 3 2 2 2" xfId="638" xr:uid="{00000000-0005-0000-0000-000077020000}"/>
    <cellStyle name="40% - Accent1 3 2 2 2 2" xfId="639" xr:uid="{00000000-0005-0000-0000-000078020000}"/>
    <cellStyle name="40% - Accent1 3 2 2 2 3" xfId="640" xr:uid="{00000000-0005-0000-0000-000079020000}"/>
    <cellStyle name="40% - Accent1 3 2 2 3" xfId="641" xr:uid="{00000000-0005-0000-0000-00007A020000}"/>
    <cellStyle name="40% - Accent1 3 2 2 4" xfId="642" xr:uid="{00000000-0005-0000-0000-00007B020000}"/>
    <cellStyle name="40% - Accent1 3 3" xfId="643" xr:uid="{00000000-0005-0000-0000-00007C020000}"/>
    <cellStyle name="40% - Accent1 3 3 2" xfId="644" xr:uid="{00000000-0005-0000-0000-00007D020000}"/>
    <cellStyle name="40% - Accent1 3 3 2 2" xfId="645" xr:uid="{00000000-0005-0000-0000-00007E020000}"/>
    <cellStyle name="40% - Accent1 3 3 2 3" xfId="646" xr:uid="{00000000-0005-0000-0000-00007F020000}"/>
    <cellStyle name="40% - Accent1 3 3 3" xfId="647" xr:uid="{00000000-0005-0000-0000-000080020000}"/>
    <cellStyle name="40% - Accent1 3 3 4" xfId="648" xr:uid="{00000000-0005-0000-0000-000081020000}"/>
    <cellStyle name="40% - Accent1 3 4" xfId="649" xr:uid="{00000000-0005-0000-0000-000082020000}"/>
    <cellStyle name="40% - Accent1 3 4 2" xfId="650" xr:uid="{00000000-0005-0000-0000-000083020000}"/>
    <cellStyle name="40% - Accent1 3 4 2 2" xfId="651" xr:uid="{00000000-0005-0000-0000-000084020000}"/>
    <cellStyle name="40% - Accent1 3 4 2 3" xfId="652" xr:uid="{00000000-0005-0000-0000-000085020000}"/>
    <cellStyle name="40% - Accent1 3 4 3" xfId="653" xr:uid="{00000000-0005-0000-0000-000086020000}"/>
    <cellStyle name="40% - Accent1 3 4 4" xfId="654" xr:uid="{00000000-0005-0000-0000-000087020000}"/>
    <cellStyle name="40% - Accent1 3 5" xfId="655" xr:uid="{00000000-0005-0000-0000-000088020000}"/>
    <cellStyle name="40% - Accent1 3 5 2" xfId="656" xr:uid="{00000000-0005-0000-0000-000089020000}"/>
    <cellStyle name="40% - Accent1 3 5 2 2" xfId="657" xr:uid="{00000000-0005-0000-0000-00008A020000}"/>
    <cellStyle name="40% - Accent1 3 5 2 3" xfId="658" xr:uid="{00000000-0005-0000-0000-00008B020000}"/>
    <cellStyle name="40% - Accent1 3 5 3" xfId="659" xr:uid="{00000000-0005-0000-0000-00008C020000}"/>
    <cellStyle name="40% - Accent1 3 5 4" xfId="660" xr:uid="{00000000-0005-0000-0000-00008D020000}"/>
    <cellStyle name="40% - Accent1 3 6" xfId="661" xr:uid="{00000000-0005-0000-0000-00008E020000}"/>
    <cellStyle name="40% - Accent1 3 6 2" xfId="662" xr:uid="{00000000-0005-0000-0000-00008F020000}"/>
    <cellStyle name="40% - Accent1 3 6 3" xfId="663" xr:uid="{00000000-0005-0000-0000-000090020000}"/>
    <cellStyle name="40% - Accent1 3 7" xfId="664" xr:uid="{00000000-0005-0000-0000-000091020000}"/>
    <cellStyle name="40% - Accent1 3 7 2" xfId="665" xr:uid="{00000000-0005-0000-0000-000092020000}"/>
    <cellStyle name="40% - Accent1 3 7 3" xfId="666" xr:uid="{00000000-0005-0000-0000-000093020000}"/>
    <cellStyle name="40% - Accent1 3 8" xfId="667" xr:uid="{00000000-0005-0000-0000-000094020000}"/>
    <cellStyle name="40% - Accent1 3 9" xfId="668" xr:uid="{00000000-0005-0000-0000-000095020000}"/>
    <cellStyle name="40% - Accent1 4" xfId="669" xr:uid="{00000000-0005-0000-0000-000096020000}"/>
    <cellStyle name="40% - Accent1 4 2" xfId="670" xr:uid="{00000000-0005-0000-0000-000097020000}"/>
    <cellStyle name="40% - Accent1 4 2 2" xfId="671" xr:uid="{00000000-0005-0000-0000-000098020000}"/>
    <cellStyle name="40% - Accent1 4 2 2 2" xfId="672" xr:uid="{00000000-0005-0000-0000-000099020000}"/>
    <cellStyle name="40% - Accent1 4 2 2 3" xfId="673" xr:uid="{00000000-0005-0000-0000-00009A020000}"/>
    <cellStyle name="40% - Accent1 4 2 3" xfId="674" xr:uid="{00000000-0005-0000-0000-00009B020000}"/>
    <cellStyle name="40% - Accent1 4 2 4" xfId="675" xr:uid="{00000000-0005-0000-0000-00009C020000}"/>
    <cellStyle name="40% - Accent1 4 3" xfId="676" xr:uid="{00000000-0005-0000-0000-00009D020000}"/>
    <cellStyle name="40% - Accent1 4 3 2" xfId="677" xr:uid="{00000000-0005-0000-0000-00009E020000}"/>
    <cellStyle name="40% - Accent1 4 3 3" xfId="678" xr:uid="{00000000-0005-0000-0000-00009F020000}"/>
    <cellStyle name="40% - Accent1 4 4" xfId="679" xr:uid="{00000000-0005-0000-0000-0000A0020000}"/>
    <cellStyle name="40% - Accent1 4 4 2" xfId="680" xr:uid="{00000000-0005-0000-0000-0000A1020000}"/>
    <cellStyle name="40% - Accent1 4 4 3" xfId="681" xr:uid="{00000000-0005-0000-0000-0000A2020000}"/>
    <cellStyle name="40% - Accent1 4 5" xfId="682" xr:uid="{00000000-0005-0000-0000-0000A3020000}"/>
    <cellStyle name="40% - Accent1 4 6" xfId="683" xr:uid="{00000000-0005-0000-0000-0000A4020000}"/>
    <cellStyle name="40% - Accent1 5" xfId="684" xr:uid="{00000000-0005-0000-0000-0000A5020000}"/>
    <cellStyle name="40% - Accent1 5 2" xfId="685" xr:uid="{00000000-0005-0000-0000-0000A6020000}"/>
    <cellStyle name="40% - Accent1 5 2 2" xfId="686" xr:uid="{00000000-0005-0000-0000-0000A7020000}"/>
    <cellStyle name="40% - Accent1 5 2 2 2" xfId="687" xr:uid="{00000000-0005-0000-0000-0000A8020000}"/>
    <cellStyle name="40% - Accent1 5 2 3" xfId="688" xr:uid="{00000000-0005-0000-0000-0000A9020000}"/>
    <cellStyle name="40% - Accent1 5 2 4" xfId="689" xr:uid="{00000000-0005-0000-0000-0000AA020000}"/>
    <cellStyle name="40% - Accent1 5 3" xfId="690" xr:uid="{00000000-0005-0000-0000-0000AB020000}"/>
    <cellStyle name="40% - Accent1 5 3 2" xfId="691" xr:uid="{00000000-0005-0000-0000-0000AC020000}"/>
    <cellStyle name="40% - Accent1 5 3 3" xfId="692" xr:uid="{00000000-0005-0000-0000-0000AD020000}"/>
    <cellStyle name="40% - Accent1 6" xfId="693" xr:uid="{00000000-0005-0000-0000-0000AE020000}"/>
    <cellStyle name="40% - Accent1 6 2" xfId="694" xr:uid="{00000000-0005-0000-0000-0000AF020000}"/>
    <cellStyle name="40% - Accent1 6 2 2" xfId="695" xr:uid="{00000000-0005-0000-0000-0000B0020000}"/>
    <cellStyle name="40% - Accent1 6 2 3" xfId="696" xr:uid="{00000000-0005-0000-0000-0000B1020000}"/>
    <cellStyle name="40% - Accent1 6 3" xfId="697" xr:uid="{00000000-0005-0000-0000-0000B2020000}"/>
    <cellStyle name="40% - Accent1 6 4" xfId="698" xr:uid="{00000000-0005-0000-0000-0000B3020000}"/>
    <cellStyle name="40% - Accent1 7" xfId="699" xr:uid="{00000000-0005-0000-0000-0000B4020000}"/>
    <cellStyle name="40% - Accent1 7 2" xfId="700" xr:uid="{00000000-0005-0000-0000-0000B5020000}"/>
    <cellStyle name="40% - Accent1 7 2 2" xfId="701" xr:uid="{00000000-0005-0000-0000-0000B6020000}"/>
    <cellStyle name="40% - Accent1 7 2 3" xfId="702" xr:uid="{00000000-0005-0000-0000-0000B7020000}"/>
    <cellStyle name="40% - Accent1 7 3" xfId="703" xr:uid="{00000000-0005-0000-0000-0000B8020000}"/>
    <cellStyle name="40% - Accent1 7 4" xfId="704" xr:uid="{00000000-0005-0000-0000-0000B9020000}"/>
    <cellStyle name="40% - Accent1 8" xfId="705" xr:uid="{00000000-0005-0000-0000-0000BA020000}"/>
    <cellStyle name="40% - Accent1 8 2" xfId="706" xr:uid="{00000000-0005-0000-0000-0000BB020000}"/>
    <cellStyle name="40% - Accent1 8 3" xfId="707" xr:uid="{00000000-0005-0000-0000-0000BC020000}"/>
    <cellStyle name="40% - Accent1 9" xfId="708" xr:uid="{00000000-0005-0000-0000-0000BD020000}"/>
    <cellStyle name="40% - Accent1 9 2" xfId="709" xr:uid="{00000000-0005-0000-0000-0000BE020000}"/>
    <cellStyle name="40% - Accent1 9 3" xfId="710" xr:uid="{00000000-0005-0000-0000-0000BF020000}"/>
    <cellStyle name="40% - Accent2 10" xfId="711" xr:uid="{00000000-0005-0000-0000-0000C0020000}"/>
    <cellStyle name="40% - Accent2 11" xfId="712" xr:uid="{00000000-0005-0000-0000-0000C1020000}"/>
    <cellStyle name="40% - Accent2 12" xfId="713" xr:uid="{00000000-0005-0000-0000-0000C2020000}"/>
    <cellStyle name="40% - Accent2 2" xfId="714" xr:uid="{00000000-0005-0000-0000-0000C3020000}"/>
    <cellStyle name="40% - Accent2 2 2" xfId="715" xr:uid="{00000000-0005-0000-0000-0000C4020000}"/>
    <cellStyle name="40% - Accent2 2 3" xfId="716" xr:uid="{00000000-0005-0000-0000-0000C5020000}"/>
    <cellStyle name="40% - Accent2 2 3 2" xfId="717" xr:uid="{00000000-0005-0000-0000-0000C6020000}"/>
    <cellStyle name="40% - Accent2 3" xfId="718" xr:uid="{00000000-0005-0000-0000-0000C7020000}"/>
    <cellStyle name="40% - Accent2 3 10" xfId="719" xr:uid="{00000000-0005-0000-0000-0000C8020000}"/>
    <cellStyle name="40% - Accent2 3 2" xfId="720" xr:uid="{00000000-0005-0000-0000-0000C9020000}"/>
    <cellStyle name="40% - Accent2 3 2 2" xfId="721" xr:uid="{00000000-0005-0000-0000-0000CA020000}"/>
    <cellStyle name="40% - Accent2 3 2 2 2" xfId="722" xr:uid="{00000000-0005-0000-0000-0000CB020000}"/>
    <cellStyle name="40% - Accent2 3 2 2 2 2" xfId="723" xr:uid="{00000000-0005-0000-0000-0000CC020000}"/>
    <cellStyle name="40% - Accent2 3 2 2 2 3" xfId="724" xr:uid="{00000000-0005-0000-0000-0000CD020000}"/>
    <cellStyle name="40% - Accent2 3 2 2 3" xfId="725" xr:uid="{00000000-0005-0000-0000-0000CE020000}"/>
    <cellStyle name="40% - Accent2 3 2 2 4" xfId="726" xr:uid="{00000000-0005-0000-0000-0000CF020000}"/>
    <cellStyle name="40% - Accent2 3 3" xfId="727" xr:uid="{00000000-0005-0000-0000-0000D0020000}"/>
    <cellStyle name="40% - Accent2 3 3 2" xfId="728" xr:uid="{00000000-0005-0000-0000-0000D1020000}"/>
    <cellStyle name="40% - Accent2 3 3 2 2" xfId="729" xr:uid="{00000000-0005-0000-0000-0000D2020000}"/>
    <cellStyle name="40% - Accent2 3 3 2 3" xfId="730" xr:uid="{00000000-0005-0000-0000-0000D3020000}"/>
    <cellStyle name="40% - Accent2 3 3 3" xfId="731" xr:uid="{00000000-0005-0000-0000-0000D4020000}"/>
    <cellStyle name="40% - Accent2 3 3 4" xfId="732" xr:uid="{00000000-0005-0000-0000-0000D5020000}"/>
    <cellStyle name="40% - Accent2 3 4" xfId="733" xr:uid="{00000000-0005-0000-0000-0000D6020000}"/>
    <cellStyle name="40% - Accent2 3 4 2" xfId="734" xr:uid="{00000000-0005-0000-0000-0000D7020000}"/>
    <cellStyle name="40% - Accent2 3 4 2 2" xfId="735" xr:uid="{00000000-0005-0000-0000-0000D8020000}"/>
    <cellStyle name="40% - Accent2 3 4 2 3" xfId="736" xr:uid="{00000000-0005-0000-0000-0000D9020000}"/>
    <cellStyle name="40% - Accent2 3 4 3" xfId="737" xr:uid="{00000000-0005-0000-0000-0000DA020000}"/>
    <cellStyle name="40% - Accent2 3 4 4" xfId="738" xr:uid="{00000000-0005-0000-0000-0000DB020000}"/>
    <cellStyle name="40% - Accent2 3 5" xfId="739" xr:uid="{00000000-0005-0000-0000-0000DC020000}"/>
    <cellStyle name="40% - Accent2 3 5 2" xfId="740" xr:uid="{00000000-0005-0000-0000-0000DD020000}"/>
    <cellStyle name="40% - Accent2 3 5 2 2" xfId="741" xr:uid="{00000000-0005-0000-0000-0000DE020000}"/>
    <cellStyle name="40% - Accent2 3 5 2 3" xfId="742" xr:uid="{00000000-0005-0000-0000-0000DF020000}"/>
    <cellStyle name="40% - Accent2 3 5 3" xfId="743" xr:uid="{00000000-0005-0000-0000-0000E0020000}"/>
    <cellStyle name="40% - Accent2 3 5 4" xfId="744" xr:uid="{00000000-0005-0000-0000-0000E1020000}"/>
    <cellStyle name="40% - Accent2 3 6" xfId="745" xr:uid="{00000000-0005-0000-0000-0000E2020000}"/>
    <cellStyle name="40% - Accent2 3 6 2" xfId="746" xr:uid="{00000000-0005-0000-0000-0000E3020000}"/>
    <cellStyle name="40% - Accent2 3 6 3" xfId="747" xr:uid="{00000000-0005-0000-0000-0000E4020000}"/>
    <cellStyle name="40% - Accent2 3 7" xfId="748" xr:uid="{00000000-0005-0000-0000-0000E5020000}"/>
    <cellStyle name="40% - Accent2 3 7 2" xfId="749" xr:uid="{00000000-0005-0000-0000-0000E6020000}"/>
    <cellStyle name="40% - Accent2 3 7 3" xfId="750" xr:uid="{00000000-0005-0000-0000-0000E7020000}"/>
    <cellStyle name="40% - Accent2 3 8" xfId="751" xr:uid="{00000000-0005-0000-0000-0000E8020000}"/>
    <cellStyle name="40% - Accent2 3 9" xfId="752" xr:uid="{00000000-0005-0000-0000-0000E9020000}"/>
    <cellStyle name="40% - Accent2 4" xfId="753" xr:uid="{00000000-0005-0000-0000-0000EA020000}"/>
    <cellStyle name="40% - Accent2 4 2" xfId="754" xr:uid="{00000000-0005-0000-0000-0000EB020000}"/>
    <cellStyle name="40% - Accent2 4 2 2" xfId="755" xr:uid="{00000000-0005-0000-0000-0000EC020000}"/>
    <cellStyle name="40% - Accent2 4 2 2 2" xfId="756" xr:uid="{00000000-0005-0000-0000-0000ED020000}"/>
    <cellStyle name="40% - Accent2 4 2 2 3" xfId="757" xr:uid="{00000000-0005-0000-0000-0000EE020000}"/>
    <cellStyle name="40% - Accent2 4 2 3" xfId="758" xr:uid="{00000000-0005-0000-0000-0000EF020000}"/>
    <cellStyle name="40% - Accent2 4 2 4" xfId="759" xr:uid="{00000000-0005-0000-0000-0000F0020000}"/>
    <cellStyle name="40% - Accent2 4 3" xfId="760" xr:uid="{00000000-0005-0000-0000-0000F1020000}"/>
    <cellStyle name="40% - Accent2 4 3 2" xfId="761" xr:uid="{00000000-0005-0000-0000-0000F2020000}"/>
    <cellStyle name="40% - Accent2 4 3 3" xfId="762" xr:uid="{00000000-0005-0000-0000-0000F3020000}"/>
    <cellStyle name="40% - Accent2 4 4" xfId="763" xr:uid="{00000000-0005-0000-0000-0000F4020000}"/>
    <cellStyle name="40% - Accent2 4 4 2" xfId="764" xr:uid="{00000000-0005-0000-0000-0000F5020000}"/>
    <cellStyle name="40% - Accent2 4 4 3" xfId="765" xr:uid="{00000000-0005-0000-0000-0000F6020000}"/>
    <cellStyle name="40% - Accent2 4 5" xfId="766" xr:uid="{00000000-0005-0000-0000-0000F7020000}"/>
    <cellStyle name="40% - Accent2 4 6" xfId="767" xr:uid="{00000000-0005-0000-0000-0000F8020000}"/>
    <cellStyle name="40% - Accent2 5" xfId="768" xr:uid="{00000000-0005-0000-0000-0000F9020000}"/>
    <cellStyle name="40% - Accent2 5 2" xfId="769" xr:uid="{00000000-0005-0000-0000-0000FA020000}"/>
    <cellStyle name="40% - Accent2 5 2 2" xfId="770" xr:uid="{00000000-0005-0000-0000-0000FB020000}"/>
    <cellStyle name="40% - Accent2 5 2 2 2" xfId="771" xr:uid="{00000000-0005-0000-0000-0000FC020000}"/>
    <cellStyle name="40% - Accent2 5 2 3" xfId="772" xr:uid="{00000000-0005-0000-0000-0000FD020000}"/>
    <cellStyle name="40% - Accent2 5 2 4" xfId="773" xr:uid="{00000000-0005-0000-0000-0000FE020000}"/>
    <cellStyle name="40% - Accent2 5 3" xfId="774" xr:uid="{00000000-0005-0000-0000-0000FF020000}"/>
    <cellStyle name="40% - Accent2 5 3 2" xfId="775" xr:uid="{00000000-0005-0000-0000-000000030000}"/>
    <cellStyle name="40% - Accent2 5 3 3" xfId="776" xr:uid="{00000000-0005-0000-0000-000001030000}"/>
    <cellStyle name="40% - Accent2 6" xfId="777" xr:uid="{00000000-0005-0000-0000-000002030000}"/>
    <cellStyle name="40% - Accent2 6 2" xfId="778" xr:uid="{00000000-0005-0000-0000-000003030000}"/>
    <cellStyle name="40% - Accent2 6 2 2" xfId="779" xr:uid="{00000000-0005-0000-0000-000004030000}"/>
    <cellStyle name="40% - Accent2 6 2 3" xfId="780" xr:uid="{00000000-0005-0000-0000-000005030000}"/>
    <cellStyle name="40% - Accent2 6 3" xfId="781" xr:uid="{00000000-0005-0000-0000-000006030000}"/>
    <cellStyle name="40% - Accent2 6 4" xfId="782" xr:uid="{00000000-0005-0000-0000-000007030000}"/>
    <cellStyle name="40% - Accent2 7" xfId="783" xr:uid="{00000000-0005-0000-0000-000008030000}"/>
    <cellStyle name="40% - Accent2 7 2" xfId="784" xr:uid="{00000000-0005-0000-0000-000009030000}"/>
    <cellStyle name="40% - Accent2 7 2 2" xfId="785" xr:uid="{00000000-0005-0000-0000-00000A030000}"/>
    <cellStyle name="40% - Accent2 7 2 3" xfId="786" xr:uid="{00000000-0005-0000-0000-00000B030000}"/>
    <cellStyle name="40% - Accent2 7 3" xfId="787" xr:uid="{00000000-0005-0000-0000-00000C030000}"/>
    <cellStyle name="40% - Accent2 7 4" xfId="788" xr:uid="{00000000-0005-0000-0000-00000D030000}"/>
    <cellStyle name="40% - Accent2 8" xfId="789" xr:uid="{00000000-0005-0000-0000-00000E030000}"/>
    <cellStyle name="40% - Accent2 8 2" xfId="790" xr:uid="{00000000-0005-0000-0000-00000F030000}"/>
    <cellStyle name="40% - Accent2 8 3" xfId="791" xr:uid="{00000000-0005-0000-0000-000010030000}"/>
    <cellStyle name="40% - Accent2 9" xfId="792" xr:uid="{00000000-0005-0000-0000-000011030000}"/>
    <cellStyle name="40% - Accent2 9 2" xfId="793" xr:uid="{00000000-0005-0000-0000-000012030000}"/>
    <cellStyle name="40% - Accent2 9 3" xfId="794" xr:uid="{00000000-0005-0000-0000-000013030000}"/>
    <cellStyle name="40% - Accent3 10" xfId="795" xr:uid="{00000000-0005-0000-0000-000014030000}"/>
    <cellStyle name="40% - Accent3 11" xfId="796" xr:uid="{00000000-0005-0000-0000-000015030000}"/>
    <cellStyle name="40% - Accent3 12" xfId="797" xr:uid="{00000000-0005-0000-0000-000016030000}"/>
    <cellStyle name="40% - Accent3 2" xfId="798" xr:uid="{00000000-0005-0000-0000-000017030000}"/>
    <cellStyle name="40% - Accent3 2 2" xfId="799" xr:uid="{00000000-0005-0000-0000-000018030000}"/>
    <cellStyle name="40% - Accent3 2 3" xfId="800" xr:uid="{00000000-0005-0000-0000-000019030000}"/>
    <cellStyle name="40% - Accent3 2 3 2" xfId="801" xr:uid="{00000000-0005-0000-0000-00001A030000}"/>
    <cellStyle name="40% - Accent3 2 3 2 2" xfId="802" xr:uid="{00000000-0005-0000-0000-00001B030000}"/>
    <cellStyle name="40% - Accent3 2 3 2 2 2" xfId="803" xr:uid="{00000000-0005-0000-0000-00001C030000}"/>
    <cellStyle name="40% - Accent3 2 3 2 2 3" xfId="804" xr:uid="{00000000-0005-0000-0000-00001D030000}"/>
    <cellStyle name="40% - Accent3 2 3 2 3" xfId="805" xr:uid="{00000000-0005-0000-0000-00001E030000}"/>
    <cellStyle name="40% - Accent3 2 3 2 4" xfId="806" xr:uid="{00000000-0005-0000-0000-00001F030000}"/>
    <cellStyle name="40% - Accent3 2 3 3" xfId="807" xr:uid="{00000000-0005-0000-0000-000020030000}"/>
    <cellStyle name="40% - Accent3 2 3 3 2" xfId="808" xr:uid="{00000000-0005-0000-0000-000021030000}"/>
    <cellStyle name="40% - Accent3 2 3 3 3" xfId="809" xr:uid="{00000000-0005-0000-0000-000022030000}"/>
    <cellStyle name="40% - Accent3 2 3 4" xfId="810" xr:uid="{00000000-0005-0000-0000-000023030000}"/>
    <cellStyle name="40% - Accent3 2 3 4 2" xfId="811" xr:uid="{00000000-0005-0000-0000-000024030000}"/>
    <cellStyle name="40% - Accent3 2 3 4 3" xfId="812" xr:uid="{00000000-0005-0000-0000-000025030000}"/>
    <cellStyle name="40% - Accent3 2 3 5" xfId="813" xr:uid="{00000000-0005-0000-0000-000026030000}"/>
    <cellStyle name="40% - Accent3 2 3 6" xfId="814" xr:uid="{00000000-0005-0000-0000-000027030000}"/>
    <cellStyle name="40% - Accent3 2 4" xfId="815" xr:uid="{00000000-0005-0000-0000-000028030000}"/>
    <cellStyle name="40% - Accent3 2 4 2" xfId="816" xr:uid="{00000000-0005-0000-0000-000029030000}"/>
    <cellStyle name="40% - Accent3 2 4 2 2" xfId="817" xr:uid="{00000000-0005-0000-0000-00002A030000}"/>
    <cellStyle name="40% - Accent3 2 4 2 2 2" xfId="818" xr:uid="{00000000-0005-0000-0000-00002B030000}"/>
    <cellStyle name="40% - Accent3 2 4 2 2 3" xfId="819" xr:uid="{00000000-0005-0000-0000-00002C030000}"/>
    <cellStyle name="40% - Accent3 2 4 2 3" xfId="820" xr:uid="{00000000-0005-0000-0000-00002D030000}"/>
    <cellStyle name="40% - Accent3 2 4 2 4" xfId="821" xr:uid="{00000000-0005-0000-0000-00002E030000}"/>
    <cellStyle name="40% - Accent3 2 5" xfId="822" xr:uid="{00000000-0005-0000-0000-00002F030000}"/>
    <cellStyle name="40% - Accent3 2 5 2" xfId="823" xr:uid="{00000000-0005-0000-0000-000030030000}"/>
    <cellStyle name="40% - Accent3 3" xfId="824" xr:uid="{00000000-0005-0000-0000-000031030000}"/>
    <cellStyle name="40% - Accent3 3 10" xfId="825" xr:uid="{00000000-0005-0000-0000-000032030000}"/>
    <cellStyle name="40% - Accent3 3 2" xfId="826" xr:uid="{00000000-0005-0000-0000-000033030000}"/>
    <cellStyle name="40% - Accent3 3 3" xfId="827" xr:uid="{00000000-0005-0000-0000-000034030000}"/>
    <cellStyle name="40% - Accent3 3 3 2" xfId="828" xr:uid="{00000000-0005-0000-0000-000035030000}"/>
    <cellStyle name="40% - Accent3 3 3 2 2" xfId="829" xr:uid="{00000000-0005-0000-0000-000036030000}"/>
    <cellStyle name="40% - Accent3 3 3 2 2 2" xfId="830" xr:uid="{00000000-0005-0000-0000-000037030000}"/>
    <cellStyle name="40% - Accent3 3 3 2 2 3" xfId="831" xr:uid="{00000000-0005-0000-0000-000038030000}"/>
    <cellStyle name="40% - Accent3 3 3 2 3" xfId="832" xr:uid="{00000000-0005-0000-0000-000039030000}"/>
    <cellStyle name="40% - Accent3 3 3 2 4" xfId="833" xr:uid="{00000000-0005-0000-0000-00003A030000}"/>
    <cellStyle name="40% - Accent3 3 4" xfId="834" xr:uid="{00000000-0005-0000-0000-00003B030000}"/>
    <cellStyle name="40% - Accent3 3 4 2" xfId="835" xr:uid="{00000000-0005-0000-0000-00003C030000}"/>
    <cellStyle name="40% - Accent3 3 4 2 2" xfId="836" xr:uid="{00000000-0005-0000-0000-00003D030000}"/>
    <cellStyle name="40% - Accent3 3 4 2 3" xfId="837" xr:uid="{00000000-0005-0000-0000-00003E030000}"/>
    <cellStyle name="40% - Accent3 3 4 3" xfId="838" xr:uid="{00000000-0005-0000-0000-00003F030000}"/>
    <cellStyle name="40% - Accent3 3 4 4" xfId="839" xr:uid="{00000000-0005-0000-0000-000040030000}"/>
    <cellStyle name="40% - Accent3 3 5" xfId="840" xr:uid="{00000000-0005-0000-0000-000041030000}"/>
    <cellStyle name="40% - Accent3 3 5 2" xfId="841" xr:uid="{00000000-0005-0000-0000-000042030000}"/>
    <cellStyle name="40% - Accent3 3 5 2 2" xfId="842" xr:uid="{00000000-0005-0000-0000-000043030000}"/>
    <cellStyle name="40% - Accent3 3 5 2 3" xfId="843" xr:uid="{00000000-0005-0000-0000-000044030000}"/>
    <cellStyle name="40% - Accent3 3 5 3" xfId="844" xr:uid="{00000000-0005-0000-0000-000045030000}"/>
    <cellStyle name="40% - Accent3 3 5 4" xfId="845" xr:uid="{00000000-0005-0000-0000-000046030000}"/>
    <cellStyle name="40% - Accent3 3 6" xfId="846" xr:uid="{00000000-0005-0000-0000-000047030000}"/>
    <cellStyle name="40% - Accent3 3 6 2" xfId="847" xr:uid="{00000000-0005-0000-0000-000048030000}"/>
    <cellStyle name="40% - Accent3 3 6 3" xfId="848" xr:uid="{00000000-0005-0000-0000-000049030000}"/>
    <cellStyle name="40% - Accent3 3 7" xfId="849" xr:uid="{00000000-0005-0000-0000-00004A030000}"/>
    <cellStyle name="40% - Accent3 3 7 2" xfId="850" xr:uid="{00000000-0005-0000-0000-00004B030000}"/>
    <cellStyle name="40% - Accent3 3 7 3" xfId="851" xr:uid="{00000000-0005-0000-0000-00004C030000}"/>
    <cellStyle name="40% - Accent3 3 8" xfId="852" xr:uid="{00000000-0005-0000-0000-00004D030000}"/>
    <cellStyle name="40% - Accent3 3 9" xfId="853" xr:uid="{00000000-0005-0000-0000-00004E030000}"/>
    <cellStyle name="40% - Accent3 4" xfId="854" xr:uid="{00000000-0005-0000-0000-00004F030000}"/>
    <cellStyle name="40% - Accent3 4 2" xfId="855" xr:uid="{00000000-0005-0000-0000-000050030000}"/>
    <cellStyle name="40% - Accent3 4 2 2" xfId="856" xr:uid="{00000000-0005-0000-0000-000051030000}"/>
    <cellStyle name="40% - Accent3 4 2 2 2" xfId="857" xr:uid="{00000000-0005-0000-0000-000052030000}"/>
    <cellStyle name="40% - Accent3 4 2 2 3" xfId="858" xr:uid="{00000000-0005-0000-0000-000053030000}"/>
    <cellStyle name="40% - Accent3 4 2 3" xfId="859" xr:uid="{00000000-0005-0000-0000-000054030000}"/>
    <cellStyle name="40% - Accent3 4 2 4" xfId="860" xr:uid="{00000000-0005-0000-0000-000055030000}"/>
    <cellStyle name="40% - Accent3 4 3" xfId="861" xr:uid="{00000000-0005-0000-0000-000056030000}"/>
    <cellStyle name="40% - Accent3 4 3 2" xfId="862" xr:uid="{00000000-0005-0000-0000-000057030000}"/>
    <cellStyle name="40% - Accent3 4 3 3" xfId="863" xr:uid="{00000000-0005-0000-0000-000058030000}"/>
    <cellStyle name="40% - Accent3 4 4" xfId="864" xr:uid="{00000000-0005-0000-0000-000059030000}"/>
    <cellStyle name="40% - Accent3 4 4 2" xfId="865" xr:uid="{00000000-0005-0000-0000-00005A030000}"/>
    <cellStyle name="40% - Accent3 4 4 3" xfId="866" xr:uid="{00000000-0005-0000-0000-00005B030000}"/>
    <cellStyle name="40% - Accent3 4 5" xfId="867" xr:uid="{00000000-0005-0000-0000-00005C030000}"/>
    <cellStyle name="40% - Accent3 4 6" xfId="868" xr:uid="{00000000-0005-0000-0000-00005D030000}"/>
    <cellStyle name="40% - Accent3 5" xfId="869" xr:uid="{00000000-0005-0000-0000-00005E030000}"/>
    <cellStyle name="40% - Accent3 5 2" xfId="870" xr:uid="{00000000-0005-0000-0000-00005F030000}"/>
    <cellStyle name="40% - Accent3 5 2 2" xfId="871" xr:uid="{00000000-0005-0000-0000-000060030000}"/>
    <cellStyle name="40% - Accent3 5 2 2 2" xfId="872" xr:uid="{00000000-0005-0000-0000-000061030000}"/>
    <cellStyle name="40% - Accent3 5 2 3" xfId="873" xr:uid="{00000000-0005-0000-0000-000062030000}"/>
    <cellStyle name="40% - Accent3 5 2 4" xfId="874" xr:uid="{00000000-0005-0000-0000-000063030000}"/>
    <cellStyle name="40% - Accent3 5 3" xfId="875" xr:uid="{00000000-0005-0000-0000-000064030000}"/>
    <cellStyle name="40% - Accent3 5 3 2" xfId="876" xr:uid="{00000000-0005-0000-0000-000065030000}"/>
    <cellStyle name="40% - Accent3 5 3 3" xfId="877" xr:uid="{00000000-0005-0000-0000-000066030000}"/>
    <cellStyle name="40% - Accent3 6" xfId="878" xr:uid="{00000000-0005-0000-0000-000067030000}"/>
    <cellStyle name="40% - Accent3 6 2" xfId="879" xr:uid="{00000000-0005-0000-0000-000068030000}"/>
    <cellStyle name="40% - Accent3 6 2 2" xfId="880" xr:uid="{00000000-0005-0000-0000-000069030000}"/>
    <cellStyle name="40% - Accent3 6 2 3" xfId="881" xr:uid="{00000000-0005-0000-0000-00006A030000}"/>
    <cellStyle name="40% - Accent3 6 3" xfId="882" xr:uid="{00000000-0005-0000-0000-00006B030000}"/>
    <cellStyle name="40% - Accent3 6 4" xfId="883" xr:uid="{00000000-0005-0000-0000-00006C030000}"/>
    <cellStyle name="40% - Accent3 7" xfId="884" xr:uid="{00000000-0005-0000-0000-00006D030000}"/>
    <cellStyle name="40% - Accent3 7 2" xfId="885" xr:uid="{00000000-0005-0000-0000-00006E030000}"/>
    <cellStyle name="40% - Accent3 7 2 2" xfId="886" xr:uid="{00000000-0005-0000-0000-00006F030000}"/>
    <cellStyle name="40% - Accent3 7 2 3" xfId="887" xr:uid="{00000000-0005-0000-0000-000070030000}"/>
    <cellStyle name="40% - Accent3 7 3" xfId="888" xr:uid="{00000000-0005-0000-0000-000071030000}"/>
    <cellStyle name="40% - Accent3 7 4" xfId="889" xr:uid="{00000000-0005-0000-0000-000072030000}"/>
    <cellStyle name="40% - Accent3 8" xfId="890" xr:uid="{00000000-0005-0000-0000-000073030000}"/>
    <cellStyle name="40% - Accent3 8 2" xfId="891" xr:uid="{00000000-0005-0000-0000-000074030000}"/>
    <cellStyle name="40% - Accent3 8 3" xfId="892" xr:uid="{00000000-0005-0000-0000-000075030000}"/>
    <cellStyle name="40% - Accent3 9" xfId="893" xr:uid="{00000000-0005-0000-0000-000076030000}"/>
    <cellStyle name="40% - Accent3 9 2" xfId="894" xr:uid="{00000000-0005-0000-0000-000077030000}"/>
    <cellStyle name="40% - Accent3 9 3" xfId="895" xr:uid="{00000000-0005-0000-0000-000078030000}"/>
    <cellStyle name="40% - Accent4 10" xfId="896" xr:uid="{00000000-0005-0000-0000-000079030000}"/>
    <cellStyle name="40% - Accent4 11" xfId="897" xr:uid="{00000000-0005-0000-0000-00007A030000}"/>
    <cellStyle name="40% - Accent4 12" xfId="898" xr:uid="{00000000-0005-0000-0000-00007B030000}"/>
    <cellStyle name="40% - Accent4 2" xfId="899" xr:uid="{00000000-0005-0000-0000-00007C030000}"/>
    <cellStyle name="40% - Accent4 2 2" xfId="900" xr:uid="{00000000-0005-0000-0000-00007D030000}"/>
    <cellStyle name="40% - Accent4 2 3" xfId="901" xr:uid="{00000000-0005-0000-0000-00007E030000}"/>
    <cellStyle name="40% - Accent4 2 3 2" xfId="902" xr:uid="{00000000-0005-0000-0000-00007F030000}"/>
    <cellStyle name="40% - Accent4 3" xfId="903" xr:uid="{00000000-0005-0000-0000-000080030000}"/>
    <cellStyle name="40% - Accent4 3 10" xfId="904" xr:uid="{00000000-0005-0000-0000-000081030000}"/>
    <cellStyle name="40% - Accent4 3 2" xfId="905" xr:uid="{00000000-0005-0000-0000-000082030000}"/>
    <cellStyle name="40% - Accent4 3 2 2" xfId="906" xr:uid="{00000000-0005-0000-0000-000083030000}"/>
    <cellStyle name="40% - Accent4 3 2 2 2" xfId="907" xr:uid="{00000000-0005-0000-0000-000084030000}"/>
    <cellStyle name="40% - Accent4 3 2 2 2 2" xfId="908" xr:uid="{00000000-0005-0000-0000-000085030000}"/>
    <cellStyle name="40% - Accent4 3 2 2 2 3" xfId="909" xr:uid="{00000000-0005-0000-0000-000086030000}"/>
    <cellStyle name="40% - Accent4 3 2 2 3" xfId="910" xr:uid="{00000000-0005-0000-0000-000087030000}"/>
    <cellStyle name="40% - Accent4 3 2 2 4" xfId="911" xr:uid="{00000000-0005-0000-0000-000088030000}"/>
    <cellStyle name="40% - Accent4 3 3" xfId="912" xr:uid="{00000000-0005-0000-0000-000089030000}"/>
    <cellStyle name="40% - Accent4 3 3 2" xfId="913" xr:uid="{00000000-0005-0000-0000-00008A030000}"/>
    <cellStyle name="40% - Accent4 3 3 2 2" xfId="914" xr:uid="{00000000-0005-0000-0000-00008B030000}"/>
    <cellStyle name="40% - Accent4 3 3 2 3" xfId="915" xr:uid="{00000000-0005-0000-0000-00008C030000}"/>
    <cellStyle name="40% - Accent4 3 3 3" xfId="916" xr:uid="{00000000-0005-0000-0000-00008D030000}"/>
    <cellStyle name="40% - Accent4 3 3 4" xfId="917" xr:uid="{00000000-0005-0000-0000-00008E030000}"/>
    <cellStyle name="40% - Accent4 3 4" xfId="918" xr:uid="{00000000-0005-0000-0000-00008F030000}"/>
    <cellStyle name="40% - Accent4 3 4 2" xfId="919" xr:uid="{00000000-0005-0000-0000-000090030000}"/>
    <cellStyle name="40% - Accent4 3 4 2 2" xfId="920" xr:uid="{00000000-0005-0000-0000-000091030000}"/>
    <cellStyle name="40% - Accent4 3 4 2 3" xfId="921" xr:uid="{00000000-0005-0000-0000-000092030000}"/>
    <cellStyle name="40% - Accent4 3 4 3" xfId="922" xr:uid="{00000000-0005-0000-0000-000093030000}"/>
    <cellStyle name="40% - Accent4 3 4 4" xfId="923" xr:uid="{00000000-0005-0000-0000-000094030000}"/>
    <cellStyle name="40% - Accent4 3 5" xfId="924" xr:uid="{00000000-0005-0000-0000-000095030000}"/>
    <cellStyle name="40% - Accent4 3 5 2" xfId="925" xr:uid="{00000000-0005-0000-0000-000096030000}"/>
    <cellStyle name="40% - Accent4 3 5 2 2" xfId="926" xr:uid="{00000000-0005-0000-0000-000097030000}"/>
    <cellStyle name="40% - Accent4 3 5 2 3" xfId="927" xr:uid="{00000000-0005-0000-0000-000098030000}"/>
    <cellStyle name="40% - Accent4 3 5 3" xfId="928" xr:uid="{00000000-0005-0000-0000-000099030000}"/>
    <cellStyle name="40% - Accent4 3 5 4" xfId="929" xr:uid="{00000000-0005-0000-0000-00009A030000}"/>
    <cellStyle name="40% - Accent4 3 6" xfId="930" xr:uid="{00000000-0005-0000-0000-00009B030000}"/>
    <cellStyle name="40% - Accent4 3 6 2" xfId="931" xr:uid="{00000000-0005-0000-0000-00009C030000}"/>
    <cellStyle name="40% - Accent4 3 6 3" xfId="932" xr:uid="{00000000-0005-0000-0000-00009D030000}"/>
    <cellStyle name="40% - Accent4 3 7" xfId="933" xr:uid="{00000000-0005-0000-0000-00009E030000}"/>
    <cellStyle name="40% - Accent4 3 7 2" xfId="934" xr:uid="{00000000-0005-0000-0000-00009F030000}"/>
    <cellStyle name="40% - Accent4 3 7 3" xfId="935" xr:uid="{00000000-0005-0000-0000-0000A0030000}"/>
    <cellStyle name="40% - Accent4 3 8" xfId="936" xr:uid="{00000000-0005-0000-0000-0000A1030000}"/>
    <cellStyle name="40% - Accent4 3 9" xfId="937" xr:uid="{00000000-0005-0000-0000-0000A2030000}"/>
    <cellStyle name="40% - Accent4 4" xfId="938" xr:uid="{00000000-0005-0000-0000-0000A3030000}"/>
    <cellStyle name="40% - Accent4 4 2" xfId="939" xr:uid="{00000000-0005-0000-0000-0000A4030000}"/>
    <cellStyle name="40% - Accent4 4 2 2" xfId="940" xr:uid="{00000000-0005-0000-0000-0000A5030000}"/>
    <cellStyle name="40% - Accent4 4 2 2 2" xfId="941" xr:uid="{00000000-0005-0000-0000-0000A6030000}"/>
    <cellStyle name="40% - Accent4 4 2 2 3" xfId="942" xr:uid="{00000000-0005-0000-0000-0000A7030000}"/>
    <cellStyle name="40% - Accent4 4 2 3" xfId="943" xr:uid="{00000000-0005-0000-0000-0000A8030000}"/>
    <cellStyle name="40% - Accent4 4 2 4" xfId="944" xr:uid="{00000000-0005-0000-0000-0000A9030000}"/>
    <cellStyle name="40% - Accent4 4 3" xfId="945" xr:uid="{00000000-0005-0000-0000-0000AA030000}"/>
    <cellStyle name="40% - Accent4 4 3 2" xfId="946" xr:uid="{00000000-0005-0000-0000-0000AB030000}"/>
    <cellStyle name="40% - Accent4 4 3 3" xfId="947" xr:uid="{00000000-0005-0000-0000-0000AC030000}"/>
    <cellStyle name="40% - Accent4 4 4" xfId="948" xr:uid="{00000000-0005-0000-0000-0000AD030000}"/>
    <cellStyle name="40% - Accent4 4 4 2" xfId="949" xr:uid="{00000000-0005-0000-0000-0000AE030000}"/>
    <cellStyle name="40% - Accent4 4 4 3" xfId="950" xr:uid="{00000000-0005-0000-0000-0000AF030000}"/>
    <cellStyle name="40% - Accent4 4 5" xfId="951" xr:uid="{00000000-0005-0000-0000-0000B0030000}"/>
    <cellStyle name="40% - Accent4 4 6" xfId="952" xr:uid="{00000000-0005-0000-0000-0000B1030000}"/>
    <cellStyle name="40% - Accent4 5" xfId="953" xr:uid="{00000000-0005-0000-0000-0000B2030000}"/>
    <cellStyle name="40% - Accent4 5 2" xfId="954" xr:uid="{00000000-0005-0000-0000-0000B3030000}"/>
    <cellStyle name="40% - Accent4 5 2 2" xfId="955" xr:uid="{00000000-0005-0000-0000-0000B4030000}"/>
    <cellStyle name="40% - Accent4 5 2 2 2" xfId="956" xr:uid="{00000000-0005-0000-0000-0000B5030000}"/>
    <cellStyle name="40% - Accent4 5 2 3" xfId="957" xr:uid="{00000000-0005-0000-0000-0000B6030000}"/>
    <cellStyle name="40% - Accent4 5 2 4" xfId="958" xr:uid="{00000000-0005-0000-0000-0000B7030000}"/>
    <cellStyle name="40% - Accent4 5 3" xfId="959" xr:uid="{00000000-0005-0000-0000-0000B8030000}"/>
    <cellStyle name="40% - Accent4 5 3 2" xfId="960" xr:uid="{00000000-0005-0000-0000-0000B9030000}"/>
    <cellStyle name="40% - Accent4 5 3 3" xfId="961" xr:uid="{00000000-0005-0000-0000-0000BA030000}"/>
    <cellStyle name="40% - Accent4 6" xfId="962" xr:uid="{00000000-0005-0000-0000-0000BB030000}"/>
    <cellStyle name="40% - Accent4 6 2" xfId="963" xr:uid="{00000000-0005-0000-0000-0000BC030000}"/>
    <cellStyle name="40% - Accent4 6 2 2" xfId="964" xr:uid="{00000000-0005-0000-0000-0000BD030000}"/>
    <cellStyle name="40% - Accent4 6 2 3" xfId="965" xr:uid="{00000000-0005-0000-0000-0000BE030000}"/>
    <cellStyle name="40% - Accent4 6 3" xfId="966" xr:uid="{00000000-0005-0000-0000-0000BF030000}"/>
    <cellStyle name="40% - Accent4 6 4" xfId="967" xr:uid="{00000000-0005-0000-0000-0000C0030000}"/>
    <cellStyle name="40% - Accent4 7" xfId="968" xr:uid="{00000000-0005-0000-0000-0000C1030000}"/>
    <cellStyle name="40% - Accent4 7 2" xfId="969" xr:uid="{00000000-0005-0000-0000-0000C2030000}"/>
    <cellStyle name="40% - Accent4 7 2 2" xfId="970" xr:uid="{00000000-0005-0000-0000-0000C3030000}"/>
    <cellStyle name="40% - Accent4 7 2 3" xfId="971" xr:uid="{00000000-0005-0000-0000-0000C4030000}"/>
    <cellStyle name="40% - Accent4 7 3" xfId="972" xr:uid="{00000000-0005-0000-0000-0000C5030000}"/>
    <cellStyle name="40% - Accent4 7 4" xfId="973" xr:uid="{00000000-0005-0000-0000-0000C6030000}"/>
    <cellStyle name="40% - Accent4 8" xfId="974" xr:uid="{00000000-0005-0000-0000-0000C7030000}"/>
    <cellStyle name="40% - Accent4 8 2" xfId="975" xr:uid="{00000000-0005-0000-0000-0000C8030000}"/>
    <cellStyle name="40% - Accent4 8 3" xfId="976" xr:uid="{00000000-0005-0000-0000-0000C9030000}"/>
    <cellStyle name="40% - Accent4 9" xfId="977" xr:uid="{00000000-0005-0000-0000-0000CA030000}"/>
    <cellStyle name="40% - Accent4 9 2" xfId="978" xr:uid="{00000000-0005-0000-0000-0000CB030000}"/>
    <cellStyle name="40% - Accent4 9 3" xfId="979" xr:uid="{00000000-0005-0000-0000-0000CC030000}"/>
    <cellStyle name="40% - Accent5 10" xfId="980" xr:uid="{00000000-0005-0000-0000-0000CD030000}"/>
    <cellStyle name="40% - Accent5 11" xfId="981" xr:uid="{00000000-0005-0000-0000-0000CE030000}"/>
    <cellStyle name="40% - Accent5 12" xfId="982" xr:uid="{00000000-0005-0000-0000-0000CF030000}"/>
    <cellStyle name="40% - Accent5 2" xfId="983" xr:uid="{00000000-0005-0000-0000-0000D0030000}"/>
    <cellStyle name="40% - Accent5 2 2" xfId="984" xr:uid="{00000000-0005-0000-0000-0000D1030000}"/>
    <cellStyle name="40% - Accent5 2 3" xfId="985" xr:uid="{00000000-0005-0000-0000-0000D2030000}"/>
    <cellStyle name="40% - Accent5 2 3 2" xfId="986" xr:uid="{00000000-0005-0000-0000-0000D3030000}"/>
    <cellStyle name="40% - Accent5 3" xfId="987" xr:uid="{00000000-0005-0000-0000-0000D4030000}"/>
    <cellStyle name="40% - Accent5 3 10" xfId="988" xr:uid="{00000000-0005-0000-0000-0000D5030000}"/>
    <cellStyle name="40% - Accent5 3 2" xfId="989" xr:uid="{00000000-0005-0000-0000-0000D6030000}"/>
    <cellStyle name="40% - Accent5 3 2 2" xfId="990" xr:uid="{00000000-0005-0000-0000-0000D7030000}"/>
    <cellStyle name="40% - Accent5 3 2 2 2" xfId="991" xr:uid="{00000000-0005-0000-0000-0000D8030000}"/>
    <cellStyle name="40% - Accent5 3 2 2 2 2" xfId="992" xr:uid="{00000000-0005-0000-0000-0000D9030000}"/>
    <cellStyle name="40% - Accent5 3 2 2 2 3" xfId="993" xr:uid="{00000000-0005-0000-0000-0000DA030000}"/>
    <cellStyle name="40% - Accent5 3 2 2 3" xfId="994" xr:uid="{00000000-0005-0000-0000-0000DB030000}"/>
    <cellStyle name="40% - Accent5 3 2 2 4" xfId="995" xr:uid="{00000000-0005-0000-0000-0000DC030000}"/>
    <cellStyle name="40% - Accent5 3 3" xfId="996" xr:uid="{00000000-0005-0000-0000-0000DD030000}"/>
    <cellStyle name="40% - Accent5 3 3 2" xfId="997" xr:uid="{00000000-0005-0000-0000-0000DE030000}"/>
    <cellStyle name="40% - Accent5 3 3 2 2" xfId="998" xr:uid="{00000000-0005-0000-0000-0000DF030000}"/>
    <cellStyle name="40% - Accent5 3 3 2 3" xfId="999" xr:uid="{00000000-0005-0000-0000-0000E0030000}"/>
    <cellStyle name="40% - Accent5 3 3 3" xfId="1000" xr:uid="{00000000-0005-0000-0000-0000E1030000}"/>
    <cellStyle name="40% - Accent5 3 3 4" xfId="1001" xr:uid="{00000000-0005-0000-0000-0000E2030000}"/>
    <cellStyle name="40% - Accent5 3 4" xfId="1002" xr:uid="{00000000-0005-0000-0000-0000E3030000}"/>
    <cellStyle name="40% - Accent5 3 4 2" xfId="1003" xr:uid="{00000000-0005-0000-0000-0000E4030000}"/>
    <cellStyle name="40% - Accent5 3 4 2 2" xfId="1004" xr:uid="{00000000-0005-0000-0000-0000E5030000}"/>
    <cellStyle name="40% - Accent5 3 4 2 3" xfId="1005" xr:uid="{00000000-0005-0000-0000-0000E6030000}"/>
    <cellStyle name="40% - Accent5 3 4 3" xfId="1006" xr:uid="{00000000-0005-0000-0000-0000E7030000}"/>
    <cellStyle name="40% - Accent5 3 4 4" xfId="1007" xr:uid="{00000000-0005-0000-0000-0000E8030000}"/>
    <cellStyle name="40% - Accent5 3 5" xfId="1008" xr:uid="{00000000-0005-0000-0000-0000E9030000}"/>
    <cellStyle name="40% - Accent5 3 5 2" xfId="1009" xr:uid="{00000000-0005-0000-0000-0000EA030000}"/>
    <cellStyle name="40% - Accent5 3 5 2 2" xfId="1010" xr:uid="{00000000-0005-0000-0000-0000EB030000}"/>
    <cellStyle name="40% - Accent5 3 5 2 3" xfId="1011" xr:uid="{00000000-0005-0000-0000-0000EC030000}"/>
    <cellStyle name="40% - Accent5 3 5 3" xfId="1012" xr:uid="{00000000-0005-0000-0000-0000ED030000}"/>
    <cellStyle name="40% - Accent5 3 5 4" xfId="1013" xr:uid="{00000000-0005-0000-0000-0000EE030000}"/>
    <cellStyle name="40% - Accent5 3 6" xfId="1014" xr:uid="{00000000-0005-0000-0000-0000EF030000}"/>
    <cellStyle name="40% - Accent5 3 6 2" xfId="1015" xr:uid="{00000000-0005-0000-0000-0000F0030000}"/>
    <cellStyle name="40% - Accent5 3 6 3" xfId="1016" xr:uid="{00000000-0005-0000-0000-0000F1030000}"/>
    <cellStyle name="40% - Accent5 3 7" xfId="1017" xr:uid="{00000000-0005-0000-0000-0000F2030000}"/>
    <cellStyle name="40% - Accent5 3 7 2" xfId="1018" xr:uid="{00000000-0005-0000-0000-0000F3030000}"/>
    <cellStyle name="40% - Accent5 3 7 3" xfId="1019" xr:uid="{00000000-0005-0000-0000-0000F4030000}"/>
    <cellStyle name="40% - Accent5 3 8" xfId="1020" xr:uid="{00000000-0005-0000-0000-0000F5030000}"/>
    <cellStyle name="40% - Accent5 3 9" xfId="1021" xr:uid="{00000000-0005-0000-0000-0000F6030000}"/>
    <cellStyle name="40% - Accent5 4" xfId="1022" xr:uid="{00000000-0005-0000-0000-0000F7030000}"/>
    <cellStyle name="40% - Accent5 4 2" xfId="1023" xr:uid="{00000000-0005-0000-0000-0000F8030000}"/>
    <cellStyle name="40% - Accent5 4 2 2" xfId="1024" xr:uid="{00000000-0005-0000-0000-0000F9030000}"/>
    <cellStyle name="40% - Accent5 4 2 2 2" xfId="1025" xr:uid="{00000000-0005-0000-0000-0000FA030000}"/>
    <cellStyle name="40% - Accent5 4 2 2 3" xfId="1026" xr:uid="{00000000-0005-0000-0000-0000FB030000}"/>
    <cellStyle name="40% - Accent5 4 2 3" xfId="1027" xr:uid="{00000000-0005-0000-0000-0000FC030000}"/>
    <cellStyle name="40% - Accent5 4 2 4" xfId="1028" xr:uid="{00000000-0005-0000-0000-0000FD030000}"/>
    <cellStyle name="40% - Accent5 4 3" xfId="1029" xr:uid="{00000000-0005-0000-0000-0000FE030000}"/>
    <cellStyle name="40% - Accent5 4 3 2" xfId="1030" xr:uid="{00000000-0005-0000-0000-0000FF030000}"/>
    <cellStyle name="40% - Accent5 4 3 3" xfId="1031" xr:uid="{00000000-0005-0000-0000-000000040000}"/>
    <cellStyle name="40% - Accent5 4 4" xfId="1032" xr:uid="{00000000-0005-0000-0000-000001040000}"/>
    <cellStyle name="40% - Accent5 4 4 2" xfId="1033" xr:uid="{00000000-0005-0000-0000-000002040000}"/>
    <cellStyle name="40% - Accent5 4 4 3" xfId="1034" xr:uid="{00000000-0005-0000-0000-000003040000}"/>
    <cellStyle name="40% - Accent5 4 5" xfId="1035" xr:uid="{00000000-0005-0000-0000-000004040000}"/>
    <cellStyle name="40% - Accent5 4 6" xfId="1036" xr:uid="{00000000-0005-0000-0000-000005040000}"/>
    <cellStyle name="40% - Accent5 5" xfId="1037" xr:uid="{00000000-0005-0000-0000-000006040000}"/>
    <cellStyle name="40% - Accent5 5 2" xfId="1038" xr:uid="{00000000-0005-0000-0000-000007040000}"/>
    <cellStyle name="40% - Accent5 5 2 2" xfId="1039" xr:uid="{00000000-0005-0000-0000-000008040000}"/>
    <cellStyle name="40% - Accent5 5 2 2 2" xfId="1040" xr:uid="{00000000-0005-0000-0000-000009040000}"/>
    <cellStyle name="40% - Accent5 5 2 3" xfId="1041" xr:uid="{00000000-0005-0000-0000-00000A040000}"/>
    <cellStyle name="40% - Accent5 5 2 4" xfId="1042" xr:uid="{00000000-0005-0000-0000-00000B040000}"/>
    <cellStyle name="40% - Accent5 5 3" xfId="1043" xr:uid="{00000000-0005-0000-0000-00000C040000}"/>
    <cellStyle name="40% - Accent5 5 3 2" xfId="1044" xr:uid="{00000000-0005-0000-0000-00000D040000}"/>
    <cellStyle name="40% - Accent5 5 3 3" xfId="1045" xr:uid="{00000000-0005-0000-0000-00000E040000}"/>
    <cellStyle name="40% - Accent5 6" xfId="1046" xr:uid="{00000000-0005-0000-0000-00000F040000}"/>
    <cellStyle name="40% - Accent5 6 2" xfId="1047" xr:uid="{00000000-0005-0000-0000-000010040000}"/>
    <cellStyle name="40% - Accent5 6 2 2" xfId="1048" xr:uid="{00000000-0005-0000-0000-000011040000}"/>
    <cellStyle name="40% - Accent5 6 2 3" xfId="1049" xr:uid="{00000000-0005-0000-0000-000012040000}"/>
    <cellStyle name="40% - Accent5 6 3" xfId="1050" xr:uid="{00000000-0005-0000-0000-000013040000}"/>
    <cellStyle name="40% - Accent5 6 4" xfId="1051" xr:uid="{00000000-0005-0000-0000-000014040000}"/>
    <cellStyle name="40% - Accent5 7" xfId="1052" xr:uid="{00000000-0005-0000-0000-000015040000}"/>
    <cellStyle name="40% - Accent5 7 2" xfId="1053" xr:uid="{00000000-0005-0000-0000-000016040000}"/>
    <cellStyle name="40% - Accent5 7 2 2" xfId="1054" xr:uid="{00000000-0005-0000-0000-000017040000}"/>
    <cellStyle name="40% - Accent5 7 2 3" xfId="1055" xr:uid="{00000000-0005-0000-0000-000018040000}"/>
    <cellStyle name="40% - Accent5 7 3" xfId="1056" xr:uid="{00000000-0005-0000-0000-000019040000}"/>
    <cellStyle name="40% - Accent5 7 4" xfId="1057" xr:uid="{00000000-0005-0000-0000-00001A040000}"/>
    <cellStyle name="40% - Accent5 8" xfId="1058" xr:uid="{00000000-0005-0000-0000-00001B040000}"/>
    <cellStyle name="40% - Accent5 8 2" xfId="1059" xr:uid="{00000000-0005-0000-0000-00001C040000}"/>
    <cellStyle name="40% - Accent5 8 3" xfId="1060" xr:uid="{00000000-0005-0000-0000-00001D040000}"/>
    <cellStyle name="40% - Accent5 9" xfId="1061" xr:uid="{00000000-0005-0000-0000-00001E040000}"/>
    <cellStyle name="40% - Accent5 9 2" xfId="1062" xr:uid="{00000000-0005-0000-0000-00001F040000}"/>
    <cellStyle name="40% - Accent5 9 3" xfId="1063" xr:uid="{00000000-0005-0000-0000-000020040000}"/>
    <cellStyle name="40% - Accent6 10" xfId="1064" xr:uid="{00000000-0005-0000-0000-000021040000}"/>
    <cellStyle name="40% - Accent6 11" xfId="1065" xr:uid="{00000000-0005-0000-0000-000022040000}"/>
    <cellStyle name="40% - Accent6 12" xfId="1066" xr:uid="{00000000-0005-0000-0000-000023040000}"/>
    <cellStyle name="40% - Accent6 2" xfId="1067" xr:uid="{00000000-0005-0000-0000-000024040000}"/>
    <cellStyle name="40% - Accent6 2 2" xfId="1068" xr:uid="{00000000-0005-0000-0000-000025040000}"/>
    <cellStyle name="40% - Accent6 2 3" xfId="1069" xr:uid="{00000000-0005-0000-0000-000026040000}"/>
    <cellStyle name="40% - Accent6 2 3 2" xfId="1070" xr:uid="{00000000-0005-0000-0000-000027040000}"/>
    <cellStyle name="40% - Accent6 3" xfId="1071" xr:uid="{00000000-0005-0000-0000-000028040000}"/>
    <cellStyle name="40% - Accent6 3 10" xfId="1072" xr:uid="{00000000-0005-0000-0000-000029040000}"/>
    <cellStyle name="40% - Accent6 3 2" xfId="1073" xr:uid="{00000000-0005-0000-0000-00002A040000}"/>
    <cellStyle name="40% - Accent6 3 2 2" xfId="1074" xr:uid="{00000000-0005-0000-0000-00002B040000}"/>
    <cellStyle name="40% - Accent6 3 2 2 2" xfId="1075" xr:uid="{00000000-0005-0000-0000-00002C040000}"/>
    <cellStyle name="40% - Accent6 3 2 2 2 2" xfId="1076" xr:uid="{00000000-0005-0000-0000-00002D040000}"/>
    <cellStyle name="40% - Accent6 3 2 2 2 3" xfId="1077" xr:uid="{00000000-0005-0000-0000-00002E040000}"/>
    <cellStyle name="40% - Accent6 3 2 2 3" xfId="1078" xr:uid="{00000000-0005-0000-0000-00002F040000}"/>
    <cellStyle name="40% - Accent6 3 2 2 4" xfId="1079" xr:uid="{00000000-0005-0000-0000-000030040000}"/>
    <cellStyle name="40% - Accent6 3 3" xfId="1080" xr:uid="{00000000-0005-0000-0000-000031040000}"/>
    <cellStyle name="40% - Accent6 3 3 2" xfId="1081" xr:uid="{00000000-0005-0000-0000-000032040000}"/>
    <cellStyle name="40% - Accent6 3 3 2 2" xfId="1082" xr:uid="{00000000-0005-0000-0000-000033040000}"/>
    <cellStyle name="40% - Accent6 3 3 2 3" xfId="1083" xr:uid="{00000000-0005-0000-0000-000034040000}"/>
    <cellStyle name="40% - Accent6 3 3 3" xfId="1084" xr:uid="{00000000-0005-0000-0000-000035040000}"/>
    <cellStyle name="40% - Accent6 3 3 4" xfId="1085" xr:uid="{00000000-0005-0000-0000-000036040000}"/>
    <cellStyle name="40% - Accent6 3 4" xfId="1086" xr:uid="{00000000-0005-0000-0000-000037040000}"/>
    <cellStyle name="40% - Accent6 3 4 2" xfId="1087" xr:uid="{00000000-0005-0000-0000-000038040000}"/>
    <cellStyle name="40% - Accent6 3 4 2 2" xfId="1088" xr:uid="{00000000-0005-0000-0000-000039040000}"/>
    <cellStyle name="40% - Accent6 3 4 2 3" xfId="1089" xr:uid="{00000000-0005-0000-0000-00003A040000}"/>
    <cellStyle name="40% - Accent6 3 4 3" xfId="1090" xr:uid="{00000000-0005-0000-0000-00003B040000}"/>
    <cellStyle name="40% - Accent6 3 4 4" xfId="1091" xr:uid="{00000000-0005-0000-0000-00003C040000}"/>
    <cellStyle name="40% - Accent6 3 5" xfId="1092" xr:uid="{00000000-0005-0000-0000-00003D040000}"/>
    <cellStyle name="40% - Accent6 3 5 2" xfId="1093" xr:uid="{00000000-0005-0000-0000-00003E040000}"/>
    <cellStyle name="40% - Accent6 3 5 2 2" xfId="1094" xr:uid="{00000000-0005-0000-0000-00003F040000}"/>
    <cellStyle name="40% - Accent6 3 5 2 3" xfId="1095" xr:uid="{00000000-0005-0000-0000-000040040000}"/>
    <cellStyle name="40% - Accent6 3 5 3" xfId="1096" xr:uid="{00000000-0005-0000-0000-000041040000}"/>
    <cellStyle name="40% - Accent6 3 5 4" xfId="1097" xr:uid="{00000000-0005-0000-0000-000042040000}"/>
    <cellStyle name="40% - Accent6 3 6" xfId="1098" xr:uid="{00000000-0005-0000-0000-000043040000}"/>
    <cellStyle name="40% - Accent6 3 6 2" xfId="1099" xr:uid="{00000000-0005-0000-0000-000044040000}"/>
    <cellStyle name="40% - Accent6 3 6 3" xfId="1100" xr:uid="{00000000-0005-0000-0000-000045040000}"/>
    <cellStyle name="40% - Accent6 3 7" xfId="1101" xr:uid="{00000000-0005-0000-0000-000046040000}"/>
    <cellStyle name="40% - Accent6 3 7 2" xfId="1102" xr:uid="{00000000-0005-0000-0000-000047040000}"/>
    <cellStyle name="40% - Accent6 3 7 3" xfId="1103" xr:uid="{00000000-0005-0000-0000-000048040000}"/>
    <cellStyle name="40% - Accent6 3 8" xfId="1104" xr:uid="{00000000-0005-0000-0000-000049040000}"/>
    <cellStyle name="40% - Accent6 3 9" xfId="1105" xr:uid="{00000000-0005-0000-0000-00004A040000}"/>
    <cellStyle name="40% - Accent6 4" xfId="1106" xr:uid="{00000000-0005-0000-0000-00004B040000}"/>
    <cellStyle name="40% - Accent6 4 2" xfId="1107" xr:uid="{00000000-0005-0000-0000-00004C040000}"/>
    <cellStyle name="40% - Accent6 4 2 2" xfId="1108" xr:uid="{00000000-0005-0000-0000-00004D040000}"/>
    <cellStyle name="40% - Accent6 4 2 2 2" xfId="1109" xr:uid="{00000000-0005-0000-0000-00004E040000}"/>
    <cellStyle name="40% - Accent6 4 2 2 3" xfId="1110" xr:uid="{00000000-0005-0000-0000-00004F040000}"/>
    <cellStyle name="40% - Accent6 4 2 3" xfId="1111" xr:uid="{00000000-0005-0000-0000-000050040000}"/>
    <cellStyle name="40% - Accent6 4 2 4" xfId="1112" xr:uid="{00000000-0005-0000-0000-000051040000}"/>
    <cellStyle name="40% - Accent6 4 3" xfId="1113" xr:uid="{00000000-0005-0000-0000-000052040000}"/>
    <cellStyle name="40% - Accent6 4 3 2" xfId="1114" xr:uid="{00000000-0005-0000-0000-000053040000}"/>
    <cellStyle name="40% - Accent6 4 3 3" xfId="1115" xr:uid="{00000000-0005-0000-0000-000054040000}"/>
    <cellStyle name="40% - Accent6 4 4" xfId="1116" xr:uid="{00000000-0005-0000-0000-000055040000}"/>
    <cellStyle name="40% - Accent6 4 4 2" xfId="1117" xr:uid="{00000000-0005-0000-0000-000056040000}"/>
    <cellStyle name="40% - Accent6 4 4 3" xfId="1118" xr:uid="{00000000-0005-0000-0000-000057040000}"/>
    <cellStyle name="40% - Accent6 4 5" xfId="1119" xr:uid="{00000000-0005-0000-0000-000058040000}"/>
    <cellStyle name="40% - Accent6 4 6" xfId="1120" xr:uid="{00000000-0005-0000-0000-000059040000}"/>
    <cellStyle name="40% - Accent6 5" xfId="1121" xr:uid="{00000000-0005-0000-0000-00005A040000}"/>
    <cellStyle name="40% - Accent6 5 2" xfId="1122" xr:uid="{00000000-0005-0000-0000-00005B040000}"/>
    <cellStyle name="40% - Accent6 5 2 2" xfId="1123" xr:uid="{00000000-0005-0000-0000-00005C040000}"/>
    <cellStyle name="40% - Accent6 5 2 2 2" xfId="1124" xr:uid="{00000000-0005-0000-0000-00005D040000}"/>
    <cellStyle name="40% - Accent6 5 2 3" xfId="1125" xr:uid="{00000000-0005-0000-0000-00005E040000}"/>
    <cellStyle name="40% - Accent6 5 2 4" xfId="1126" xr:uid="{00000000-0005-0000-0000-00005F040000}"/>
    <cellStyle name="40% - Accent6 5 3" xfId="1127" xr:uid="{00000000-0005-0000-0000-000060040000}"/>
    <cellStyle name="40% - Accent6 5 3 2" xfId="1128" xr:uid="{00000000-0005-0000-0000-000061040000}"/>
    <cellStyle name="40% - Accent6 5 3 3" xfId="1129" xr:uid="{00000000-0005-0000-0000-000062040000}"/>
    <cellStyle name="40% - Accent6 6" xfId="1130" xr:uid="{00000000-0005-0000-0000-000063040000}"/>
    <cellStyle name="40% - Accent6 6 2" xfId="1131" xr:uid="{00000000-0005-0000-0000-000064040000}"/>
    <cellStyle name="40% - Accent6 6 2 2" xfId="1132" xr:uid="{00000000-0005-0000-0000-000065040000}"/>
    <cellStyle name="40% - Accent6 6 2 3" xfId="1133" xr:uid="{00000000-0005-0000-0000-000066040000}"/>
    <cellStyle name="40% - Accent6 6 3" xfId="1134" xr:uid="{00000000-0005-0000-0000-000067040000}"/>
    <cellStyle name="40% - Accent6 6 4" xfId="1135" xr:uid="{00000000-0005-0000-0000-000068040000}"/>
    <cellStyle name="40% - Accent6 7" xfId="1136" xr:uid="{00000000-0005-0000-0000-000069040000}"/>
    <cellStyle name="40% - Accent6 7 2" xfId="1137" xr:uid="{00000000-0005-0000-0000-00006A040000}"/>
    <cellStyle name="40% - Accent6 7 2 2" xfId="1138" xr:uid="{00000000-0005-0000-0000-00006B040000}"/>
    <cellStyle name="40% - Accent6 7 2 3" xfId="1139" xr:uid="{00000000-0005-0000-0000-00006C040000}"/>
    <cellStyle name="40% - Accent6 7 3" xfId="1140" xr:uid="{00000000-0005-0000-0000-00006D040000}"/>
    <cellStyle name="40% - Accent6 7 4" xfId="1141" xr:uid="{00000000-0005-0000-0000-00006E040000}"/>
    <cellStyle name="40% - Accent6 8" xfId="1142" xr:uid="{00000000-0005-0000-0000-00006F040000}"/>
    <cellStyle name="40% - Accent6 8 2" xfId="1143" xr:uid="{00000000-0005-0000-0000-000070040000}"/>
    <cellStyle name="40% - Accent6 8 3" xfId="1144" xr:uid="{00000000-0005-0000-0000-000071040000}"/>
    <cellStyle name="40% - Accent6 9" xfId="1145" xr:uid="{00000000-0005-0000-0000-000072040000}"/>
    <cellStyle name="40% - Accent6 9 2" xfId="1146" xr:uid="{00000000-0005-0000-0000-000073040000}"/>
    <cellStyle name="40% - Accent6 9 3" xfId="1147" xr:uid="{00000000-0005-0000-0000-000074040000}"/>
    <cellStyle name="40% - Cor1" xfId="1148" xr:uid="{00000000-0005-0000-0000-000075040000}"/>
    <cellStyle name="40% - Cor1 2" xfId="1149" xr:uid="{00000000-0005-0000-0000-000076040000}"/>
    <cellStyle name="40% - Cor1 2 2" xfId="1150" xr:uid="{00000000-0005-0000-0000-000077040000}"/>
    <cellStyle name="40% - Cor1 2 3" xfId="1151" xr:uid="{00000000-0005-0000-0000-000078040000}"/>
    <cellStyle name="40% - Cor1 2 3 2" xfId="1152" xr:uid="{00000000-0005-0000-0000-000079040000}"/>
    <cellStyle name="40% - Cor1 2 4" xfId="1153" xr:uid="{00000000-0005-0000-0000-00007A040000}"/>
    <cellStyle name="40% - Cor1 2 4 2" xfId="1154" xr:uid="{00000000-0005-0000-0000-00007B040000}"/>
    <cellStyle name="40% - Cor1 2 5" xfId="1155" xr:uid="{00000000-0005-0000-0000-00007C040000}"/>
    <cellStyle name="40% - Cor2" xfId="1156" xr:uid="{00000000-0005-0000-0000-00007D040000}"/>
    <cellStyle name="40% - Cor2 2" xfId="1157" xr:uid="{00000000-0005-0000-0000-00007E040000}"/>
    <cellStyle name="40% - Cor2 2 2" xfId="1158" xr:uid="{00000000-0005-0000-0000-00007F040000}"/>
    <cellStyle name="40% - Cor2 2 3" xfId="1159" xr:uid="{00000000-0005-0000-0000-000080040000}"/>
    <cellStyle name="40% - Cor2 2 3 2" xfId="1160" xr:uid="{00000000-0005-0000-0000-000081040000}"/>
    <cellStyle name="40% - Cor2 2 4" xfId="1161" xr:uid="{00000000-0005-0000-0000-000082040000}"/>
    <cellStyle name="40% - Cor2 2 4 2" xfId="1162" xr:uid="{00000000-0005-0000-0000-000083040000}"/>
    <cellStyle name="40% - Cor2 2 5" xfId="1163" xr:uid="{00000000-0005-0000-0000-000084040000}"/>
    <cellStyle name="40% - Cor3" xfId="1164" xr:uid="{00000000-0005-0000-0000-000085040000}"/>
    <cellStyle name="40% - Cor3 2" xfId="1165" xr:uid="{00000000-0005-0000-0000-000086040000}"/>
    <cellStyle name="40% - Cor3 2 2" xfId="1166" xr:uid="{00000000-0005-0000-0000-000087040000}"/>
    <cellStyle name="40% - Cor3 2 3" xfId="1167" xr:uid="{00000000-0005-0000-0000-000088040000}"/>
    <cellStyle name="40% - Cor3 2 3 2" xfId="1168" xr:uid="{00000000-0005-0000-0000-000089040000}"/>
    <cellStyle name="40% - Cor3 2 4" xfId="1169" xr:uid="{00000000-0005-0000-0000-00008A040000}"/>
    <cellStyle name="40% - Cor3 2 4 2" xfId="1170" xr:uid="{00000000-0005-0000-0000-00008B040000}"/>
    <cellStyle name="40% - Cor3 2 5" xfId="1171" xr:uid="{00000000-0005-0000-0000-00008C040000}"/>
    <cellStyle name="40% - Cor4" xfId="1172" xr:uid="{00000000-0005-0000-0000-00008D040000}"/>
    <cellStyle name="40% - Cor4 2" xfId="1173" xr:uid="{00000000-0005-0000-0000-00008E040000}"/>
    <cellStyle name="40% - Cor4 2 2" xfId="1174" xr:uid="{00000000-0005-0000-0000-00008F040000}"/>
    <cellStyle name="40% - Cor4 2 3" xfId="1175" xr:uid="{00000000-0005-0000-0000-000090040000}"/>
    <cellStyle name="40% - Cor4 2 3 2" xfId="1176" xr:uid="{00000000-0005-0000-0000-000091040000}"/>
    <cellStyle name="40% - Cor4 2 4" xfId="1177" xr:uid="{00000000-0005-0000-0000-000092040000}"/>
    <cellStyle name="40% - Cor4 2 4 2" xfId="1178" xr:uid="{00000000-0005-0000-0000-000093040000}"/>
    <cellStyle name="40% - Cor4 2 5" xfId="1179" xr:uid="{00000000-0005-0000-0000-000094040000}"/>
    <cellStyle name="40% - Cor5" xfId="1180" xr:uid="{00000000-0005-0000-0000-000095040000}"/>
    <cellStyle name="40% - Cor5 2" xfId="1181" xr:uid="{00000000-0005-0000-0000-000096040000}"/>
    <cellStyle name="40% - Cor5 2 2" xfId="1182" xr:uid="{00000000-0005-0000-0000-000097040000}"/>
    <cellStyle name="40% - Cor5 2 3" xfId="1183" xr:uid="{00000000-0005-0000-0000-000098040000}"/>
    <cellStyle name="40% - Cor5 2 3 2" xfId="1184" xr:uid="{00000000-0005-0000-0000-000099040000}"/>
    <cellStyle name="40% - Cor5 2 4" xfId="1185" xr:uid="{00000000-0005-0000-0000-00009A040000}"/>
    <cellStyle name="40% - Cor5 2 4 2" xfId="1186" xr:uid="{00000000-0005-0000-0000-00009B040000}"/>
    <cellStyle name="40% - Cor5 2 5" xfId="1187" xr:uid="{00000000-0005-0000-0000-00009C040000}"/>
    <cellStyle name="40% - Cor6" xfId="1188" xr:uid="{00000000-0005-0000-0000-00009D040000}"/>
    <cellStyle name="40% - Cor6 2" xfId="1189" xr:uid="{00000000-0005-0000-0000-00009E040000}"/>
    <cellStyle name="40% - Cor6 2 2" xfId="1190" xr:uid="{00000000-0005-0000-0000-00009F040000}"/>
    <cellStyle name="40% - Cor6 2 3" xfId="1191" xr:uid="{00000000-0005-0000-0000-0000A0040000}"/>
    <cellStyle name="40% - Cor6 2 3 2" xfId="1192" xr:uid="{00000000-0005-0000-0000-0000A1040000}"/>
    <cellStyle name="40% - Cor6 2 4" xfId="1193" xr:uid="{00000000-0005-0000-0000-0000A2040000}"/>
    <cellStyle name="40% - Cor6 2 4 2" xfId="1194" xr:uid="{00000000-0005-0000-0000-0000A3040000}"/>
    <cellStyle name="40% - Cor6 2 5" xfId="1195" xr:uid="{00000000-0005-0000-0000-0000A4040000}"/>
    <cellStyle name="60% - Accent1 2" xfId="1196" xr:uid="{00000000-0005-0000-0000-0000A5040000}"/>
    <cellStyle name="60% - Accent1 2 2" xfId="1197" xr:uid="{00000000-0005-0000-0000-0000A6040000}"/>
    <cellStyle name="60% - Accent1 2 3" xfId="1198" xr:uid="{00000000-0005-0000-0000-0000A7040000}"/>
    <cellStyle name="60% - Accent1 2 3 2" xfId="1199" xr:uid="{00000000-0005-0000-0000-0000A8040000}"/>
    <cellStyle name="60% - Accent1 3" xfId="1200" xr:uid="{00000000-0005-0000-0000-0000A9040000}"/>
    <cellStyle name="60% - Accent1 4" xfId="1201" xr:uid="{00000000-0005-0000-0000-0000AA040000}"/>
    <cellStyle name="60% - Accent1 5" xfId="1202" xr:uid="{00000000-0005-0000-0000-0000AB040000}"/>
    <cellStyle name="60% - Accent2 2" xfId="1203" xr:uid="{00000000-0005-0000-0000-0000AC040000}"/>
    <cellStyle name="60% - Accent2 2 2" xfId="1204" xr:uid="{00000000-0005-0000-0000-0000AD040000}"/>
    <cellStyle name="60% - Accent2 2 3" xfId="1205" xr:uid="{00000000-0005-0000-0000-0000AE040000}"/>
    <cellStyle name="60% - Accent2 2 3 2" xfId="1206" xr:uid="{00000000-0005-0000-0000-0000AF040000}"/>
    <cellStyle name="60% - Accent2 3" xfId="1207" xr:uid="{00000000-0005-0000-0000-0000B0040000}"/>
    <cellStyle name="60% - Accent2 4" xfId="1208" xr:uid="{00000000-0005-0000-0000-0000B1040000}"/>
    <cellStyle name="60% - Accent2 5" xfId="1209" xr:uid="{00000000-0005-0000-0000-0000B2040000}"/>
    <cellStyle name="60% - Accent3 2" xfId="1210" xr:uid="{00000000-0005-0000-0000-0000B3040000}"/>
    <cellStyle name="60% - Accent3 2 2" xfId="1211" xr:uid="{00000000-0005-0000-0000-0000B4040000}"/>
    <cellStyle name="60% - Accent3 2 3" xfId="1212" xr:uid="{00000000-0005-0000-0000-0000B5040000}"/>
    <cellStyle name="60% - Accent3 2 4" xfId="1213" xr:uid="{00000000-0005-0000-0000-0000B6040000}"/>
    <cellStyle name="60% - Accent3 2 5" xfId="1214" xr:uid="{00000000-0005-0000-0000-0000B7040000}"/>
    <cellStyle name="60% - Accent3 2 5 2" xfId="1215" xr:uid="{00000000-0005-0000-0000-0000B8040000}"/>
    <cellStyle name="60% - Accent3 3" xfId="1216" xr:uid="{00000000-0005-0000-0000-0000B9040000}"/>
    <cellStyle name="60% - Accent3 3 2" xfId="1217" xr:uid="{00000000-0005-0000-0000-0000BA040000}"/>
    <cellStyle name="60% - Accent3 4" xfId="1218" xr:uid="{00000000-0005-0000-0000-0000BB040000}"/>
    <cellStyle name="60% - Accent3 5" xfId="1219" xr:uid="{00000000-0005-0000-0000-0000BC040000}"/>
    <cellStyle name="60% - Accent4 2" xfId="1220" xr:uid="{00000000-0005-0000-0000-0000BD040000}"/>
    <cellStyle name="60% - Accent4 2 2" xfId="1221" xr:uid="{00000000-0005-0000-0000-0000BE040000}"/>
    <cellStyle name="60% - Accent4 2 3" xfId="1222" xr:uid="{00000000-0005-0000-0000-0000BF040000}"/>
    <cellStyle name="60% - Accent4 2 4" xfId="1223" xr:uid="{00000000-0005-0000-0000-0000C0040000}"/>
    <cellStyle name="60% - Accent4 2 5" xfId="1224" xr:uid="{00000000-0005-0000-0000-0000C1040000}"/>
    <cellStyle name="60% - Accent4 2 5 2" xfId="1225" xr:uid="{00000000-0005-0000-0000-0000C2040000}"/>
    <cellStyle name="60% - Accent4 3" xfId="1226" xr:uid="{00000000-0005-0000-0000-0000C3040000}"/>
    <cellStyle name="60% - Accent4 3 2" xfId="1227" xr:uid="{00000000-0005-0000-0000-0000C4040000}"/>
    <cellStyle name="60% - Accent4 4" xfId="1228" xr:uid="{00000000-0005-0000-0000-0000C5040000}"/>
    <cellStyle name="60% - Accent4 5" xfId="1229" xr:uid="{00000000-0005-0000-0000-0000C6040000}"/>
    <cellStyle name="60% - Accent5 2" xfId="1230" xr:uid="{00000000-0005-0000-0000-0000C7040000}"/>
    <cellStyle name="60% - Accent5 2 2" xfId="1231" xr:uid="{00000000-0005-0000-0000-0000C8040000}"/>
    <cellStyle name="60% - Accent5 2 3" xfId="1232" xr:uid="{00000000-0005-0000-0000-0000C9040000}"/>
    <cellStyle name="60% - Accent5 2 3 2" xfId="1233" xr:uid="{00000000-0005-0000-0000-0000CA040000}"/>
    <cellStyle name="60% - Accent5 3" xfId="1234" xr:uid="{00000000-0005-0000-0000-0000CB040000}"/>
    <cellStyle name="60% - Accent5 4" xfId="1235" xr:uid="{00000000-0005-0000-0000-0000CC040000}"/>
    <cellStyle name="60% - Accent5 5" xfId="1236" xr:uid="{00000000-0005-0000-0000-0000CD040000}"/>
    <cellStyle name="60% - Accent6 2" xfId="1237" xr:uid="{00000000-0005-0000-0000-0000CE040000}"/>
    <cellStyle name="60% - Accent6 2 2" xfId="1238" xr:uid="{00000000-0005-0000-0000-0000CF040000}"/>
    <cellStyle name="60% - Accent6 2 3" xfId="1239" xr:uid="{00000000-0005-0000-0000-0000D0040000}"/>
    <cellStyle name="60% - Accent6 2 4" xfId="1240" xr:uid="{00000000-0005-0000-0000-0000D1040000}"/>
    <cellStyle name="60% - Accent6 2 5" xfId="1241" xr:uid="{00000000-0005-0000-0000-0000D2040000}"/>
    <cellStyle name="60% - Accent6 2 5 2" xfId="1242" xr:uid="{00000000-0005-0000-0000-0000D3040000}"/>
    <cellStyle name="60% - Accent6 3" xfId="1243" xr:uid="{00000000-0005-0000-0000-0000D4040000}"/>
    <cellStyle name="60% - Accent6 3 2" xfId="1244" xr:uid="{00000000-0005-0000-0000-0000D5040000}"/>
    <cellStyle name="60% - Accent6 4" xfId="1245" xr:uid="{00000000-0005-0000-0000-0000D6040000}"/>
    <cellStyle name="60% - Accent6 5" xfId="1246" xr:uid="{00000000-0005-0000-0000-0000D7040000}"/>
    <cellStyle name="60% - Cor1" xfId="1247" xr:uid="{00000000-0005-0000-0000-0000D8040000}"/>
    <cellStyle name="60% - Cor1 2" xfId="1248" xr:uid="{00000000-0005-0000-0000-0000D9040000}"/>
    <cellStyle name="60% - Cor1 2 2" xfId="1249" xr:uid="{00000000-0005-0000-0000-0000DA040000}"/>
    <cellStyle name="60% - Cor1 2 3" xfId="1250" xr:uid="{00000000-0005-0000-0000-0000DB040000}"/>
    <cellStyle name="60% - Cor2" xfId="1251" xr:uid="{00000000-0005-0000-0000-0000DC040000}"/>
    <cellStyle name="60% - Cor2 2" xfId="1252" xr:uid="{00000000-0005-0000-0000-0000DD040000}"/>
    <cellStyle name="60% - Cor2 2 2" xfId="1253" xr:uid="{00000000-0005-0000-0000-0000DE040000}"/>
    <cellStyle name="60% - Cor2 2 3" xfId="1254" xr:uid="{00000000-0005-0000-0000-0000DF040000}"/>
    <cellStyle name="60% - Cor3" xfId="1255" xr:uid="{00000000-0005-0000-0000-0000E0040000}"/>
    <cellStyle name="60% - Cor3 2" xfId="1256" xr:uid="{00000000-0005-0000-0000-0000E1040000}"/>
    <cellStyle name="60% - Cor3 2 2" xfId="1257" xr:uid="{00000000-0005-0000-0000-0000E2040000}"/>
    <cellStyle name="60% - Cor3 2 3" xfId="1258" xr:uid="{00000000-0005-0000-0000-0000E3040000}"/>
    <cellStyle name="60% - Cor4" xfId="1259" xr:uid="{00000000-0005-0000-0000-0000E4040000}"/>
    <cellStyle name="60% - Cor4 2" xfId="1260" xr:uid="{00000000-0005-0000-0000-0000E5040000}"/>
    <cellStyle name="60% - Cor4 2 2" xfId="1261" xr:uid="{00000000-0005-0000-0000-0000E6040000}"/>
    <cellStyle name="60% - Cor4 2 3" xfId="1262" xr:uid="{00000000-0005-0000-0000-0000E7040000}"/>
    <cellStyle name="60% - Cor5" xfId="1263" xr:uid="{00000000-0005-0000-0000-0000E8040000}"/>
    <cellStyle name="60% - Cor5 2" xfId="1264" xr:uid="{00000000-0005-0000-0000-0000E9040000}"/>
    <cellStyle name="60% - Cor5 2 2" xfId="1265" xr:uid="{00000000-0005-0000-0000-0000EA040000}"/>
    <cellStyle name="60% - Cor5 2 3" xfId="1266" xr:uid="{00000000-0005-0000-0000-0000EB040000}"/>
    <cellStyle name="60% - Cor6" xfId="1267" xr:uid="{00000000-0005-0000-0000-0000EC040000}"/>
    <cellStyle name="60% - Cor6 2" xfId="1268" xr:uid="{00000000-0005-0000-0000-0000ED040000}"/>
    <cellStyle name="60% - Cor6 2 2" xfId="1269" xr:uid="{00000000-0005-0000-0000-0000EE040000}"/>
    <cellStyle name="60% - Cor6 2 3" xfId="1270" xr:uid="{00000000-0005-0000-0000-0000EF040000}"/>
    <cellStyle name="Accent1 - 20%" xfId="2486" xr:uid="{00000000-0005-0000-0000-0000F0040000}"/>
    <cellStyle name="Accent1 - 40%" xfId="2487" xr:uid="{00000000-0005-0000-0000-0000F1040000}"/>
    <cellStyle name="Accent1 - 60%" xfId="2488" xr:uid="{00000000-0005-0000-0000-0000F2040000}"/>
    <cellStyle name="Accent1 10" xfId="2489" xr:uid="{00000000-0005-0000-0000-0000F3040000}"/>
    <cellStyle name="Accent1 11" xfId="2490" xr:uid="{00000000-0005-0000-0000-0000F4040000}"/>
    <cellStyle name="Accent1 12" xfId="2491" xr:uid="{00000000-0005-0000-0000-0000F5040000}"/>
    <cellStyle name="Accent1 13" xfId="2492" xr:uid="{00000000-0005-0000-0000-0000F6040000}"/>
    <cellStyle name="Accent1 2" xfId="1271" xr:uid="{00000000-0005-0000-0000-0000F7040000}"/>
    <cellStyle name="Accent1 2 2" xfId="1272" xr:uid="{00000000-0005-0000-0000-0000F8040000}"/>
    <cellStyle name="Accent1 2 3" xfId="1273" xr:uid="{00000000-0005-0000-0000-0000F9040000}"/>
    <cellStyle name="Accent1 2 3 2" xfId="1274" xr:uid="{00000000-0005-0000-0000-0000FA040000}"/>
    <cellStyle name="Accent1 3" xfId="1275" xr:uid="{00000000-0005-0000-0000-0000FB040000}"/>
    <cellStyle name="Accent1 4" xfId="1276" xr:uid="{00000000-0005-0000-0000-0000FC040000}"/>
    <cellStyle name="Accent1 4 2" xfId="2493" xr:uid="{00000000-0005-0000-0000-0000FD040000}"/>
    <cellStyle name="Accent1 5" xfId="1277" xr:uid="{00000000-0005-0000-0000-0000FE040000}"/>
    <cellStyle name="Accent1 5 2" xfId="2494" xr:uid="{00000000-0005-0000-0000-0000FF040000}"/>
    <cellStyle name="Accent1 6" xfId="2495" xr:uid="{00000000-0005-0000-0000-000000050000}"/>
    <cellStyle name="Accent1 7" xfId="2496" xr:uid="{00000000-0005-0000-0000-000001050000}"/>
    <cellStyle name="Accent1 8" xfId="2497" xr:uid="{00000000-0005-0000-0000-000002050000}"/>
    <cellStyle name="Accent1 9" xfId="2498" xr:uid="{00000000-0005-0000-0000-000003050000}"/>
    <cellStyle name="Accent2 - 20%" xfId="2499" xr:uid="{00000000-0005-0000-0000-000004050000}"/>
    <cellStyle name="Accent2 - 40%" xfId="2500" xr:uid="{00000000-0005-0000-0000-000005050000}"/>
    <cellStyle name="Accent2 - 60%" xfId="2501" xr:uid="{00000000-0005-0000-0000-000006050000}"/>
    <cellStyle name="Accent2 10" xfId="2502" xr:uid="{00000000-0005-0000-0000-000007050000}"/>
    <cellStyle name="Accent2 11" xfId="2503" xr:uid="{00000000-0005-0000-0000-000008050000}"/>
    <cellStyle name="Accent2 12" xfId="2504" xr:uid="{00000000-0005-0000-0000-000009050000}"/>
    <cellStyle name="Accent2 13" xfId="2505" xr:uid="{00000000-0005-0000-0000-00000A050000}"/>
    <cellStyle name="Accent2 2" xfId="1278" xr:uid="{00000000-0005-0000-0000-00000B050000}"/>
    <cellStyle name="Accent2 2 2" xfId="1279" xr:uid="{00000000-0005-0000-0000-00000C050000}"/>
    <cellStyle name="Accent2 2 3" xfId="1280" xr:uid="{00000000-0005-0000-0000-00000D050000}"/>
    <cellStyle name="Accent2 2 4" xfId="1281" xr:uid="{00000000-0005-0000-0000-00000E050000}"/>
    <cellStyle name="Accent2 2 5" xfId="1282" xr:uid="{00000000-0005-0000-0000-00000F050000}"/>
    <cellStyle name="Accent2 2 5 2" xfId="1283" xr:uid="{00000000-0005-0000-0000-000010050000}"/>
    <cellStyle name="Accent2 3" xfId="1284" xr:uid="{00000000-0005-0000-0000-000011050000}"/>
    <cellStyle name="Accent2 4" xfId="1285" xr:uid="{00000000-0005-0000-0000-000012050000}"/>
    <cellStyle name="Accent2 4 2" xfId="2506" xr:uid="{00000000-0005-0000-0000-000013050000}"/>
    <cellStyle name="Accent2 5" xfId="1286" xr:uid="{00000000-0005-0000-0000-000014050000}"/>
    <cellStyle name="Accent2 5 2" xfId="2507" xr:uid="{00000000-0005-0000-0000-000015050000}"/>
    <cellStyle name="Accent2 6" xfId="2508" xr:uid="{00000000-0005-0000-0000-000016050000}"/>
    <cellStyle name="Accent2 7" xfId="2509" xr:uid="{00000000-0005-0000-0000-000017050000}"/>
    <cellStyle name="Accent2 8" xfId="2510" xr:uid="{00000000-0005-0000-0000-000018050000}"/>
    <cellStyle name="Accent2 9" xfId="2511" xr:uid="{00000000-0005-0000-0000-000019050000}"/>
    <cellStyle name="Accent3 - 20%" xfId="2512" xr:uid="{00000000-0005-0000-0000-00001A050000}"/>
    <cellStyle name="Accent3 - 40%" xfId="2513" xr:uid="{00000000-0005-0000-0000-00001B050000}"/>
    <cellStyle name="Accent3 - 60%" xfId="2514" xr:uid="{00000000-0005-0000-0000-00001C050000}"/>
    <cellStyle name="Accent3 10" xfId="2515" xr:uid="{00000000-0005-0000-0000-00001D050000}"/>
    <cellStyle name="Accent3 11" xfId="2516" xr:uid="{00000000-0005-0000-0000-00001E050000}"/>
    <cellStyle name="Accent3 12" xfId="2517" xr:uid="{00000000-0005-0000-0000-00001F050000}"/>
    <cellStyle name="Accent3 13" xfId="2518" xr:uid="{00000000-0005-0000-0000-000020050000}"/>
    <cellStyle name="Accent3 2" xfId="1287" xr:uid="{00000000-0005-0000-0000-000021050000}"/>
    <cellStyle name="Accent3 2 2" xfId="1288" xr:uid="{00000000-0005-0000-0000-000022050000}"/>
    <cellStyle name="Accent3 2 3" xfId="1289" xr:uid="{00000000-0005-0000-0000-000023050000}"/>
    <cellStyle name="Accent3 2 3 2" xfId="1290" xr:uid="{00000000-0005-0000-0000-000024050000}"/>
    <cellStyle name="Accent3 3" xfId="1291" xr:uid="{00000000-0005-0000-0000-000025050000}"/>
    <cellStyle name="Accent3 4" xfId="1292" xr:uid="{00000000-0005-0000-0000-000026050000}"/>
    <cellStyle name="Accent3 4 2" xfId="2519" xr:uid="{00000000-0005-0000-0000-000027050000}"/>
    <cellStyle name="Accent3 5" xfId="1293" xr:uid="{00000000-0005-0000-0000-000028050000}"/>
    <cellStyle name="Accent3 5 2" xfId="2520" xr:uid="{00000000-0005-0000-0000-000029050000}"/>
    <cellStyle name="Accent3 6" xfId="2521" xr:uid="{00000000-0005-0000-0000-00002A050000}"/>
    <cellStyle name="Accent3 7" xfId="2522" xr:uid="{00000000-0005-0000-0000-00002B050000}"/>
    <cellStyle name="Accent3 8" xfId="2523" xr:uid="{00000000-0005-0000-0000-00002C050000}"/>
    <cellStyle name="Accent3 9" xfId="2524" xr:uid="{00000000-0005-0000-0000-00002D050000}"/>
    <cellStyle name="Accent4 - 20%" xfId="2525" xr:uid="{00000000-0005-0000-0000-00002E050000}"/>
    <cellStyle name="Accent4 - 40%" xfId="2526" xr:uid="{00000000-0005-0000-0000-00002F050000}"/>
    <cellStyle name="Accent4 - 60%" xfId="2527" xr:uid="{00000000-0005-0000-0000-000030050000}"/>
    <cellStyle name="Accent4 10" xfId="2528" xr:uid="{00000000-0005-0000-0000-000031050000}"/>
    <cellStyle name="Accent4 11" xfId="2529" xr:uid="{00000000-0005-0000-0000-000032050000}"/>
    <cellStyle name="Accent4 12" xfId="2530" xr:uid="{00000000-0005-0000-0000-000033050000}"/>
    <cellStyle name="Accent4 13" xfId="2531" xr:uid="{00000000-0005-0000-0000-000034050000}"/>
    <cellStyle name="Accent4 2" xfId="1294" xr:uid="{00000000-0005-0000-0000-000035050000}"/>
    <cellStyle name="Accent4 2 2" xfId="1295" xr:uid="{00000000-0005-0000-0000-000036050000}"/>
    <cellStyle name="Accent4 2 3" xfId="1296" xr:uid="{00000000-0005-0000-0000-000037050000}"/>
    <cellStyle name="Accent4 2 3 2" xfId="1297" xr:uid="{00000000-0005-0000-0000-000038050000}"/>
    <cellStyle name="Accent4 3" xfId="1298" xr:uid="{00000000-0005-0000-0000-000039050000}"/>
    <cellStyle name="Accent4 4" xfId="1299" xr:uid="{00000000-0005-0000-0000-00003A050000}"/>
    <cellStyle name="Accent4 4 2" xfId="2532" xr:uid="{00000000-0005-0000-0000-00003B050000}"/>
    <cellStyle name="Accent4 5" xfId="1300" xr:uid="{00000000-0005-0000-0000-00003C050000}"/>
    <cellStyle name="Accent4 5 2" xfId="2533" xr:uid="{00000000-0005-0000-0000-00003D050000}"/>
    <cellStyle name="Accent4 6" xfId="2534" xr:uid="{00000000-0005-0000-0000-00003E050000}"/>
    <cellStyle name="Accent4 7" xfId="2535" xr:uid="{00000000-0005-0000-0000-00003F050000}"/>
    <cellStyle name="Accent4 8" xfId="2536" xr:uid="{00000000-0005-0000-0000-000040050000}"/>
    <cellStyle name="Accent4 9" xfId="2537" xr:uid="{00000000-0005-0000-0000-000041050000}"/>
    <cellStyle name="Accent5 - 20%" xfId="2538" xr:uid="{00000000-0005-0000-0000-000042050000}"/>
    <cellStyle name="Accent5 - 40%" xfId="2539" xr:uid="{00000000-0005-0000-0000-000043050000}"/>
    <cellStyle name="Accent5 - 60%" xfId="2540" xr:uid="{00000000-0005-0000-0000-000044050000}"/>
    <cellStyle name="Accent5 10" xfId="2541" xr:uid="{00000000-0005-0000-0000-000045050000}"/>
    <cellStyle name="Accent5 11" xfId="2542" xr:uid="{00000000-0005-0000-0000-000046050000}"/>
    <cellStyle name="Accent5 12" xfId="2543" xr:uid="{00000000-0005-0000-0000-000047050000}"/>
    <cellStyle name="Accent5 13" xfId="2544" xr:uid="{00000000-0005-0000-0000-000048050000}"/>
    <cellStyle name="Accent5 2" xfId="1301" xr:uid="{00000000-0005-0000-0000-000049050000}"/>
    <cellStyle name="Accent5 2 2" xfId="1302" xr:uid="{00000000-0005-0000-0000-00004A050000}"/>
    <cellStyle name="Accent5 2 3" xfId="1303" xr:uid="{00000000-0005-0000-0000-00004B050000}"/>
    <cellStyle name="Accent5 2 3 2" xfId="1304" xr:uid="{00000000-0005-0000-0000-00004C050000}"/>
    <cellStyle name="Accent5 3" xfId="1305" xr:uid="{00000000-0005-0000-0000-00004D050000}"/>
    <cellStyle name="Accent5 4" xfId="1306" xr:uid="{00000000-0005-0000-0000-00004E050000}"/>
    <cellStyle name="Accent5 4 2" xfId="2545" xr:uid="{00000000-0005-0000-0000-00004F050000}"/>
    <cellStyle name="Accent5 5" xfId="1307" xr:uid="{00000000-0005-0000-0000-000050050000}"/>
    <cellStyle name="Accent5 5 2" xfId="2546" xr:uid="{00000000-0005-0000-0000-000051050000}"/>
    <cellStyle name="Accent5 6" xfId="2547" xr:uid="{00000000-0005-0000-0000-000052050000}"/>
    <cellStyle name="Accent5 7" xfId="2548" xr:uid="{00000000-0005-0000-0000-000053050000}"/>
    <cellStyle name="Accent5 8" xfId="2549" xr:uid="{00000000-0005-0000-0000-000054050000}"/>
    <cellStyle name="Accent5 9" xfId="2550" xr:uid="{00000000-0005-0000-0000-000055050000}"/>
    <cellStyle name="Accent6 - 20%" xfId="2551" xr:uid="{00000000-0005-0000-0000-000056050000}"/>
    <cellStyle name="Accent6 - 40%" xfId="2552" xr:uid="{00000000-0005-0000-0000-000057050000}"/>
    <cellStyle name="Accent6 - 60%" xfId="2553" xr:uid="{00000000-0005-0000-0000-000058050000}"/>
    <cellStyle name="Accent6 10" xfId="2554" xr:uid="{00000000-0005-0000-0000-000059050000}"/>
    <cellStyle name="Accent6 11" xfId="2555" xr:uid="{00000000-0005-0000-0000-00005A050000}"/>
    <cellStyle name="Accent6 12" xfId="2556" xr:uid="{00000000-0005-0000-0000-00005B050000}"/>
    <cellStyle name="Accent6 13" xfId="2557" xr:uid="{00000000-0005-0000-0000-00005C050000}"/>
    <cellStyle name="Accent6 2" xfId="1308" xr:uid="{00000000-0005-0000-0000-00005D050000}"/>
    <cellStyle name="Accent6 2 2" xfId="1309" xr:uid="{00000000-0005-0000-0000-00005E050000}"/>
    <cellStyle name="Accent6 2 3" xfId="1310" xr:uid="{00000000-0005-0000-0000-00005F050000}"/>
    <cellStyle name="Accent6 2 3 2" xfId="1311" xr:uid="{00000000-0005-0000-0000-000060050000}"/>
    <cellStyle name="Accent6 3" xfId="1312" xr:uid="{00000000-0005-0000-0000-000061050000}"/>
    <cellStyle name="Accent6 4" xfId="1313" xr:uid="{00000000-0005-0000-0000-000062050000}"/>
    <cellStyle name="Accent6 4 2" xfId="2558" xr:uid="{00000000-0005-0000-0000-000063050000}"/>
    <cellStyle name="Accent6 5" xfId="1314" xr:uid="{00000000-0005-0000-0000-000064050000}"/>
    <cellStyle name="Accent6 5 2" xfId="2559" xr:uid="{00000000-0005-0000-0000-000065050000}"/>
    <cellStyle name="Accent6 6" xfId="2560" xr:uid="{00000000-0005-0000-0000-000066050000}"/>
    <cellStyle name="Accent6 7" xfId="2561" xr:uid="{00000000-0005-0000-0000-000067050000}"/>
    <cellStyle name="Accent6 8" xfId="2562" xr:uid="{00000000-0005-0000-0000-000068050000}"/>
    <cellStyle name="Accent6 9" xfId="2563" xr:uid="{00000000-0005-0000-0000-000069050000}"/>
    <cellStyle name="Bad 2" xfId="1315" xr:uid="{00000000-0005-0000-0000-00006A050000}"/>
    <cellStyle name="Bad 2 2" xfId="1316" xr:uid="{00000000-0005-0000-0000-00006B050000}"/>
    <cellStyle name="Bad 2 3" xfId="1317" xr:uid="{00000000-0005-0000-0000-00006C050000}"/>
    <cellStyle name="Bad 2 3 2" xfId="1318" xr:uid="{00000000-0005-0000-0000-00006D050000}"/>
    <cellStyle name="Bad 3" xfId="1319" xr:uid="{00000000-0005-0000-0000-00006E050000}"/>
    <cellStyle name="Bad 4" xfId="1320" xr:uid="{00000000-0005-0000-0000-00006F050000}"/>
    <cellStyle name="Bad 5" xfId="1321" xr:uid="{00000000-0005-0000-0000-000070050000}"/>
    <cellStyle name="Cabeçalho 1 2" xfId="1322" xr:uid="{00000000-0005-0000-0000-000071050000}"/>
    <cellStyle name="Cabeçalho 1 2 2" xfId="1323" xr:uid="{00000000-0005-0000-0000-000072050000}"/>
    <cellStyle name="Cabeçalho 1 2 3" xfId="1324" xr:uid="{00000000-0005-0000-0000-000073050000}"/>
    <cellStyle name="Cabeçalho 2 2" xfId="1325" xr:uid="{00000000-0005-0000-0000-000074050000}"/>
    <cellStyle name="Cabeçalho 2 2 2" xfId="1326" xr:uid="{00000000-0005-0000-0000-000075050000}"/>
    <cellStyle name="Cabeçalho 2 2 3" xfId="1327" xr:uid="{00000000-0005-0000-0000-000076050000}"/>
    <cellStyle name="Cabeçalho 3 2" xfId="1328" xr:uid="{00000000-0005-0000-0000-000077050000}"/>
    <cellStyle name="Cabeçalho 3 2 2" xfId="1329" xr:uid="{00000000-0005-0000-0000-000078050000}"/>
    <cellStyle name="Cabeçalho 3 2 3" xfId="1330" xr:uid="{00000000-0005-0000-0000-000079050000}"/>
    <cellStyle name="Cabeçalho 4 2" xfId="1331" xr:uid="{00000000-0005-0000-0000-00007A050000}"/>
    <cellStyle name="Cabeçalho 4 2 2" xfId="1332" xr:uid="{00000000-0005-0000-0000-00007B050000}"/>
    <cellStyle name="Cabeçalho 4 2 3" xfId="1333" xr:uid="{00000000-0005-0000-0000-00007C050000}"/>
    <cellStyle name="Calculation 2" xfId="1334" xr:uid="{00000000-0005-0000-0000-00007D050000}"/>
    <cellStyle name="Calculation 2 2" xfId="1335" xr:uid="{00000000-0005-0000-0000-00007E050000}"/>
    <cellStyle name="Calculation 2 3" xfId="1336" xr:uid="{00000000-0005-0000-0000-00007F050000}"/>
    <cellStyle name="Calculation 2 3 2" xfId="1337" xr:uid="{00000000-0005-0000-0000-000080050000}"/>
    <cellStyle name="Calculation 3" xfId="1338" xr:uid="{00000000-0005-0000-0000-000081050000}"/>
    <cellStyle name="Calculation 4" xfId="1339" xr:uid="{00000000-0005-0000-0000-000082050000}"/>
    <cellStyle name="Calculation 5" xfId="1340" xr:uid="{00000000-0005-0000-0000-000083050000}"/>
    <cellStyle name="Cálculo" xfId="1341" xr:uid="{00000000-0005-0000-0000-000084050000}"/>
    <cellStyle name="Cálculo 2" xfId="1342" xr:uid="{00000000-0005-0000-0000-000085050000}"/>
    <cellStyle name="Cálculo 2 2" xfId="1343" xr:uid="{00000000-0005-0000-0000-000086050000}"/>
    <cellStyle name="Cálculo 2 3" xfId="1344" xr:uid="{00000000-0005-0000-0000-000087050000}"/>
    <cellStyle name="Célula Ligada 2" xfId="1345" xr:uid="{00000000-0005-0000-0000-000088050000}"/>
    <cellStyle name="Célula Ligada 2 2" xfId="1346" xr:uid="{00000000-0005-0000-0000-000089050000}"/>
    <cellStyle name="Célula Ligada 2 3" xfId="1347" xr:uid="{00000000-0005-0000-0000-00008A050000}"/>
    <cellStyle name="Check Cell 2" xfId="1348" xr:uid="{00000000-0005-0000-0000-00008B050000}"/>
    <cellStyle name="Check Cell 2 2" xfId="1349" xr:uid="{00000000-0005-0000-0000-00008C050000}"/>
    <cellStyle name="Check Cell 2 3" xfId="1350" xr:uid="{00000000-0005-0000-0000-00008D050000}"/>
    <cellStyle name="Check Cell 2 3 2" xfId="1351" xr:uid="{00000000-0005-0000-0000-00008E050000}"/>
    <cellStyle name="Check Cell 3" xfId="1352" xr:uid="{00000000-0005-0000-0000-00008F050000}"/>
    <cellStyle name="Check Cell 4" xfId="1353" xr:uid="{00000000-0005-0000-0000-000090050000}"/>
    <cellStyle name="Check Cell 5" xfId="1354" xr:uid="{00000000-0005-0000-0000-000091050000}"/>
    <cellStyle name="Comma 2" xfId="5" xr:uid="{00000000-0005-0000-0000-000092050000}"/>
    <cellStyle name="Comma 2 10" xfId="1355" xr:uid="{00000000-0005-0000-0000-000093050000}"/>
    <cellStyle name="Comma 2 10 2" xfId="1356" xr:uid="{00000000-0005-0000-0000-000094050000}"/>
    <cellStyle name="Comma 2 10 3" xfId="1357" xr:uid="{00000000-0005-0000-0000-000095050000}"/>
    <cellStyle name="Comma 2 11" xfId="1358" xr:uid="{00000000-0005-0000-0000-000096050000}"/>
    <cellStyle name="Comma 2 12" xfId="1359" xr:uid="{00000000-0005-0000-0000-000097050000}"/>
    <cellStyle name="Comma 2 13" xfId="1360" xr:uid="{00000000-0005-0000-0000-000098050000}"/>
    <cellStyle name="Comma 2 13 2" xfId="1361" xr:uid="{00000000-0005-0000-0000-000099050000}"/>
    <cellStyle name="Comma 2 14" xfId="2564" xr:uid="{00000000-0005-0000-0000-00009A050000}"/>
    <cellStyle name="Comma 2 2" xfId="1362" xr:uid="{00000000-0005-0000-0000-00009B050000}"/>
    <cellStyle name="Comma 2 2 2" xfId="1363" xr:uid="{00000000-0005-0000-0000-00009C050000}"/>
    <cellStyle name="Comma 2 2 2 2" xfId="1364" xr:uid="{00000000-0005-0000-0000-00009D050000}"/>
    <cellStyle name="Comma 2 2 2 2 2" xfId="1365" xr:uid="{00000000-0005-0000-0000-00009E050000}"/>
    <cellStyle name="Comma 2 2 2 2 3" xfId="1366" xr:uid="{00000000-0005-0000-0000-00009F050000}"/>
    <cellStyle name="Comma 2 2 2 3" xfId="1367" xr:uid="{00000000-0005-0000-0000-0000A0050000}"/>
    <cellStyle name="Comma 2 2 2 4" xfId="1368" xr:uid="{00000000-0005-0000-0000-0000A1050000}"/>
    <cellStyle name="Comma 2 2 3" xfId="1369" xr:uid="{00000000-0005-0000-0000-0000A2050000}"/>
    <cellStyle name="Comma 2 2 3 2" xfId="1370" xr:uid="{00000000-0005-0000-0000-0000A3050000}"/>
    <cellStyle name="Comma 2 2 3 2 2" xfId="1371" xr:uid="{00000000-0005-0000-0000-0000A4050000}"/>
    <cellStyle name="Comma 2 2 3 2 3" xfId="1372" xr:uid="{00000000-0005-0000-0000-0000A5050000}"/>
    <cellStyle name="Comma 2 2 3 3" xfId="1373" xr:uid="{00000000-0005-0000-0000-0000A6050000}"/>
    <cellStyle name="Comma 2 2 3 4" xfId="1374" xr:uid="{00000000-0005-0000-0000-0000A7050000}"/>
    <cellStyle name="Comma 2 2 4" xfId="1375" xr:uid="{00000000-0005-0000-0000-0000A8050000}"/>
    <cellStyle name="Comma 2 2 4 2" xfId="1376" xr:uid="{00000000-0005-0000-0000-0000A9050000}"/>
    <cellStyle name="Comma 2 2 4 3" xfId="1377" xr:uid="{00000000-0005-0000-0000-0000AA050000}"/>
    <cellStyle name="Comma 2 2 5" xfId="1378" xr:uid="{00000000-0005-0000-0000-0000AB050000}"/>
    <cellStyle name="Comma 2 2 5 2" xfId="1379" xr:uid="{00000000-0005-0000-0000-0000AC050000}"/>
    <cellStyle name="Comma 2 2 5 3" xfId="1380" xr:uid="{00000000-0005-0000-0000-0000AD050000}"/>
    <cellStyle name="Comma 2 2 6" xfId="1381" xr:uid="{00000000-0005-0000-0000-0000AE050000}"/>
    <cellStyle name="Comma 2 2 7" xfId="1382" xr:uid="{00000000-0005-0000-0000-0000AF050000}"/>
    <cellStyle name="Comma 2 2 8" xfId="2565" xr:uid="{00000000-0005-0000-0000-0000B0050000}"/>
    <cellStyle name="Comma 2 3" xfId="1383" xr:uid="{00000000-0005-0000-0000-0000B1050000}"/>
    <cellStyle name="Comma 2 3 2" xfId="1384" xr:uid="{00000000-0005-0000-0000-0000B2050000}"/>
    <cellStyle name="Comma 2 3 2 2" xfId="1385" xr:uid="{00000000-0005-0000-0000-0000B3050000}"/>
    <cellStyle name="Comma 2 3 2 2 2" xfId="1386" xr:uid="{00000000-0005-0000-0000-0000B4050000}"/>
    <cellStyle name="Comma 2 3 2 2 3" xfId="1387" xr:uid="{00000000-0005-0000-0000-0000B5050000}"/>
    <cellStyle name="Comma 2 3 2 3" xfId="1388" xr:uid="{00000000-0005-0000-0000-0000B6050000}"/>
    <cellStyle name="Comma 2 3 2 4" xfId="1389" xr:uid="{00000000-0005-0000-0000-0000B7050000}"/>
    <cellStyle name="Comma 2 3 3" xfId="1390" xr:uid="{00000000-0005-0000-0000-0000B8050000}"/>
    <cellStyle name="Comma 2 3 3 2" xfId="1391" xr:uid="{00000000-0005-0000-0000-0000B9050000}"/>
    <cellStyle name="Comma 2 3 3 2 2" xfId="1392" xr:uid="{00000000-0005-0000-0000-0000BA050000}"/>
    <cellStyle name="Comma 2 3 3 2 3" xfId="1393" xr:uid="{00000000-0005-0000-0000-0000BB050000}"/>
    <cellStyle name="Comma 2 3 3 3" xfId="1394" xr:uid="{00000000-0005-0000-0000-0000BC050000}"/>
    <cellStyle name="Comma 2 3 3 4" xfId="1395" xr:uid="{00000000-0005-0000-0000-0000BD050000}"/>
    <cellStyle name="Comma 2 3 4" xfId="1396" xr:uid="{00000000-0005-0000-0000-0000BE050000}"/>
    <cellStyle name="Comma 2 3 4 2" xfId="1397" xr:uid="{00000000-0005-0000-0000-0000BF050000}"/>
    <cellStyle name="Comma 2 3 4 3" xfId="1398" xr:uid="{00000000-0005-0000-0000-0000C0050000}"/>
    <cellStyle name="Comma 2 3 5" xfId="1399" xr:uid="{00000000-0005-0000-0000-0000C1050000}"/>
    <cellStyle name="Comma 2 3 5 2" xfId="1400" xr:uid="{00000000-0005-0000-0000-0000C2050000}"/>
    <cellStyle name="Comma 2 3 5 3" xfId="1401" xr:uid="{00000000-0005-0000-0000-0000C3050000}"/>
    <cellStyle name="Comma 2 3 6" xfId="1402" xr:uid="{00000000-0005-0000-0000-0000C4050000}"/>
    <cellStyle name="Comma 2 3 7" xfId="1403" xr:uid="{00000000-0005-0000-0000-0000C5050000}"/>
    <cellStyle name="Comma 2 4" xfId="1404" xr:uid="{00000000-0005-0000-0000-0000C6050000}"/>
    <cellStyle name="Comma 2 4 2" xfId="1405" xr:uid="{00000000-0005-0000-0000-0000C7050000}"/>
    <cellStyle name="Comma 2 4 2 2" xfId="1406" xr:uid="{00000000-0005-0000-0000-0000C8050000}"/>
    <cellStyle name="Comma 2 4 2 2 2" xfId="1407" xr:uid="{00000000-0005-0000-0000-0000C9050000}"/>
    <cellStyle name="Comma 2 4 2 2 3" xfId="1408" xr:uid="{00000000-0005-0000-0000-0000CA050000}"/>
    <cellStyle name="Comma 2 4 2 3" xfId="1409" xr:uid="{00000000-0005-0000-0000-0000CB050000}"/>
    <cellStyle name="Comma 2 4 2 4" xfId="1410" xr:uid="{00000000-0005-0000-0000-0000CC050000}"/>
    <cellStyle name="Comma 2 4 3" xfId="1411" xr:uid="{00000000-0005-0000-0000-0000CD050000}"/>
    <cellStyle name="Comma 2 4 3 2" xfId="1412" xr:uid="{00000000-0005-0000-0000-0000CE050000}"/>
    <cellStyle name="Comma 2 4 3 2 2" xfId="1413" xr:uid="{00000000-0005-0000-0000-0000CF050000}"/>
    <cellStyle name="Comma 2 4 3 2 3" xfId="1414" xr:uid="{00000000-0005-0000-0000-0000D0050000}"/>
    <cellStyle name="Comma 2 4 3 3" xfId="1415" xr:uid="{00000000-0005-0000-0000-0000D1050000}"/>
    <cellStyle name="Comma 2 4 3 4" xfId="1416" xr:uid="{00000000-0005-0000-0000-0000D2050000}"/>
    <cellStyle name="Comma 2 4 4" xfId="1417" xr:uid="{00000000-0005-0000-0000-0000D3050000}"/>
    <cellStyle name="Comma 2 4 4 2" xfId="1418" xr:uid="{00000000-0005-0000-0000-0000D4050000}"/>
    <cellStyle name="Comma 2 4 4 3" xfId="1419" xr:uid="{00000000-0005-0000-0000-0000D5050000}"/>
    <cellStyle name="Comma 2 4 5" xfId="1420" xr:uid="{00000000-0005-0000-0000-0000D6050000}"/>
    <cellStyle name="Comma 2 4 5 2" xfId="1421" xr:uid="{00000000-0005-0000-0000-0000D7050000}"/>
    <cellStyle name="Comma 2 4 5 3" xfId="1422" xr:uid="{00000000-0005-0000-0000-0000D8050000}"/>
    <cellStyle name="Comma 2 4 6" xfId="1423" xr:uid="{00000000-0005-0000-0000-0000D9050000}"/>
    <cellStyle name="Comma 2 4 7" xfId="1424" xr:uid="{00000000-0005-0000-0000-0000DA050000}"/>
    <cellStyle name="Comma 2 5" xfId="1425" xr:uid="{00000000-0005-0000-0000-0000DB050000}"/>
    <cellStyle name="Comma 2 6" xfId="1426" xr:uid="{00000000-0005-0000-0000-0000DC050000}"/>
    <cellStyle name="Comma 2 6 2" xfId="1427" xr:uid="{00000000-0005-0000-0000-0000DD050000}"/>
    <cellStyle name="Comma 2 6 2 2" xfId="1428" xr:uid="{00000000-0005-0000-0000-0000DE050000}"/>
    <cellStyle name="Comma 2 6 2 2 2" xfId="1429" xr:uid="{00000000-0005-0000-0000-0000DF050000}"/>
    <cellStyle name="Comma 2 6 2 2 3" xfId="1430" xr:uid="{00000000-0005-0000-0000-0000E0050000}"/>
    <cellStyle name="Comma 2 6 2 3" xfId="1431" xr:uid="{00000000-0005-0000-0000-0000E1050000}"/>
    <cellStyle name="Comma 2 6 2 4" xfId="1432" xr:uid="{00000000-0005-0000-0000-0000E2050000}"/>
    <cellStyle name="Comma 2 7" xfId="1433" xr:uid="{00000000-0005-0000-0000-0000E3050000}"/>
    <cellStyle name="Comma 2 7 2" xfId="1434" xr:uid="{00000000-0005-0000-0000-0000E4050000}"/>
    <cellStyle name="Comma 2 7 2 2" xfId="1435" xr:uid="{00000000-0005-0000-0000-0000E5050000}"/>
    <cellStyle name="Comma 2 7 2 3" xfId="1436" xr:uid="{00000000-0005-0000-0000-0000E6050000}"/>
    <cellStyle name="Comma 2 7 3" xfId="1437" xr:uid="{00000000-0005-0000-0000-0000E7050000}"/>
    <cellStyle name="Comma 2 7 4" xfId="1438" xr:uid="{00000000-0005-0000-0000-0000E8050000}"/>
    <cellStyle name="Comma 2 8" xfId="1439" xr:uid="{00000000-0005-0000-0000-0000E9050000}"/>
    <cellStyle name="Comma 2 8 2" xfId="1440" xr:uid="{00000000-0005-0000-0000-0000EA050000}"/>
    <cellStyle name="Comma 2 8 2 2" xfId="1441" xr:uid="{00000000-0005-0000-0000-0000EB050000}"/>
    <cellStyle name="Comma 2 8 2 3" xfId="1442" xr:uid="{00000000-0005-0000-0000-0000EC050000}"/>
    <cellStyle name="Comma 2 8 3" xfId="1443" xr:uid="{00000000-0005-0000-0000-0000ED050000}"/>
    <cellStyle name="Comma 2 8 4" xfId="1444" xr:uid="{00000000-0005-0000-0000-0000EE050000}"/>
    <cellStyle name="Comma 2 9" xfId="1445" xr:uid="{00000000-0005-0000-0000-0000EF050000}"/>
    <cellStyle name="Comma 2 9 2" xfId="1446" xr:uid="{00000000-0005-0000-0000-0000F0050000}"/>
    <cellStyle name="Comma 2 9 3" xfId="1447" xr:uid="{00000000-0005-0000-0000-0000F1050000}"/>
    <cellStyle name="Comma 3" xfId="1448" xr:uid="{00000000-0005-0000-0000-0000F2050000}"/>
    <cellStyle name="Comma 3 2" xfId="1449" xr:uid="{00000000-0005-0000-0000-0000F3050000}"/>
    <cellStyle name="Comma 3 2 2" xfId="1450" xr:uid="{00000000-0005-0000-0000-0000F4050000}"/>
    <cellStyle name="Comma 3 2 2 2" xfId="1451" xr:uid="{00000000-0005-0000-0000-0000F5050000}"/>
    <cellStyle name="Comma 3 2 2 2 2" xfId="1452" xr:uid="{00000000-0005-0000-0000-0000F6050000}"/>
    <cellStyle name="Comma 3 2 2 2 3" xfId="1453" xr:uid="{00000000-0005-0000-0000-0000F7050000}"/>
    <cellStyle name="Comma 3 2 2 3" xfId="1454" xr:uid="{00000000-0005-0000-0000-0000F8050000}"/>
    <cellStyle name="Comma 3 2 2 4" xfId="1455" xr:uid="{00000000-0005-0000-0000-0000F9050000}"/>
    <cellStyle name="Comma 3 2 3" xfId="1456" xr:uid="{00000000-0005-0000-0000-0000FA050000}"/>
    <cellStyle name="Comma 3 2 3 2" xfId="1457" xr:uid="{00000000-0005-0000-0000-0000FB050000}"/>
    <cellStyle name="Comma 3 2 3 3" xfId="1458" xr:uid="{00000000-0005-0000-0000-0000FC050000}"/>
    <cellStyle name="Comma 3 2 4" xfId="1459" xr:uid="{00000000-0005-0000-0000-0000FD050000}"/>
    <cellStyle name="Comma 3 2 4 2" xfId="1460" xr:uid="{00000000-0005-0000-0000-0000FE050000}"/>
    <cellStyle name="Comma 3 2 4 3" xfId="1461" xr:uid="{00000000-0005-0000-0000-0000FF050000}"/>
    <cellStyle name="Comma 3 2 5" xfId="1462" xr:uid="{00000000-0005-0000-0000-000000060000}"/>
    <cellStyle name="Comma 3 2 6" xfId="1463" xr:uid="{00000000-0005-0000-0000-000001060000}"/>
    <cellStyle name="Comma 3 3" xfId="1464" xr:uid="{00000000-0005-0000-0000-000002060000}"/>
    <cellStyle name="Comma 3 3 2" xfId="1465" xr:uid="{00000000-0005-0000-0000-000003060000}"/>
    <cellStyle name="Comma 3 4" xfId="1466" xr:uid="{00000000-0005-0000-0000-000004060000}"/>
    <cellStyle name="Comma 3 4 2" xfId="1467" xr:uid="{00000000-0005-0000-0000-000005060000}"/>
    <cellStyle name="Comma 3 4 2 2" xfId="1468" xr:uid="{00000000-0005-0000-0000-000006060000}"/>
    <cellStyle name="Comma 3 4 2 3" xfId="1469" xr:uid="{00000000-0005-0000-0000-000007060000}"/>
    <cellStyle name="Comma 3 4 3" xfId="1470" xr:uid="{00000000-0005-0000-0000-000008060000}"/>
    <cellStyle name="Comma 3 4 4" xfId="1471" xr:uid="{00000000-0005-0000-0000-000009060000}"/>
    <cellStyle name="Comma 3 5" xfId="1472" xr:uid="{00000000-0005-0000-0000-00000A060000}"/>
    <cellStyle name="Comma 4" xfId="1473" xr:uid="{00000000-0005-0000-0000-00000B060000}"/>
    <cellStyle name="Comma 4 2" xfId="1474" xr:uid="{00000000-0005-0000-0000-00000C060000}"/>
    <cellStyle name="Comma 4 3" xfId="1475" xr:uid="{00000000-0005-0000-0000-00000D060000}"/>
    <cellStyle name="Comma 4 4" xfId="1476" xr:uid="{00000000-0005-0000-0000-00000E060000}"/>
    <cellStyle name="Comma 4 4 2" xfId="1477" xr:uid="{00000000-0005-0000-0000-00000F060000}"/>
    <cellStyle name="Comma 4 5" xfId="1478" xr:uid="{00000000-0005-0000-0000-000010060000}"/>
    <cellStyle name="Comma 4 6" xfId="1479" xr:uid="{00000000-0005-0000-0000-000011060000}"/>
    <cellStyle name="Comma 5" xfId="1480" xr:uid="{00000000-0005-0000-0000-000012060000}"/>
    <cellStyle name="Comma 5 2" xfId="1481" xr:uid="{00000000-0005-0000-0000-000013060000}"/>
    <cellStyle name="Comma 5 2 2" xfId="1482" xr:uid="{00000000-0005-0000-0000-000014060000}"/>
    <cellStyle name="Comma 5 2 2 2" xfId="1483" xr:uid="{00000000-0005-0000-0000-000015060000}"/>
    <cellStyle name="Comma 5 2 2 3" xfId="1484" xr:uid="{00000000-0005-0000-0000-000016060000}"/>
    <cellStyle name="Comma 5 2 3" xfId="1485" xr:uid="{00000000-0005-0000-0000-000017060000}"/>
    <cellStyle name="Comma 5 2 4" xfId="1486" xr:uid="{00000000-0005-0000-0000-000018060000}"/>
    <cellStyle name="Comma 5 3" xfId="1487" xr:uid="{00000000-0005-0000-0000-000019060000}"/>
    <cellStyle name="Comma 5 3 2" xfId="1488" xr:uid="{00000000-0005-0000-0000-00001A060000}"/>
    <cellStyle name="Comma 5 3 3" xfId="1489" xr:uid="{00000000-0005-0000-0000-00001B060000}"/>
    <cellStyle name="Comma 5 4" xfId="1490" xr:uid="{00000000-0005-0000-0000-00001C060000}"/>
    <cellStyle name="Comma 5 4 2" xfId="1491" xr:uid="{00000000-0005-0000-0000-00001D060000}"/>
    <cellStyle name="Comma 5 4 3" xfId="1492" xr:uid="{00000000-0005-0000-0000-00001E060000}"/>
    <cellStyle name="Comma 5 5" xfId="1493" xr:uid="{00000000-0005-0000-0000-00001F060000}"/>
    <cellStyle name="Comma 5 6" xfId="1494" xr:uid="{00000000-0005-0000-0000-000020060000}"/>
    <cellStyle name="Comma 6" xfId="1495" xr:uid="{00000000-0005-0000-0000-000021060000}"/>
    <cellStyle name="Comma 6 2" xfId="1496" xr:uid="{00000000-0005-0000-0000-000022060000}"/>
    <cellStyle name="Cor1" xfId="1497" xr:uid="{00000000-0005-0000-0000-000023060000}"/>
    <cellStyle name="Cor1 2" xfId="1498" xr:uid="{00000000-0005-0000-0000-000024060000}"/>
    <cellStyle name="Cor1 2 2" xfId="1499" xr:uid="{00000000-0005-0000-0000-000025060000}"/>
    <cellStyle name="Cor1 2 3" xfId="1500" xr:uid="{00000000-0005-0000-0000-000026060000}"/>
    <cellStyle name="Cor2" xfId="1501" xr:uid="{00000000-0005-0000-0000-000027060000}"/>
    <cellStyle name="Cor2 2" xfId="1502" xr:uid="{00000000-0005-0000-0000-000028060000}"/>
    <cellStyle name="Cor2 2 2" xfId="1503" xr:uid="{00000000-0005-0000-0000-000029060000}"/>
    <cellStyle name="Cor2 2 3" xfId="1504" xr:uid="{00000000-0005-0000-0000-00002A060000}"/>
    <cellStyle name="Cor2 2 4" xfId="1505" xr:uid="{00000000-0005-0000-0000-00002B060000}"/>
    <cellStyle name="Cor3" xfId="1506" xr:uid="{00000000-0005-0000-0000-00002C060000}"/>
    <cellStyle name="Cor3 2" xfId="1507" xr:uid="{00000000-0005-0000-0000-00002D060000}"/>
    <cellStyle name="Cor3 2 2" xfId="1508" xr:uid="{00000000-0005-0000-0000-00002E060000}"/>
    <cellStyle name="Cor3 2 3" xfId="1509" xr:uid="{00000000-0005-0000-0000-00002F060000}"/>
    <cellStyle name="Cor4" xfId="1510" xr:uid="{00000000-0005-0000-0000-000030060000}"/>
    <cellStyle name="Cor4 2" xfId="1511" xr:uid="{00000000-0005-0000-0000-000031060000}"/>
    <cellStyle name="Cor4 2 2" xfId="1512" xr:uid="{00000000-0005-0000-0000-000032060000}"/>
    <cellStyle name="Cor4 2 3" xfId="1513" xr:uid="{00000000-0005-0000-0000-000033060000}"/>
    <cellStyle name="Cor5" xfId="1514" xr:uid="{00000000-0005-0000-0000-000034060000}"/>
    <cellStyle name="Cor5 2" xfId="1515" xr:uid="{00000000-0005-0000-0000-000035060000}"/>
    <cellStyle name="Cor5 2 2" xfId="1516" xr:uid="{00000000-0005-0000-0000-000036060000}"/>
    <cellStyle name="Cor5 2 3" xfId="1517" xr:uid="{00000000-0005-0000-0000-000037060000}"/>
    <cellStyle name="Cor6" xfId="1518" xr:uid="{00000000-0005-0000-0000-000038060000}"/>
    <cellStyle name="Cor6 2" xfId="1519" xr:uid="{00000000-0005-0000-0000-000039060000}"/>
    <cellStyle name="Cor6 2 2" xfId="1520" xr:uid="{00000000-0005-0000-0000-00003A060000}"/>
    <cellStyle name="Cor6 2 3" xfId="1521" xr:uid="{00000000-0005-0000-0000-00003B060000}"/>
    <cellStyle name="Correcto 2" xfId="1522" xr:uid="{00000000-0005-0000-0000-00003C060000}"/>
    <cellStyle name="Correcto 2 2" xfId="1523" xr:uid="{00000000-0005-0000-0000-00003D060000}"/>
    <cellStyle name="Correcto 2 3" xfId="1524" xr:uid="{00000000-0005-0000-0000-00003E060000}"/>
    <cellStyle name="Currency 2" xfId="3" xr:uid="{00000000-0005-0000-0000-00003F060000}"/>
    <cellStyle name="Currency 2 2" xfId="1525" xr:uid="{00000000-0005-0000-0000-000040060000}"/>
    <cellStyle name="Currency 2 3" xfId="1526" xr:uid="{00000000-0005-0000-0000-000041060000}"/>
    <cellStyle name="Currency 2 4" xfId="1527" xr:uid="{00000000-0005-0000-0000-000042060000}"/>
    <cellStyle name="Currency 2 5" xfId="1528" xr:uid="{00000000-0005-0000-0000-000043060000}"/>
    <cellStyle name="Currency 3" xfId="1529" xr:uid="{00000000-0005-0000-0000-000044060000}"/>
    <cellStyle name="Currency 3 10" xfId="1530" xr:uid="{00000000-0005-0000-0000-000045060000}"/>
    <cellStyle name="Currency 3 2" xfId="1531" xr:uid="{00000000-0005-0000-0000-000046060000}"/>
    <cellStyle name="Currency 3 3" xfId="1532" xr:uid="{00000000-0005-0000-0000-000047060000}"/>
    <cellStyle name="Currency 3 3 2" xfId="1533" xr:uid="{00000000-0005-0000-0000-000048060000}"/>
    <cellStyle name="Currency 3 3 2 2" xfId="1534" xr:uid="{00000000-0005-0000-0000-000049060000}"/>
    <cellStyle name="Currency 3 3 2 2 2" xfId="1535" xr:uid="{00000000-0005-0000-0000-00004A060000}"/>
    <cellStyle name="Currency 3 3 2 2 3" xfId="1536" xr:uid="{00000000-0005-0000-0000-00004B060000}"/>
    <cellStyle name="Currency 3 3 2 3" xfId="1537" xr:uid="{00000000-0005-0000-0000-00004C060000}"/>
    <cellStyle name="Currency 3 3 2 4" xfId="1538" xr:uid="{00000000-0005-0000-0000-00004D060000}"/>
    <cellStyle name="Currency 3 4" xfId="1539" xr:uid="{00000000-0005-0000-0000-00004E060000}"/>
    <cellStyle name="Currency 3 4 2" xfId="1540" xr:uid="{00000000-0005-0000-0000-00004F060000}"/>
    <cellStyle name="Currency 3 4 2 2" xfId="1541" xr:uid="{00000000-0005-0000-0000-000050060000}"/>
    <cellStyle name="Currency 3 4 2 3" xfId="1542" xr:uid="{00000000-0005-0000-0000-000051060000}"/>
    <cellStyle name="Currency 3 4 3" xfId="1543" xr:uid="{00000000-0005-0000-0000-000052060000}"/>
    <cellStyle name="Currency 3 4 4" xfId="1544" xr:uid="{00000000-0005-0000-0000-000053060000}"/>
    <cellStyle name="Currency 3 5" xfId="1545" xr:uid="{00000000-0005-0000-0000-000054060000}"/>
    <cellStyle name="Currency 3 5 2" xfId="1546" xr:uid="{00000000-0005-0000-0000-000055060000}"/>
    <cellStyle name="Currency 3 5 2 2" xfId="1547" xr:uid="{00000000-0005-0000-0000-000056060000}"/>
    <cellStyle name="Currency 3 5 2 3" xfId="1548" xr:uid="{00000000-0005-0000-0000-000057060000}"/>
    <cellStyle name="Currency 3 5 3" xfId="1549" xr:uid="{00000000-0005-0000-0000-000058060000}"/>
    <cellStyle name="Currency 3 5 4" xfId="1550" xr:uid="{00000000-0005-0000-0000-000059060000}"/>
    <cellStyle name="Currency 3 6" xfId="1551" xr:uid="{00000000-0005-0000-0000-00005A060000}"/>
    <cellStyle name="Currency 3 6 2" xfId="1552" xr:uid="{00000000-0005-0000-0000-00005B060000}"/>
    <cellStyle name="Currency 3 6 3" xfId="1553" xr:uid="{00000000-0005-0000-0000-00005C060000}"/>
    <cellStyle name="Currency 3 7" xfId="1554" xr:uid="{00000000-0005-0000-0000-00005D060000}"/>
    <cellStyle name="Currency 3 7 2" xfId="1555" xr:uid="{00000000-0005-0000-0000-00005E060000}"/>
    <cellStyle name="Currency 3 7 3" xfId="1556" xr:uid="{00000000-0005-0000-0000-00005F060000}"/>
    <cellStyle name="Currency 3 8" xfId="1557" xr:uid="{00000000-0005-0000-0000-000060060000}"/>
    <cellStyle name="Currency 3 9" xfId="1558" xr:uid="{00000000-0005-0000-0000-000061060000}"/>
    <cellStyle name="Currency 4" xfId="1559" xr:uid="{00000000-0005-0000-0000-000062060000}"/>
    <cellStyle name="Currency 5" xfId="1560" xr:uid="{00000000-0005-0000-0000-000063060000}"/>
    <cellStyle name="Emphasis 1" xfId="2566" xr:uid="{00000000-0005-0000-0000-000064060000}"/>
    <cellStyle name="Emphasis 2" xfId="2567" xr:uid="{00000000-0005-0000-0000-000065060000}"/>
    <cellStyle name="Emphasis 3" xfId="2568" xr:uid="{00000000-0005-0000-0000-000066060000}"/>
    <cellStyle name="Entrada 2" xfId="1561" xr:uid="{00000000-0005-0000-0000-000067060000}"/>
    <cellStyle name="Entrada 2 2" xfId="1562" xr:uid="{00000000-0005-0000-0000-000068060000}"/>
    <cellStyle name="Entrada 2 3" xfId="1563" xr:uid="{00000000-0005-0000-0000-000069060000}"/>
    <cellStyle name="Euro" xfId="1564" xr:uid="{00000000-0005-0000-0000-00006A060000}"/>
    <cellStyle name="Euro 2" xfId="1565" xr:uid="{00000000-0005-0000-0000-00006B060000}"/>
    <cellStyle name="Euro 2 2" xfId="2570" xr:uid="{00000000-0005-0000-0000-00006C060000}"/>
    <cellStyle name="Euro 3" xfId="1566" xr:uid="{00000000-0005-0000-0000-00006D060000}"/>
    <cellStyle name="Euro 3 2" xfId="2571" xr:uid="{00000000-0005-0000-0000-00006E060000}"/>
    <cellStyle name="Euro 4" xfId="1567" xr:uid="{00000000-0005-0000-0000-00006F060000}"/>
    <cellStyle name="Euro 5" xfId="2569" xr:uid="{00000000-0005-0000-0000-000070060000}"/>
    <cellStyle name="Explanatory Text 2" xfId="1568" xr:uid="{00000000-0005-0000-0000-000071060000}"/>
    <cellStyle name="Explanatory Text 2 2" xfId="1569" xr:uid="{00000000-0005-0000-0000-000072060000}"/>
    <cellStyle name="Explanatory Text 2 3" xfId="1570" xr:uid="{00000000-0005-0000-0000-000073060000}"/>
    <cellStyle name="Explanatory Text 2 3 2" xfId="1571" xr:uid="{00000000-0005-0000-0000-000074060000}"/>
    <cellStyle name="Explanatory Text 3" xfId="1572" xr:uid="{00000000-0005-0000-0000-000075060000}"/>
    <cellStyle name="Explanatory Text 4" xfId="1573" xr:uid="{00000000-0005-0000-0000-000076060000}"/>
    <cellStyle name="Explanatory Text 5" xfId="1574" xr:uid="{00000000-0005-0000-0000-000077060000}"/>
    <cellStyle name="Good 2" xfId="1575" xr:uid="{00000000-0005-0000-0000-000078060000}"/>
    <cellStyle name="Good 2 2" xfId="1576" xr:uid="{00000000-0005-0000-0000-000079060000}"/>
    <cellStyle name="Good 3" xfId="1577" xr:uid="{00000000-0005-0000-0000-00007A060000}"/>
    <cellStyle name="Good 4" xfId="1578" xr:uid="{00000000-0005-0000-0000-00007B060000}"/>
    <cellStyle name="Heading 1 2" xfId="1579" xr:uid="{00000000-0005-0000-0000-00007C060000}"/>
    <cellStyle name="Heading 1 2 2" xfId="1580" xr:uid="{00000000-0005-0000-0000-00007D060000}"/>
    <cellStyle name="Heading 1 3" xfId="1581" xr:uid="{00000000-0005-0000-0000-00007E060000}"/>
    <cellStyle name="Heading 1 4" xfId="1582" xr:uid="{00000000-0005-0000-0000-00007F060000}"/>
    <cellStyle name="Heading 2 2" xfId="1583" xr:uid="{00000000-0005-0000-0000-000080060000}"/>
    <cellStyle name="Heading 2 2 2" xfId="1584" xr:uid="{00000000-0005-0000-0000-000081060000}"/>
    <cellStyle name="Heading 2 3" xfId="1585" xr:uid="{00000000-0005-0000-0000-000082060000}"/>
    <cellStyle name="Heading 2 4" xfId="1586" xr:uid="{00000000-0005-0000-0000-000083060000}"/>
    <cellStyle name="Heading 3 2" xfId="1587" xr:uid="{00000000-0005-0000-0000-000084060000}"/>
    <cellStyle name="Heading 3 2 2" xfId="1588" xr:uid="{00000000-0005-0000-0000-000085060000}"/>
    <cellStyle name="Heading 3 3" xfId="1589" xr:uid="{00000000-0005-0000-0000-000086060000}"/>
    <cellStyle name="Heading 3 4" xfId="1590" xr:uid="{00000000-0005-0000-0000-000087060000}"/>
    <cellStyle name="Heading 4 2" xfId="1591" xr:uid="{00000000-0005-0000-0000-000088060000}"/>
    <cellStyle name="Heading 4 2 2" xfId="1592" xr:uid="{00000000-0005-0000-0000-000089060000}"/>
    <cellStyle name="Heading 4 3" xfId="1593" xr:uid="{00000000-0005-0000-0000-00008A060000}"/>
    <cellStyle name="Heading 4 4" xfId="1594" xr:uid="{00000000-0005-0000-0000-00008B060000}"/>
    <cellStyle name="Hiperligação" xfId="2" builtinId="8"/>
    <cellStyle name="Hiperligação 2" xfId="2572" xr:uid="{00000000-0005-0000-0000-00008C060000}"/>
    <cellStyle name="Hyperlink 2" xfId="1595" xr:uid="{00000000-0005-0000-0000-00008E060000}"/>
    <cellStyle name="Incorrecto" xfId="1596" xr:uid="{00000000-0005-0000-0000-00008F060000}"/>
    <cellStyle name="Incorrecto 2" xfId="1597" xr:uid="{00000000-0005-0000-0000-000090060000}"/>
    <cellStyle name="Incorrecto 2 2" xfId="1598" xr:uid="{00000000-0005-0000-0000-000091060000}"/>
    <cellStyle name="Incorrecto 2 3" xfId="1599" xr:uid="{00000000-0005-0000-0000-000092060000}"/>
    <cellStyle name="Input 2" xfId="1600" xr:uid="{00000000-0005-0000-0000-000093060000}"/>
    <cellStyle name="Input 2 2" xfId="1601" xr:uid="{00000000-0005-0000-0000-000094060000}"/>
    <cellStyle name="Input 3" xfId="1602" xr:uid="{00000000-0005-0000-0000-000095060000}"/>
    <cellStyle name="Input 4" xfId="1603" xr:uid="{00000000-0005-0000-0000-000096060000}"/>
    <cellStyle name="Linked Cell 2" xfId="1604" xr:uid="{00000000-0005-0000-0000-000097060000}"/>
    <cellStyle name="Linked Cell 2 2" xfId="1605" xr:uid="{00000000-0005-0000-0000-000098060000}"/>
    <cellStyle name="Linked Cell 3" xfId="1606" xr:uid="{00000000-0005-0000-0000-000099060000}"/>
    <cellStyle name="Linked Cell 4" xfId="1607" xr:uid="{00000000-0005-0000-0000-00009A060000}"/>
    <cellStyle name="Moeda 2" xfId="1608" xr:uid="{00000000-0005-0000-0000-00009B060000}"/>
    <cellStyle name="Moeda 2 2" xfId="1609" xr:uid="{00000000-0005-0000-0000-00009C060000}"/>
    <cellStyle name="Moeda 2 3" xfId="1610" xr:uid="{00000000-0005-0000-0000-00009D060000}"/>
    <cellStyle name="Moeda 2 4" xfId="1611" xr:uid="{00000000-0005-0000-0000-00009E060000}"/>
    <cellStyle name="Moeda 3" xfId="1612" xr:uid="{00000000-0005-0000-0000-00009F060000}"/>
    <cellStyle name="Moeda 3 2" xfId="1613" xr:uid="{00000000-0005-0000-0000-0000A0060000}"/>
    <cellStyle name="Moeda 3 2 2" xfId="1614" xr:uid="{00000000-0005-0000-0000-0000A1060000}"/>
    <cellStyle name="Moeda 3 3" xfId="1615" xr:uid="{00000000-0005-0000-0000-0000A2060000}"/>
    <cellStyle name="Moeda 3 4" xfId="1616" xr:uid="{00000000-0005-0000-0000-0000A3060000}"/>
    <cellStyle name="Moeda 4" xfId="1617" xr:uid="{00000000-0005-0000-0000-0000A4060000}"/>
    <cellStyle name="Neutral 2" xfId="1618" xr:uid="{00000000-0005-0000-0000-0000A5060000}"/>
    <cellStyle name="Neutral 2 2" xfId="1619" xr:uid="{00000000-0005-0000-0000-0000A6060000}"/>
    <cellStyle name="Neutral 2 3" xfId="1620" xr:uid="{00000000-0005-0000-0000-0000A7060000}"/>
    <cellStyle name="Neutral 2 3 2" xfId="1621" xr:uid="{00000000-0005-0000-0000-0000A8060000}"/>
    <cellStyle name="Neutral 3" xfId="1622" xr:uid="{00000000-0005-0000-0000-0000A9060000}"/>
    <cellStyle name="Neutral 4" xfId="1623" xr:uid="{00000000-0005-0000-0000-0000AA060000}"/>
    <cellStyle name="Neutral 5" xfId="1624" xr:uid="{00000000-0005-0000-0000-0000AB060000}"/>
    <cellStyle name="Neutro" xfId="1625" xr:uid="{00000000-0005-0000-0000-0000AC060000}"/>
    <cellStyle name="Neutro 2" xfId="1626" xr:uid="{00000000-0005-0000-0000-0000AD060000}"/>
    <cellStyle name="Neutro 2 2" xfId="1627" xr:uid="{00000000-0005-0000-0000-0000AE060000}"/>
    <cellStyle name="Neutro 2 3" xfId="1628" xr:uid="{00000000-0005-0000-0000-0000AF060000}"/>
    <cellStyle name="Normal" xfId="0" builtinId="0"/>
    <cellStyle name="Normal 10" xfId="1629" xr:uid="{00000000-0005-0000-0000-0000B1060000}"/>
    <cellStyle name="Normal 10 2" xfId="1630" xr:uid="{00000000-0005-0000-0000-0000B2060000}"/>
    <cellStyle name="Normal 10 2 2" xfId="2573" xr:uid="{00000000-0005-0000-0000-0000B3060000}"/>
    <cellStyle name="Normal 10 3" xfId="1631" xr:uid="{00000000-0005-0000-0000-0000B4060000}"/>
    <cellStyle name="Normal 10 4" xfId="1632" xr:uid="{00000000-0005-0000-0000-0000B5060000}"/>
    <cellStyle name="Normal 10 4 2" xfId="1633" xr:uid="{00000000-0005-0000-0000-0000B6060000}"/>
    <cellStyle name="Normal 10 5" xfId="1634" xr:uid="{00000000-0005-0000-0000-0000B7060000}"/>
    <cellStyle name="Normal 10 6" xfId="1635" xr:uid="{00000000-0005-0000-0000-0000B8060000}"/>
    <cellStyle name="Normal 11" xfId="1636" xr:uid="{00000000-0005-0000-0000-0000B9060000}"/>
    <cellStyle name="Normal 11 2" xfId="1637" xr:uid="{00000000-0005-0000-0000-0000BA060000}"/>
    <cellStyle name="Normal 11 2 2" xfId="1638" xr:uid="{00000000-0005-0000-0000-0000BB060000}"/>
    <cellStyle name="Normal 11 2 2 2" xfId="1639" xr:uid="{00000000-0005-0000-0000-0000BC060000}"/>
    <cellStyle name="Normal 11 2 2 2 2" xfId="1640" xr:uid="{00000000-0005-0000-0000-0000BD060000}"/>
    <cellStyle name="Normal 11 2 2 2 3" xfId="1641" xr:uid="{00000000-0005-0000-0000-0000BE060000}"/>
    <cellStyle name="Normal 11 2 2 3" xfId="1642" xr:uid="{00000000-0005-0000-0000-0000BF060000}"/>
    <cellStyle name="Normal 11 2 2 4" xfId="1643" xr:uid="{00000000-0005-0000-0000-0000C0060000}"/>
    <cellStyle name="Normal 11 3" xfId="1644" xr:uid="{00000000-0005-0000-0000-0000C1060000}"/>
    <cellStyle name="Normal 11 3 2" xfId="1645" xr:uid="{00000000-0005-0000-0000-0000C2060000}"/>
    <cellStyle name="Normal 11 3 2 2" xfId="1646" xr:uid="{00000000-0005-0000-0000-0000C3060000}"/>
    <cellStyle name="Normal 11 3 2 3" xfId="1647" xr:uid="{00000000-0005-0000-0000-0000C4060000}"/>
    <cellStyle name="Normal 11 3 3" xfId="1648" xr:uid="{00000000-0005-0000-0000-0000C5060000}"/>
    <cellStyle name="Normal 11 3 4" xfId="1649" xr:uid="{00000000-0005-0000-0000-0000C6060000}"/>
    <cellStyle name="Normal 11 4" xfId="1650" xr:uid="{00000000-0005-0000-0000-0000C7060000}"/>
    <cellStyle name="Normal 11 4 2" xfId="1651" xr:uid="{00000000-0005-0000-0000-0000C8060000}"/>
    <cellStyle name="Normal 11 4 3" xfId="1652" xr:uid="{00000000-0005-0000-0000-0000C9060000}"/>
    <cellStyle name="Normal 11 5" xfId="1653" xr:uid="{00000000-0005-0000-0000-0000CA060000}"/>
    <cellStyle name="Normal 11 5 2" xfId="1654" xr:uid="{00000000-0005-0000-0000-0000CB060000}"/>
    <cellStyle name="Normal 11 5 3" xfId="1655" xr:uid="{00000000-0005-0000-0000-0000CC060000}"/>
    <cellStyle name="Normal 11 6" xfId="1656" xr:uid="{00000000-0005-0000-0000-0000CD060000}"/>
    <cellStyle name="Normal 11 7" xfId="1657" xr:uid="{00000000-0005-0000-0000-0000CE060000}"/>
    <cellStyle name="Normal 11 8" xfId="1658" xr:uid="{00000000-0005-0000-0000-0000CF060000}"/>
    <cellStyle name="Normal 11 9" xfId="2617" xr:uid="{00000000-0005-0000-0000-0000D0060000}"/>
    <cellStyle name="Normal 12" xfId="1659" xr:uid="{00000000-0005-0000-0000-0000D1060000}"/>
    <cellStyle name="Normal 12 2" xfId="1660" xr:uid="{00000000-0005-0000-0000-0000D2060000}"/>
    <cellStyle name="Normal 12 2 2" xfId="1661" xr:uid="{00000000-0005-0000-0000-0000D3060000}"/>
    <cellStyle name="Normal 12 2 2 2" xfId="1662" xr:uid="{00000000-0005-0000-0000-0000D4060000}"/>
    <cellStyle name="Normal 12 2 2 3" xfId="1663" xr:uid="{00000000-0005-0000-0000-0000D5060000}"/>
    <cellStyle name="Normal 12 2 3" xfId="1664" xr:uid="{00000000-0005-0000-0000-0000D6060000}"/>
    <cellStyle name="Normal 12 2 4" xfId="1665" xr:uid="{00000000-0005-0000-0000-0000D7060000}"/>
    <cellStyle name="Normal 12 3" xfId="1666" xr:uid="{00000000-0005-0000-0000-0000D8060000}"/>
    <cellStyle name="Normal 12 4" xfId="1667" xr:uid="{00000000-0005-0000-0000-0000D9060000}"/>
    <cellStyle name="Normal 12 4 2" xfId="1668" xr:uid="{00000000-0005-0000-0000-0000DA060000}"/>
    <cellStyle name="Normal 12 4 3" xfId="1669" xr:uid="{00000000-0005-0000-0000-0000DB060000}"/>
    <cellStyle name="Normal 12 5" xfId="1670" xr:uid="{00000000-0005-0000-0000-0000DC060000}"/>
    <cellStyle name="Normal 12 5 2" xfId="1671" xr:uid="{00000000-0005-0000-0000-0000DD060000}"/>
    <cellStyle name="Normal 12 5 3" xfId="1672" xr:uid="{00000000-0005-0000-0000-0000DE060000}"/>
    <cellStyle name="Normal 12 6" xfId="1673" xr:uid="{00000000-0005-0000-0000-0000DF060000}"/>
    <cellStyle name="Normal 12 7" xfId="1674" xr:uid="{00000000-0005-0000-0000-0000E0060000}"/>
    <cellStyle name="Normal 13" xfId="1675" xr:uid="{00000000-0005-0000-0000-0000E1060000}"/>
    <cellStyle name="Normal 13 2" xfId="1676" xr:uid="{00000000-0005-0000-0000-0000E2060000}"/>
    <cellStyle name="Normal 14" xfId="1677" xr:uid="{00000000-0005-0000-0000-0000E3060000}"/>
    <cellStyle name="Normal 15" xfId="1678" xr:uid="{00000000-0005-0000-0000-0000E4060000}"/>
    <cellStyle name="Normal 16" xfId="1679" xr:uid="{00000000-0005-0000-0000-0000E5060000}"/>
    <cellStyle name="Normal 17" xfId="1680" xr:uid="{00000000-0005-0000-0000-0000E6060000}"/>
    <cellStyle name="Normal 18" xfId="1681" xr:uid="{00000000-0005-0000-0000-0000E7060000}"/>
    <cellStyle name="Normal 19" xfId="1682" xr:uid="{00000000-0005-0000-0000-0000E8060000}"/>
    <cellStyle name="Normal 2" xfId="1" xr:uid="{00000000-0005-0000-0000-0000E9060000}"/>
    <cellStyle name="Normal 2 10" xfId="2574" xr:uid="{00000000-0005-0000-0000-0000EA060000}"/>
    <cellStyle name="Normal 2 2" xfId="1683" xr:uid="{00000000-0005-0000-0000-0000EB060000}"/>
    <cellStyle name="Normal 2 2 2" xfId="1684" xr:uid="{00000000-0005-0000-0000-0000EC060000}"/>
    <cellStyle name="Normal 2 2 2 2" xfId="2576" xr:uid="{00000000-0005-0000-0000-0000ED060000}"/>
    <cellStyle name="Normal 2 2 3" xfId="1685" xr:uid="{00000000-0005-0000-0000-0000EE060000}"/>
    <cellStyle name="Normal 2 2 3 2" xfId="1686" xr:uid="{00000000-0005-0000-0000-0000EF060000}"/>
    <cellStyle name="Normal 2 2 4" xfId="2575" xr:uid="{00000000-0005-0000-0000-0000F0060000}"/>
    <cellStyle name="Normal 2 3" xfId="1687" xr:uid="{00000000-0005-0000-0000-0000F1060000}"/>
    <cellStyle name="Normal 2 3 2" xfId="1688" xr:uid="{00000000-0005-0000-0000-0000F2060000}"/>
    <cellStyle name="Normal 2 3 2 2" xfId="1689" xr:uid="{00000000-0005-0000-0000-0000F3060000}"/>
    <cellStyle name="Normal 2 3 2 2 2" xfId="1690" xr:uid="{00000000-0005-0000-0000-0000F4060000}"/>
    <cellStyle name="Normal 2 3 2 2 3" xfId="1691" xr:uid="{00000000-0005-0000-0000-0000F5060000}"/>
    <cellStyle name="Normal 2 3 2 3" xfId="1692" xr:uid="{00000000-0005-0000-0000-0000F6060000}"/>
    <cellStyle name="Normal 2 3 2 4" xfId="1693" xr:uid="{00000000-0005-0000-0000-0000F7060000}"/>
    <cellStyle name="Normal 2 3 3" xfId="1694" xr:uid="{00000000-0005-0000-0000-0000F8060000}"/>
    <cellStyle name="Normal 2 3 3 2" xfId="1695" xr:uid="{00000000-0005-0000-0000-0000F9060000}"/>
    <cellStyle name="Normal 2 3 3 3" xfId="1696" xr:uid="{00000000-0005-0000-0000-0000FA060000}"/>
    <cellStyle name="Normal 2 3 4" xfId="1697" xr:uid="{00000000-0005-0000-0000-0000FB060000}"/>
    <cellStyle name="Normal 2 3 4 2" xfId="1698" xr:uid="{00000000-0005-0000-0000-0000FC060000}"/>
    <cellStyle name="Normal 2 3 4 3" xfId="1699" xr:uid="{00000000-0005-0000-0000-0000FD060000}"/>
    <cellStyle name="Normal 2 3 5" xfId="1700" xr:uid="{00000000-0005-0000-0000-0000FE060000}"/>
    <cellStyle name="Normal 2 3 6" xfId="1701" xr:uid="{00000000-0005-0000-0000-0000FF060000}"/>
    <cellStyle name="Normal 2 3 7" xfId="2577" xr:uid="{00000000-0005-0000-0000-000000070000}"/>
    <cellStyle name="Normal 2 4" xfId="1702" xr:uid="{00000000-0005-0000-0000-000001070000}"/>
    <cellStyle name="Normal 2 4 2" xfId="2578" xr:uid="{00000000-0005-0000-0000-000002070000}"/>
    <cellStyle name="Normal 2 5" xfId="1703" xr:uid="{00000000-0005-0000-0000-000003070000}"/>
    <cellStyle name="Normal 2 5 2" xfId="1704" xr:uid="{00000000-0005-0000-0000-000004070000}"/>
    <cellStyle name="Normal 20" xfId="1705" xr:uid="{00000000-0005-0000-0000-000005070000}"/>
    <cellStyle name="Normal 21" xfId="1706" xr:uid="{00000000-0005-0000-0000-000006070000}"/>
    <cellStyle name="Normal 22" xfId="4" xr:uid="{00000000-0005-0000-0000-000007070000}"/>
    <cellStyle name="Normal 3" xfId="6" xr:uid="{00000000-0005-0000-0000-000008070000}"/>
    <cellStyle name="Normal 3 10" xfId="1707" xr:uid="{00000000-0005-0000-0000-000009070000}"/>
    <cellStyle name="Normal 3 10 2" xfId="1708" xr:uid="{00000000-0005-0000-0000-00000A070000}"/>
    <cellStyle name="Normal 3 10 2 2" xfId="1709" xr:uid="{00000000-0005-0000-0000-00000B070000}"/>
    <cellStyle name="Normal 3 10 2 3" xfId="1710" xr:uid="{00000000-0005-0000-0000-00000C070000}"/>
    <cellStyle name="Normal 3 10 3" xfId="1711" xr:uid="{00000000-0005-0000-0000-00000D070000}"/>
    <cellStyle name="Normal 3 10 4" xfId="1712" xr:uid="{00000000-0005-0000-0000-00000E070000}"/>
    <cellStyle name="Normal 3 11" xfId="1713" xr:uid="{00000000-0005-0000-0000-00000F070000}"/>
    <cellStyle name="Normal 3 11 2" xfId="1714" xr:uid="{00000000-0005-0000-0000-000010070000}"/>
    <cellStyle name="Normal 3 11 2 2" xfId="1715" xr:uid="{00000000-0005-0000-0000-000011070000}"/>
    <cellStyle name="Normal 3 11 2 3" xfId="1716" xr:uid="{00000000-0005-0000-0000-000012070000}"/>
    <cellStyle name="Normal 3 11 3" xfId="1717" xr:uid="{00000000-0005-0000-0000-000013070000}"/>
    <cellStyle name="Normal 3 11 4" xfId="1718" xr:uid="{00000000-0005-0000-0000-000014070000}"/>
    <cellStyle name="Normal 3 12" xfId="1719" xr:uid="{00000000-0005-0000-0000-000015070000}"/>
    <cellStyle name="Normal 3 12 2" xfId="1720" xr:uid="{00000000-0005-0000-0000-000016070000}"/>
    <cellStyle name="Normal 3 12 3" xfId="1721" xr:uid="{00000000-0005-0000-0000-000017070000}"/>
    <cellStyle name="Normal 3 13" xfId="1722" xr:uid="{00000000-0005-0000-0000-000018070000}"/>
    <cellStyle name="Normal 3 13 2" xfId="1723" xr:uid="{00000000-0005-0000-0000-000019070000}"/>
    <cellStyle name="Normal 3 13 3" xfId="1724" xr:uid="{00000000-0005-0000-0000-00001A070000}"/>
    <cellStyle name="Normal 3 14" xfId="1725" xr:uid="{00000000-0005-0000-0000-00001B070000}"/>
    <cellStyle name="Normal 3 15" xfId="1726" xr:uid="{00000000-0005-0000-0000-00001C070000}"/>
    <cellStyle name="Normal 3 16" xfId="1727" xr:uid="{00000000-0005-0000-0000-00001D070000}"/>
    <cellStyle name="Normal 3 16 2" xfId="1728" xr:uid="{00000000-0005-0000-0000-00001E070000}"/>
    <cellStyle name="Normal 3 17" xfId="2579" xr:uid="{00000000-0005-0000-0000-00001F070000}"/>
    <cellStyle name="Normal 3 2" xfId="1729" xr:uid="{00000000-0005-0000-0000-000020070000}"/>
    <cellStyle name="Normal 3 2 10" xfId="1730" xr:uid="{00000000-0005-0000-0000-000021070000}"/>
    <cellStyle name="Normal 3 2 11" xfId="1731" xr:uid="{00000000-0005-0000-0000-000022070000}"/>
    <cellStyle name="Normal 3 2 2" xfId="1732" xr:uid="{00000000-0005-0000-0000-000023070000}"/>
    <cellStyle name="Normal 3 2 2 2" xfId="1733" xr:uid="{00000000-0005-0000-0000-000024070000}"/>
    <cellStyle name="Normal 3 2 2 2 2" xfId="1734" xr:uid="{00000000-0005-0000-0000-000025070000}"/>
    <cellStyle name="Normal 3 2 2 2 2 2" xfId="1735" xr:uid="{00000000-0005-0000-0000-000026070000}"/>
    <cellStyle name="Normal 3 2 2 2 2 3" xfId="1736" xr:uid="{00000000-0005-0000-0000-000027070000}"/>
    <cellStyle name="Normal 3 2 2 2 3" xfId="1737" xr:uid="{00000000-0005-0000-0000-000028070000}"/>
    <cellStyle name="Normal 3 2 2 2 4" xfId="1738" xr:uid="{00000000-0005-0000-0000-000029070000}"/>
    <cellStyle name="Normal 3 2 2 3" xfId="1739" xr:uid="{00000000-0005-0000-0000-00002A070000}"/>
    <cellStyle name="Normal 3 2 2 3 2" xfId="1740" xr:uid="{00000000-0005-0000-0000-00002B070000}"/>
    <cellStyle name="Normal 3 2 2 3 2 2" xfId="1741" xr:uid="{00000000-0005-0000-0000-00002C070000}"/>
    <cellStyle name="Normal 3 2 2 3 2 3" xfId="1742" xr:uid="{00000000-0005-0000-0000-00002D070000}"/>
    <cellStyle name="Normal 3 2 2 3 3" xfId="1743" xr:uid="{00000000-0005-0000-0000-00002E070000}"/>
    <cellStyle name="Normal 3 2 2 3 4" xfId="1744" xr:uid="{00000000-0005-0000-0000-00002F070000}"/>
    <cellStyle name="Normal 3 2 2 4" xfId="1745" xr:uid="{00000000-0005-0000-0000-000030070000}"/>
    <cellStyle name="Normal 3 2 2 4 2" xfId="1746" xr:uid="{00000000-0005-0000-0000-000031070000}"/>
    <cellStyle name="Normal 3 2 2 4 3" xfId="1747" xr:uid="{00000000-0005-0000-0000-000032070000}"/>
    <cellStyle name="Normal 3 2 2 5" xfId="1748" xr:uid="{00000000-0005-0000-0000-000033070000}"/>
    <cellStyle name="Normal 3 2 2 5 2" xfId="1749" xr:uid="{00000000-0005-0000-0000-000034070000}"/>
    <cellStyle name="Normal 3 2 2 5 3" xfId="1750" xr:uid="{00000000-0005-0000-0000-000035070000}"/>
    <cellStyle name="Normal 3 2 2 6" xfId="1751" xr:uid="{00000000-0005-0000-0000-000036070000}"/>
    <cellStyle name="Normal 3 2 2 7" xfId="1752" xr:uid="{00000000-0005-0000-0000-000037070000}"/>
    <cellStyle name="Normal 3 2 2 8" xfId="1753" xr:uid="{00000000-0005-0000-0000-000038070000}"/>
    <cellStyle name="Normal 3 2 3" xfId="1754" xr:uid="{00000000-0005-0000-0000-000039070000}"/>
    <cellStyle name="Normal 3 2 3 2" xfId="1755" xr:uid="{00000000-0005-0000-0000-00003A070000}"/>
    <cellStyle name="Normal 3 2 3 2 2" xfId="1756" xr:uid="{00000000-0005-0000-0000-00003B070000}"/>
    <cellStyle name="Normal 3 2 3 2 2 2" xfId="1757" xr:uid="{00000000-0005-0000-0000-00003C070000}"/>
    <cellStyle name="Normal 3 2 3 2 2 3" xfId="1758" xr:uid="{00000000-0005-0000-0000-00003D070000}"/>
    <cellStyle name="Normal 3 2 3 2 3" xfId="1759" xr:uid="{00000000-0005-0000-0000-00003E070000}"/>
    <cellStyle name="Normal 3 2 3 2 4" xfId="1760" xr:uid="{00000000-0005-0000-0000-00003F070000}"/>
    <cellStyle name="Normal 3 2 3 3" xfId="1761" xr:uid="{00000000-0005-0000-0000-000040070000}"/>
    <cellStyle name="Normal 3 2 3 3 2" xfId="1762" xr:uid="{00000000-0005-0000-0000-000041070000}"/>
    <cellStyle name="Normal 3 2 3 3 2 2" xfId="1763" xr:uid="{00000000-0005-0000-0000-000042070000}"/>
    <cellStyle name="Normal 3 2 3 3 2 3" xfId="1764" xr:uid="{00000000-0005-0000-0000-000043070000}"/>
    <cellStyle name="Normal 3 2 3 3 3" xfId="1765" xr:uid="{00000000-0005-0000-0000-000044070000}"/>
    <cellStyle name="Normal 3 2 3 3 4" xfId="1766" xr:uid="{00000000-0005-0000-0000-000045070000}"/>
    <cellStyle name="Normal 3 2 3 4" xfId="1767" xr:uid="{00000000-0005-0000-0000-000046070000}"/>
    <cellStyle name="Normal 3 2 3 4 2" xfId="1768" xr:uid="{00000000-0005-0000-0000-000047070000}"/>
    <cellStyle name="Normal 3 2 3 4 3" xfId="1769" xr:uid="{00000000-0005-0000-0000-000048070000}"/>
    <cellStyle name="Normal 3 2 3 5" xfId="1770" xr:uid="{00000000-0005-0000-0000-000049070000}"/>
    <cellStyle name="Normal 3 2 3 5 2" xfId="1771" xr:uid="{00000000-0005-0000-0000-00004A070000}"/>
    <cellStyle name="Normal 3 2 3 5 3" xfId="1772" xr:uid="{00000000-0005-0000-0000-00004B070000}"/>
    <cellStyle name="Normal 3 2 3 6" xfId="1773" xr:uid="{00000000-0005-0000-0000-00004C070000}"/>
    <cellStyle name="Normal 3 2 3 7" xfId="1774" xr:uid="{00000000-0005-0000-0000-00004D070000}"/>
    <cellStyle name="Normal 3 2 4" xfId="1775" xr:uid="{00000000-0005-0000-0000-00004E070000}"/>
    <cellStyle name="Normal 3 2 4 2" xfId="1776" xr:uid="{00000000-0005-0000-0000-00004F070000}"/>
    <cellStyle name="Normal 3 2 4 2 2" xfId="1777" xr:uid="{00000000-0005-0000-0000-000050070000}"/>
    <cellStyle name="Normal 3 2 4 2 2 2" xfId="1778" xr:uid="{00000000-0005-0000-0000-000051070000}"/>
    <cellStyle name="Normal 3 2 4 2 2 3" xfId="1779" xr:uid="{00000000-0005-0000-0000-000052070000}"/>
    <cellStyle name="Normal 3 2 4 2 3" xfId="1780" xr:uid="{00000000-0005-0000-0000-000053070000}"/>
    <cellStyle name="Normal 3 2 4 2 4" xfId="1781" xr:uid="{00000000-0005-0000-0000-000054070000}"/>
    <cellStyle name="Normal 3 2 4 3" xfId="1782" xr:uid="{00000000-0005-0000-0000-000055070000}"/>
    <cellStyle name="Normal 3 2 4 3 2" xfId="1783" xr:uid="{00000000-0005-0000-0000-000056070000}"/>
    <cellStyle name="Normal 3 2 4 3 2 2" xfId="1784" xr:uid="{00000000-0005-0000-0000-000057070000}"/>
    <cellStyle name="Normal 3 2 4 3 2 3" xfId="1785" xr:uid="{00000000-0005-0000-0000-000058070000}"/>
    <cellStyle name="Normal 3 2 4 3 3" xfId="1786" xr:uid="{00000000-0005-0000-0000-000059070000}"/>
    <cellStyle name="Normal 3 2 4 3 4" xfId="1787" xr:uid="{00000000-0005-0000-0000-00005A070000}"/>
    <cellStyle name="Normal 3 2 4 4" xfId="1788" xr:uid="{00000000-0005-0000-0000-00005B070000}"/>
    <cellStyle name="Normal 3 2 4 4 2" xfId="1789" xr:uid="{00000000-0005-0000-0000-00005C070000}"/>
    <cellStyle name="Normal 3 2 4 4 3" xfId="1790" xr:uid="{00000000-0005-0000-0000-00005D070000}"/>
    <cellStyle name="Normal 3 2 4 5" xfId="1791" xr:uid="{00000000-0005-0000-0000-00005E070000}"/>
    <cellStyle name="Normal 3 2 4 5 2" xfId="1792" xr:uid="{00000000-0005-0000-0000-00005F070000}"/>
    <cellStyle name="Normal 3 2 4 5 3" xfId="1793" xr:uid="{00000000-0005-0000-0000-000060070000}"/>
    <cellStyle name="Normal 3 2 4 6" xfId="1794" xr:uid="{00000000-0005-0000-0000-000061070000}"/>
    <cellStyle name="Normal 3 2 4 7" xfId="1795" xr:uid="{00000000-0005-0000-0000-000062070000}"/>
    <cellStyle name="Normal 3 2 5" xfId="1796" xr:uid="{00000000-0005-0000-0000-000063070000}"/>
    <cellStyle name="Normal 3 2 5 2" xfId="1797" xr:uid="{00000000-0005-0000-0000-000064070000}"/>
    <cellStyle name="Normal 3 2 5 2 2" xfId="1798" xr:uid="{00000000-0005-0000-0000-000065070000}"/>
    <cellStyle name="Normal 3 2 5 2 3" xfId="1799" xr:uid="{00000000-0005-0000-0000-000066070000}"/>
    <cellStyle name="Normal 3 2 5 3" xfId="1800" xr:uid="{00000000-0005-0000-0000-000067070000}"/>
    <cellStyle name="Normal 3 2 5 4" xfId="1801" xr:uid="{00000000-0005-0000-0000-000068070000}"/>
    <cellStyle name="Normal 3 2 6" xfId="1802" xr:uid="{00000000-0005-0000-0000-000069070000}"/>
    <cellStyle name="Normal 3 2 6 2" xfId="1803" xr:uid="{00000000-0005-0000-0000-00006A070000}"/>
    <cellStyle name="Normal 3 2 6 2 2" xfId="1804" xr:uid="{00000000-0005-0000-0000-00006B070000}"/>
    <cellStyle name="Normal 3 2 6 2 3" xfId="1805" xr:uid="{00000000-0005-0000-0000-00006C070000}"/>
    <cellStyle name="Normal 3 2 6 3" xfId="1806" xr:uid="{00000000-0005-0000-0000-00006D070000}"/>
    <cellStyle name="Normal 3 2 6 4" xfId="1807" xr:uid="{00000000-0005-0000-0000-00006E070000}"/>
    <cellStyle name="Normal 3 2 7" xfId="1808" xr:uid="{00000000-0005-0000-0000-00006F070000}"/>
    <cellStyle name="Normal 3 2 7 2" xfId="1809" xr:uid="{00000000-0005-0000-0000-000070070000}"/>
    <cellStyle name="Normal 3 2 7 3" xfId="1810" xr:uid="{00000000-0005-0000-0000-000071070000}"/>
    <cellStyle name="Normal 3 2 8" xfId="1811" xr:uid="{00000000-0005-0000-0000-000072070000}"/>
    <cellStyle name="Normal 3 2 8 2" xfId="1812" xr:uid="{00000000-0005-0000-0000-000073070000}"/>
    <cellStyle name="Normal 3 2 8 3" xfId="1813" xr:uid="{00000000-0005-0000-0000-000074070000}"/>
    <cellStyle name="Normal 3 2 9" xfId="1814" xr:uid="{00000000-0005-0000-0000-000075070000}"/>
    <cellStyle name="Normal 3 3" xfId="1815" xr:uid="{00000000-0005-0000-0000-000076070000}"/>
    <cellStyle name="Normal 3 3 2" xfId="1816" xr:uid="{00000000-0005-0000-0000-000077070000}"/>
    <cellStyle name="Normal 3 3 2 2" xfId="1817" xr:uid="{00000000-0005-0000-0000-000078070000}"/>
    <cellStyle name="Normal 3 3 2 2 2" xfId="1818" xr:uid="{00000000-0005-0000-0000-000079070000}"/>
    <cellStyle name="Normal 3 3 2 2 3" xfId="1819" xr:uid="{00000000-0005-0000-0000-00007A070000}"/>
    <cellStyle name="Normal 3 3 2 3" xfId="1820" xr:uid="{00000000-0005-0000-0000-00007B070000}"/>
    <cellStyle name="Normal 3 3 2 4" xfId="1821" xr:uid="{00000000-0005-0000-0000-00007C070000}"/>
    <cellStyle name="Normal 3 3 3" xfId="1822" xr:uid="{00000000-0005-0000-0000-00007D070000}"/>
    <cellStyle name="Normal 3 3 3 2" xfId="1823" xr:uid="{00000000-0005-0000-0000-00007E070000}"/>
    <cellStyle name="Normal 3 3 3 2 2" xfId="1824" xr:uid="{00000000-0005-0000-0000-00007F070000}"/>
    <cellStyle name="Normal 3 3 3 2 3" xfId="1825" xr:uid="{00000000-0005-0000-0000-000080070000}"/>
    <cellStyle name="Normal 3 3 3 3" xfId="1826" xr:uid="{00000000-0005-0000-0000-000081070000}"/>
    <cellStyle name="Normal 3 3 3 4" xfId="1827" xr:uid="{00000000-0005-0000-0000-000082070000}"/>
    <cellStyle name="Normal 3 3 4" xfId="1828" xr:uid="{00000000-0005-0000-0000-000083070000}"/>
    <cellStyle name="Normal 3 3 4 2" xfId="1829" xr:uid="{00000000-0005-0000-0000-000084070000}"/>
    <cellStyle name="Normal 3 3 4 3" xfId="1830" xr:uid="{00000000-0005-0000-0000-000085070000}"/>
    <cellStyle name="Normal 3 3 5" xfId="1831" xr:uid="{00000000-0005-0000-0000-000086070000}"/>
    <cellStyle name="Normal 3 3 5 2" xfId="1832" xr:uid="{00000000-0005-0000-0000-000087070000}"/>
    <cellStyle name="Normal 3 3 5 3" xfId="1833" xr:uid="{00000000-0005-0000-0000-000088070000}"/>
    <cellStyle name="Normal 3 3 6" xfId="1834" xr:uid="{00000000-0005-0000-0000-000089070000}"/>
    <cellStyle name="Normal 3 3 7" xfId="1835" xr:uid="{00000000-0005-0000-0000-00008A070000}"/>
    <cellStyle name="Normal 3 3 8" xfId="2580" xr:uid="{00000000-0005-0000-0000-00008B070000}"/>
    <cellStyle name="Normal 3 4" xfId="1836" xr:uid="{00000000-0005-0000-0000-00008C070000}"/>
    <cellStyle name="Normal 3 4 2" xfId="1837" xr:uid="{00000000-0005-0000-0000-00008D070000}"/>
    <cellStyle name="Normal 3 4 2 2" xfId="1838" xr:uid="{00000000-0005-0000-0000-00008E070000}"/>
    <cellStyle name="Normal 3 4 2 2 2" xfId="1839" xr:uid="{00000000-0005-0000-0000-00008F070000}"/>
    <cellStyle name="Normal 3 4 2 2 3" xfId="1840" xr:uid="{00000000-0005-0000-0000-000090070000}"/>
    <cellStyle name="Normal 3 4 2 3" xfId="1841" xr:uid="{00000000-0005-0000-0000-000091070000}"/>
    <cellStyle name="Normal 3 4 2 4" xfId="1842" xr:uid="{00000000-0005-0000-0000-000092070000}"/>
    <cellStyle name="Normal 3 4 3" xfId="1843" xr:uid="{00000000-0005-0000-0000-000093070000}"/>
    <cellStyle name="Normal 3 4 3 2" xfId="1844" xr:uid="{00000000-0005-0000-0000-000094070000}"/>
    <cellStyle name="Normal 3 4 3 2 2" xfId="1845" xr:uid="{00000000-0005-0000-0000-000095070000}"/>
    <cellStyle name="Normal 3 4 3 2 3" xfId="1846" xr:uid="{00000000-0005-0000-0000-000096070000}"/>
    <cellStyle name="Normal 3 4 3 3" xfId="1847" xr:uid="{00000000-0005-0000-0000-000097070000}"/>
    <cellStyle name="Normal 3 4 3 4" xfId="1848" xr:uid="{00000000-0005-0000-0000-000098070000}"/>
    <cellStyle name="Normal 3 4 4" xfId="1849" xr:uid="{00000000-0005-0000-0000-000099070000}"/>
    <cellStyle name="Normal 3 4 4 2" xfId="1850" xr:uid="{00000000-0005-0000-0000-00009A070000}"/>
    <cellStyle name="Normal 3 4 4 3" xfId="1851" xr:uid="{00000000-0005-0000-0000-00009B070000}"/>
    <cellStyle name="Normal 3 4 5" xfId="1852" xr:uid="{00000000-0005-0000-0000-00009C070000}"/>
    <cellStyle name="Normal 3 4 5 2" xfId="1853" xr:uid="{00000000-0005-0000-0000-00009D070000}"/>
    <cellStyle name="Normal 3 4 5 3" xfId="1854" xr:uid="{00000000-0005-0000-0000-00009E070000}"/>
    <cellStyle name="Normal 3 4 6" xfId="1855" xr:uid="{00000000-0005-0000-0000-00009F070000}"/>
    <cellStyle name="Normal 3 4 7" xfId="1856" xr:uid="{00000000-0005-0000-0000-0000A0070000}"/>
    <cellStyle name="Normal 3 4 8" xfId="2581" xr:uid="{00000000-0005-0000-0000-0000A1070000}"/>
    <cellStyle name="Normal 3 5" xfId="1857" xr:uid="{00000000-0005-0000-0000-0000A2070000}"/>
    <cellStyle name="Normal 3 5 2" xfId="1858" xr:uid="{00000000-0005-0000-0000-0000A3070000}"/>
    <cellStyle name="Normal 3 5 2 2" xfId="1859" xr:uid="{00000000-0005-0000-0000-0000A4070000}"/>
    <cellStyle name="Normal 3 5 2 2 2" xfId="1860" xr:uid="{00000000-0005-0000-0000-0000A5070000}"/>
    <cellStyle name="Normal 3 5 2 2 3" xfId="1861" xr:uid="{00000000-0005-0000-0000-0000A6070000}"/>
    <cellStyle name="Normal 3 5 2 3" xfId="1862" xr:uid="{00000000-0005-0000-0000-0000A7070000}"/>
    <cellStyle name="Normal 3 5 2 4" xfId="1863" xr:uid="{00000000-0005-0000-0000-0000A8070000}"/>
    <cellStyle name="Normal 3 5 3" xfId="1864" xr:uid="{00000000-0005-0000-0000-0000A9070000}"/>
    <cellStyle name="Normal 3 5 3 2" xfId="1865" xr:uid="{00000000-0005-0000-0000-0000AA070000}"/>
    <cellStyle name="Normal 3 5 3 2 2" xfId="1866" xr:uid="{00000000-0005-0000-0000-0000AB070000}"/>
    <cellStyle name="Normal 3 5 3 2 3" xfId="1867" xr:uid="{00000000-0005-0000-0000-0000AC070000}"/>
    <cellStyle name="Normal 3 5 3 3" xfId="1868" xr:uid="{00000000-0005-0000-0000-0000AD070000}"/>
    <cellStyle name="Normal 3 5 3 4" xfId="1869" xr:uid="{00000000-0005-0000-0000-0000AE070000}"/>
    <cellStyle name="Normal 3 5 4" xfId="1870" xr:uid="{00000000-0005-0000-0000-0000AF070000}"/>
    <cellStyle name="Normal 3 5 4 2" xfId="1871" xr:uid="{00000000-0005-0000-0000-0000B0070000}"/>
    <cellStyle name="Normal 3 5 4 3" xfId="1872" xr:uid="{00000000-0005-0000-0000-0000B1070000}"/>
    <cellStyle name="Normal 3 5 5" xfId="1873" xr:uid="{00000000-0005-0000-0000-0000B2070000}"/>
    <cellStyle name="Normal 3 5 5 2" xfId="1874" xr:uid="{00000000-0005-0000-0000-0000B3070000}"/>
    <cellStyle name="Normal 3 5 5 3" xfId="1875" xr:uid="{00000000-0005-0000-0000-0000B4070000}"/>
    <cellStyle name="Normal 3 5 6" xfId="1876" xr:uid="{00000000-0005-0000-0000-0000B5070000}"/>
    <cellStyle name="Normal 3 5 7" xfId="1877" xr:uid="{00000000-0005-0000-0000-0000B6070000}"/>
    <cellStyle name="Normal 3 5 8" xfId="2582" xr:uid="{00000000-0005-0000-0000-0000B7070000}"/>
    <cellStyle name="Normal 3 6" xfId="1878" xr:uid="{00000000-0005-0000-0000-0000B8070000}"/>
    <cellStyle name="Normal 3 6 2" xfId="1879" xr:uid="{00000000-0005-0000-0000-0000B9070000}"/>
    <cellStyle name="Normal 3 6 2 2" xfId="1880" xr:uid="{00000000-0005-0000-0000-0000BA070000}"/>
    <cellStyle name="Normal 3 6 2 2 2" xfId="1881" xr:uid="{00000000-0005-0000-0000-0000BB070000}"/>
    <cellStyle name="Normal 3 6 2 2 3" xfId="1882" xr:uid="{00000000-0005-0000-0000-0000BC070000}"/>
    <cellStyle name="Normal 3 6 2 3" xfId="1883" xr:uid="{00000000-0005-0000-0000-0000BD070000}"/>
    <cellStyle name="Normal 3 6 2 4" xfId="1884" xr:uid="{00000000-0005-0000-0000-0000BE070000}"/>
    <cellStyle name="Normal 3 6 3" xfId="1885" xr:uid="{00000000-0005-0000-0000-0000BF070000}"/>
    <cellStyle name="Normal 3 6 3 2" xfId="1886" xr:uid="{00000000-0005-0000-0000-0000C0070000}"/>
    <cellStyle name="Normal 3 6 3 2 2" xfId="1887" xr:uid="{00000000-0005-0000-0000-0000C1070000}"/>
    <cellStyle name="Normal 3 6 3 2 3" xfId="1888" xr:uid="{00000000-0005-0000-0000-0000C2070000}"/>
    <cellStyle name="Normal 3 6 3 3" xfId="1889" xr:uid="{00000000-0005-0000-0000-0000C3070000}"/>
    <cellStyle name="Normal 3 6 3 4" xfId="1890" xr:uid="{00000000-0005-0000-0000-0000C4070000}"/>
    <cellStyle name="Normal 3 6 4" xfId="1891" xr:uid="{00000000-0005-0000-0000-0000C5070000}"/>
    <cellStyle name="Normal 3 6 4 2" xfId="1892" xr:uid="{00000000-0005-0000-0000-0000C6070000}"/>
    <cellStyle name="Normal 3 6 4 3" xfId="1893" xr:uid="{00000000-0005-0000-0000-0000C7070000}"/>
    <cellStyle name="Normal 3 6 5" xfId="1894" xr:uid="{00000000-0005-0000-0000-0000C8070000}"/>
    <cellStyle name="Normal 3 6 5 2" xfId="1895" xr:uid="{00000000-0005-0000-0000-0000C9070000}"/>
    <cellStyle name="Normal 3 6 5 3" xfId="1896" xr:uid="{00000000-0005-0000-0000-0000CA070000}"/>
    <cellStyle name="Normal 3 6 6" xfId="1897" xr:uid="{00000000-0005-0000-0000-0000CB070000}"/>
    <cellStyle name="Normal 3 6 7" xfId="1898" xr:uid="{00000000-0005-0000-0000-0000CC070000}"/>
    <cellStyle name="Normal 3 6 8" xfId="2583" xr:uid="{00000000-0005-0000-0000-0000CD070000}"/>
    <cellStyle name="Normal 3 7" xfId="1899" xr:uid="{00000000-0005-0000-0000-0000CE070000}"/>
    <cellStyle name="Normal 3 7 2" xfId="1900" xr:uid="{00000000-0005-0000-0000-0000CF070000}"/>
    <cellStyle name="Normal 3 7 2 2" xfId="1901" xr:uid="{00000000-0005-0000-0000-0000D0070000}"/>
    <cellStyle name="Normal 3 7 2 2 2" xfId="1902" xr:uid="{00000000-0005-0000-0000-0000D1070000}"/>
    <cellStyle name="Normal 3 7 2 2 3" xfId="1903" xr:uid="{00000000-0005-0000-0000-0000D2070000}"/>
    <cellStyle name="Normal 3 7 2 3" xfId="1904" xr:uid="{00000000-0005-0000-0000-0000D3070000}"/>
    <cellStyle name="Normal 3 7 2 4" xfId="1905" xr:uid="{00000000-0005-0000-0000-0000D4070000}"/>
    <cellStyle name="Normal 3 7 3" xfId="1906" xr:uid="{00000000-0005-0000-0000-0000D5070000}"/>
    <cellStyle name="Normal 3 7 3 2" xfId="1907" xr:uid="{00000000-0005-0000-0000-0000D6070000}"/>
    <cellStyle name="Normal 3 7 3 3" xfId="1908" xr:uid="{00000000-0005-0000-0000-0000D7070000}"/>
    <cellStyle name="Normal 3 7 4" xfId="1909" xr:uid="{00000000-0005-0000-0000-0000D8070000}"/>
    <cellStyle name="Normal 3 7 4 2" xfId="1910" xr:uid="{00000000-0005-0000-0000-0000D9070000}"/>
    <cellStyle name="Normal 3 7 4 3" xfId="1911" xr:uid="{00000000-0005-0000-0000-0000DA070000}"/>
    <cellStyle name="Normal 3 7 5" xfId="1912" xr:uid="{00000000-0005-0000-0000-0000DB070000}"/>
    <cellStyle name="Normal 3 7 6" xfId="1913" xr:uid="{00000000-0005-0000-0000-0000DC070000}"/>
    <cellStyle name="Normal 3 8" xfId="1914" xr:uid="{00000000-0005-0000-0000-0000DD070000}"/>
    <cellStyle name="Normal 3 8 2" xfId="1915" xr:uid="{00000000-0005-0000-0000-0000DE070000}"/>
    <cellStyle name="Normal 3 8 2 2" xfId="1916" xr:uid="{00000000-0005-0000-0000-0000DF070000}"/>
    <cellStyle name="Normal 3 8 2 2 2" xfId="1917" xr:uid="{00000000-0005-0000-0000-0000E0070000}"/>
    <cellStyle name="Normal 3 8 2 2 3" xfId="1918" xr:uid="{00000000-0005-0000-0000-0000E1070000}"/>
    <cellStyle name="Normal 3 8 2 3" xfId="1919" xr:uid="{00000000-0005-0000-0000-0000E2070000}"/>
    <cellStyle name="Normal 3 8 2 4" xfId="1920" xr:uid="{00000000-0005-0000-0000-0000E3070000}"/>
    <cellStyle name="Normal 3 9" xfId="1921" xr:uid="{00000000-0005-0000-0000-0000E4070000}"/>
    <cellStyle name="Normal 3 9 2" xfId="1922" xr:uid="{00000000-0005-0000-0000-0000E5070000}"/>
    <cellStyle name="Normal 3 9 2 2" xfId="1923" xr:uid="{00000000-0005-0000-0000-0000E6070000}"/>
    <cellStyle name="Normal 3 9 2 3" xfId="1924" xr:uid="{00000000-0005-0000-0000-0000E7070000}"/>
    <cellStyle name="Normal 3 9 3" xfId="1925" xr:uid="{00000000-0005-0000-0000-0000E8070000}"/>
    <cellStyle name="Normal 3 9 4" xfId="1926" xr:uid="{00000000-0005-0000-0000-0000E9070000}"/>
    <cellStyle name="Normal 4" xfId="1927" xr:uid="{00000000-0005-0000-0000-0000EA070000}"/>
    <cellStyle name="Normal 4 2" xfId="1928" xr:uid="{00000000-0005-0000-0000-0000EB070000}"/>
    <cellStyle name="Normal 4 2 2" xfId="1929" xr:uid="{00000000-0005-0000-0000-0000EC070000}"/>
    <cellStyle name="Normal 4 2 2 2" xfId="2584" xr:uid="{00000000-0005-0000-0000-0000ED070000}"/>
    <cellStyle name="Normal 4 2 3" xfId="1930" xr:uid="{00000000-0005-0000-0000-0000EE070000}"/>
    <cellStyle name="Normal 4 2 4" xfId="1931" xr:uid="{00000000-0005-0000-0000-0000EF070000}"/>
    <cellStyle name="Normal 4 3" xfId="1932" xr:uid="{00000000-0005-0000-0000-0000F0070000}"/>
    <cellStyle name="Normal 4 3 2" xfId="1933" xr:uid="{00000000-0005-0000-0000-0000F1070000}"/>
    <cellStyle name="Normal 4 3 2 2" xfId="1934" xr:uid="{00000000-0005-0000-0000-0000F2070000}"/>
    <cellStyle name="Normal 4 3 2 2 2" xfId="1935" xr:uid="{00000000-0005-0000-0000-0000F3070000}"/>
    <cellStyle name="Normal 4 3 2 2 3" xfId="1936" xr:uid="{00000000-0005-0000-0000-0000F4070000}"/>
    <cellStyle name="Normal 4 3 2 3" xfId="1937" xr:uid="{00000000-0005-0000-0000-0000F5070000}"/>
    <cellStyle name="Normal 4 3 2 4" xfId="1938" xr:uid="{00000000-0005-0000-0000-0000F6070000}"/>
    <cellStyle name="Normal 4 3 3" xfId="1939" xr:uid="{00000000-0005-0000-0000-0000F7070000}"/>
    <cellStyle name="Normal 4 3 3 2" xfId="1940" xr:uid="{00000000-0005-0000-0000-0000F8070000}"/>
    <cellStyle name="Normal 4 3 3 3" xfId="1941" xr:uid="{00000000-0005-0000-0000-0000F9070000}"/>
    <cellStyle name="Normal 4 3 4" xfId="1942" xr:uid="{00000000-0005-0000-0000-0000FA070000}"/>
    <cellStyle name="Normal 4 3 4 2" xfId="1943" xr:uid="{00000000-0005-0000-0000-0000FB070000}"/>
    <cellStyle name="Normal 4 3 4 3" xfId="1944" xr:uid="{00000000-0005-0000-0000-0000FC070000}"/>
    <cellStyle name="Normal 4 3 5" xfId="1945" xr:uid="{00000000-0005-0000-0000-0000FD070000}"/>
    <cellStyle name="Normal 4 3 6" xfId="1946" xr:uid="{00000000-0005-0000-0000-0000FE070000}"/>
    <cellStyle name="Normal 4 3 7" xfId="1947" xr:uid="{00000000-0005-0000-0000-0000FF070000}"/>
    <cellStyle name="Normal 4 4" xfId="1948" xr:uid="{00000000-0005-0000-0000-000000080000}"/>
    <cellStyle name="Normal 4 4 2" xfId="1949" xr:uid="{00000000-0005-0000-0000-000001080000}"/>
    <cellStyle name="Normal 4 4 3" xfId="2585" xr:uid="{00000000-0005-0000-0000-000002080000}"/>
    <cellStyle name="Normal 4 5" xfId="2586" xr:uid="{00000000-0005-0000-0000-000003080000}"/>
    <cellStyle name="Normal 5" xfId="1950" xr:uid="{00000000-0005-0000-0000-000004080000}"/>
    <cellStyle name="Normal 5 10" xfId="1951" xr:uid="{00000000-0005-0000-0000-000005080000}"/>
    <cellStyle name="Normal 5 10 2" xfId="1952" xr:uid="{00000000-0005-0000-0000-000006080000}"/>
    <cellStyle name="Normal 5 10 3" xfId="1953" xr:uid="{00000000-0005-0000-0000-000007080000}"/>
    <cellStyle name="Normal 5 11" xfId="1954" xr:uid="{00000000-0005-0000-0000-000008080000}"/>
    <cellStyle name="Normal 5 12" xfId="1955" xr:uid="{00000000-0005-0000-0000-000009080000}"/>
    <cellStyle name="Normal 5 13" xfId="1956" xr:uid="{00000000-0005-0000-0000-00000A080000}"/>
    <cellStyle name="Normal 5 13 2" xfId="1957" xr:uid="{00000000-0005-0000-0000-00000B080000}"/>
    <cellStyle name="Normal 5 14" xfId="2587" xr:uid="{00000000-0005-0000-0000-00000C080000}"/>
    <cellStyle name="Normal 5 2" xfId="1958" xr:uid="{00000000-0005-0000-0000-00000D080000}"/>
    <cellStyle name="Normal 5 2 2" xfId="1959" xr:uid="{00000000-0005-0000-0000-00000E080000}"/>
    <cellStyle name="Normal 5 2 2 2" xfId="1960" xr:uid="{00000000-0005-0000-0000-00000F080000}"/>
    <cellStyle name="Normal 5 2 2 2 2" xfId="1961" xr:uid="{00000000-0005-0000-0000-000010080000}"/>
    <cellStyle name="Normal 5 2 2 2 3" xfId="1962" xr:uid="{00000000-0005-0000-0000-000011080000}"/>
    <cellStyle name="Normal 5 2 2 3" xfId="1963" xr:uid="{00000000-0005-0000-0000-000012080000}"/>
    <cellStyle name="Normal 5 2 2 4" xfId="1964" xr:uid="{00000000-0005-0000-0000-000013080000}"/>
    <cellStyle name="Normal 5 2 3" xfId="1965" xr:uid="{00000000-0005-0000-0000-000014080000}"/>
    <cellStyle name="Normal 5 2 3 2" xfId="1966" xr:uid="{00000000-0005-0000-0000-000015080000}"/>
    <cellStyle name="Normal 5 2 3 2 2" xfId="1967" xr:uid="{00000000-0005-0000-0000-000016080000}"/>
    <cellStyle name="Normal 5 2 3 2 3" xfId="1968" xr:uid="{00000000-0005-0000-0000-000017080000}"/>
    <cellStyle name="Normal 5 2 3 3" xfId="1969" xr:uid="{00000000-0005-0000-0000-000018080000}"/>
    <cellStyle name="Normal 5 2 3 4" xfId="1970" xr:uid="{00000000-0005-0000-0000-000019080000}"/>
    <cellStyle name="Normal 5 2 4" xfId="1971" xr:uid="{00000000-0005-0000-0000-00001A080000}"/>
    <cellStyle name="Normal 5 2 4 2" xfId="1972" xr:uid="{00000000-0005-0000-0000-00001B080000}"/>
    <cellStyle name="Normal 5 2 4 3" xfId="1973" xr:uid="{00000000-0005-0000-0000-00001C080000}"/>
    <cellStyle name="Normal 5 2 5" xfId="1974" xr:uid="{00000000-0005-0000-0000-00001D080000}"/>
    <cellStyle name="Normal 5 2 5 2" xfId="1975" xr:uid="{00000000-0005-0000-0000-00001E080000}"/>
    <cellStyle name="Normal 5 2 5 3" xfId="1976" xr:uid="{00000000-0005-0000-0000-00001F080000}"/>
    <cellStyle name="Normal 5 2 6" xfId="1977" xr:uid="{00000000-0005-0000-0000-000020080000}"/>
    <cellStyle name="Normal 5 2 7" xfId="1978" xr:uid="{00000000-0005-0000-0000-000021080000}"/>
    <cellStyle name="Normal 5 2 8" xfId="1979" xr:uid="{00000000-0005-0000-0000-000022080000}"/>
    <cellStyle name="Normal 5 2 9" xfId="2588" xr:uid="{00000000-0005-0000-0000-000023080000}"/>
    <cellStyle name="Normal 5 3" xfId="1980" xr:uid="{00000000-0005-0000-0000-000024080000}"/>
    <cellStyle name="Normal 5 3 2" xfId="1981" xr:uid="{00000000-0005-0000-0000-000025080000}"/>
    <cellStyle name="Normal 5 3 2 2" xfId="1982" xr:uid="{00000000-0005-0000-0000-000026080000}"/>
    <cellStyle name="Normal 5 3 2 2 2" xfId="1983" xr:uid="{00000000-0005-0000-0000-000027080000}"/>
    <cellStyle name="Normal 5 3 2 2 3" xfId="1984" xr:uid="{00000000-0005-0000-0000-000028080000}"/>
    <cellStyle name="Normal 5 3 2 3" xfId="1985" xr:uid="{00000000-0005-0000-0000-000029080000}"/>
    <cellStyle name="Normal 5 3 2 4" xfId="1986" xr:uid="{00000000-0005-0000-0000-00002A080000}"/>
    <cellStyle name="Normal 5 3 3" xfId="1987" xr:uid="{00000000-0005-0000-0000-00002B080000}"/>
    <cellStyle name="Normal 5 3 3 2" xfId="1988" xr:uid="{00000000-0005-0000-0000-00002C080000}"/>
    <cellStyle name="Normal 5 3 3 2 2" xfId="1989" xr:uid="{00000000-0005-0000-0000-00002D080000}"/>
    <cellStyle name="Normal 5 3 3 2 3" xfId="1990" xr:uid="{00000000-0005-0000-0000-00002E080000}"/>
    <cellStyle name="Normal 5 3 3 3" xfId="1991" xr:uid="{00000000-0005-0000-0000-00002F080000}"/>
    <cellStyle name="Normal 5 3 3 4" xfId="1992" xr:uid="{00000000-0005-0000-0000-000030080000}"/>
    <cellStyle name="Normal 5 3 4" xfId="1993" xr:uid="{00000000-0005-0000-0000-000031080000}"/>
    <cellStyle name="Normal 5 3 4 2" xfId="1994" xr:uid="{00000000-0005-0000-0000-000032080000}"/>
    <cellStyle name="Normal 5 3 4 3" xfId="1995" xr:uid="{00000000-0005-0000-0000-000033080000}"/>
    <cellStyle name="Normal 5 3 5" xfId="1996" xr:uid="{00000000-0005-0000-0000-000034080000}"/>
    <cellStyle name="Normal 5 3 5 2" xfId="1997" xr:uid="{00000000-0005-0000-0000-000035080000}"/>
    <cellStyle name="Normal 5 3 5 3" xfId="1998" xr:uid="{00000000-0005-0000-0000-000036080000}"/>
    <cellStyle name="Normal 5 3 6" xfId="1999" xr:uid="{00000000-0005-0000-0000-000037080000}"/>
    <cellStyle name="Normal 5 3 7" xfId="2000" xr:uid="{00000000-0005-0000-0000-000038080000}"/>
    <cellStyle name="Normal 5 3 8" xfId="2589" xr:uid="{00000000-0005-0000-0000-000039080000}"/>
    <cellStyle name="Normal 5 4" xfId="2001" xr:uid="{00000000-0005-0000-0000-00003A080000}"/>
    <cellStyle name="Normal 5 4 2" xfId="2002" xr:uid="{00000000-0005-0000-0000-00003B080000}"/>
    <cellStyle name="Normal 5 4 2 2" xfId="2003" xr:uid="{00000000-0005-0000-0000-00003C080000}"/>
    <cellStyle name="Normal 5 4 2 2 2" xfId="2004" xr:uid="{00000000-0005-0000-0000-00003D080000}"/>
    <cellStyle name="Normal 5 4 2 2 3" xfId="2005" xr:uid="{00000000-0005-0000-0000-00003E080000}"/>
    <cellStyle name="Normal 5 4 2 3" xfId="2006" xr:uid="{00000000-0005-0000-0000-00003F080000}"/>
    <cellStyle name="Normal 5 4 2 4" xfId="2007" xr:uid="{00000000-0005-0000-0000-000040080000}"/>
    <cellStyle name="Normal 5 4 3" xfId="2008" xr:uid="{00000000-0005-0000-0000-000041080000}"/>
    <cellStyle name="Normal 5 4 3 2" xfId="2009" xr:uid="{00000000-0005-0000-0000-000042080000}"/>
    <cellStyle name="Normal 5 4 3 2 2" xfId="2010" xr:uid="{00000000-0005-0000-0000-000043080000}"/>
    <cellStyle name="Normal 5 4 3 2 3" xfId="2011" xr:uid="{00000000-0005-0000-0000-000044080000}"/>
    <cellStyle name="Normal 5 4 3 3" xfId="2012" xr:uid="{00000000-0005-0000-0000-000045080000}"/>
    <cellStyle name="Normal 5 4 3 4" xfId="2013" xr:uid="{00000000-0005-0000-0000-000046080000}"/>
    <cellStyle name="Normal 5 4 4" xfId="2014" xr:uid="{00000000-0005-0000-0000-000047080000}"/>
    <cellStyle name="Normal 5 4 4 2" xfId="2015" xr:uid="{00000000-0005-0000-0000-000048080000}"/>
    <cellStyle name="Normal 5 4 4 3" xfId="2016" xr:uid="{00000000-0005-0000-0000-000049080000}"/>
    <cellStyle name="Normal 5 4 5" xfId="2017" xr:uid="{00000000-0005-0000-0000-00004A080000}"/>
    <cellStyle name="Normal 5 4 5 2" xfId="2018" xr:uid="{00000000-0005-0000-0000-00004B080000}"/>
    <cellStyle name="Normal 5 4 5 3" xfId="2019" xr:uid="{00000000-0005-0000-0000-00004C080000}"/>
    <cellStyle name="Normal 5 4 6" xfId="2020" xr:uid="{00000000-0005-0000-0000-00004D080000}"/>
    <cellStyle name="Normal 5 4 7" xfId="2021" xr:uid="{00000000-0005-0000-0000-00004E080000}"/>
    <cellStyle name="Normal 5 4 8" xfId="2590" xr:uid="{00000000-0005-0000-0000-00004F080000}"/>
    <cellStyle name="Normal 5 5" xfId="2022" xr:uid="{00000000-0005-0000-0000-000050080000}"/>
    <cellStyle name="Normal 5 5 2" xfId="2023" xr:uid="{00000000-0005-0000-0000-000051080000}"/>
    <cellStyle name="Normal 5 5 2 2" xfId="2024" xr:uid="{00000000-0005-0000-0000-000052080000}"/>
    <cellStyle name="Normal 5 5 3" xfId="2025" xr:uid="{00000000-0005-0000-0000-000053080000}"/>
    <cellStyle name="Normal 5 5 4" xfId="2026" xr:uid="{00000000-0005-0000-0000-000054080000}"/>
    <cellStyle name="Normal 5 5 5" xfId="2591" xr:uid="{00000000-0005-0000-0000-000055080000}"/>
    <cellStyle name="Normal 5 6" xfId="2027" xr:uid="{00000000-0005-0000-0000-000056080000}"/>
    <cellStyle name="Normal 5 6 2" xfId="2028" xr:uid="{00000000-0005-0000-0000-000057080000}"/>
    <cellStyle name="Normal 5 6 2 2" xfId="2029" xr:uid="{00000000-0005-0000-0000-000058080000}"/>
    <cellStyle name="Normal 5 6 2 2 2" xfId="2030" xr:uid="{00000000-0005-0000-0000-000059080000}"/>
    <cellStyle name="Normal 5 6 2 2 3" xfId="2031" xr:uid="{00000000-0005-0000-0000-00005A080000}"/>
    <cellStyle name="Normal 5 6 2 3" xfId="2032" xr:uid="{00000000-0005-0000-0000-00005B080000}"/>
    <cellStyle name="Normal 5 6 2 4" xfId="2033" xr:uid="{00000000-0005-0000-0000-00005C080000}"/>
    <cellStyle name="Normal 5 7" xfId="2034" xr:uid="{00000000-0005-0000-0000-00005D080000}"/>
    <cellStyle name="Normal 5 7 2" xfId="2035" xr:uid="{00000000-0005-0000-0000-00005E080000}"/>
    <cellStyle name="Normal 5 7 2 2" xfId="2036" xr:uid="{00000000-0005-0000-0000-00005F080000}"/>
    <cellStyle name="Normal 5 7 2 3" xfId="2037" xr:uid="{00000000-0005-0000-0000-000060080000}"/>
    <cellStyle name="Normal 5 7 3" xfId="2038" xr:uid="{00000000-0005-0000-0000-000061080000}"/>
    <cellStyle name="Normal 5 7 4" xfId="2039" xr:uid="{00000000-0005-0000-0000-000062080000}"/>
    <cellStyle name="Normal 5 8" xfId="2040" xr:uid="{00000000-0005-0000-0000-000063080000}"/>
    <cellStyle name="Normal 5 8 2" xfId="2041" xr:uid="{00000000-0005-0000-0000-000064080000}"/>
    <cellStyle name="Normal 5 8 2 2" xfId="2042" xr:uid="{00000000-0005-0000-0000-000065080000}"/>
    <cellStyle name="Normal 5 8 2 3" xfId="2043" xr:uid="{00000000-0005-0000-0000-000066080000}"/>
    <cellStyle name="Normal 5 8 3" xfId="2044" xr:uid="{00000000-0005-0000-0000-000067080000}"/>
    <cellStyle name="Normal 5 8 4" xfId="2045" xr:uid="{00000000-0005-0000-0000-000068080000}"/>
    <cellStyle name="Normal 5 9" xfId="2046" xr:uid="{00000000-0005-0000-0000-000069080000}"/>
    <cellStyle name="Normal 5 9 2" xfId="2047" xr:uid="{00000000-0005-0000-0000-00006A080000}"/>
    <cellStyle name="Normal 5 9 3" xfId="2048" xr:uid="{00000000-0005-0000-0000-00006B080000}"/>
    <cellStyle name="Normal 6" xfId="2049" xr:uid="{00000000-0005-0000-0000-00006C080000}"/>
    <cellStyle name="Normal 6 10" xfId="2050" xr:uid="{00000000-0005-0000-0000-00006D080000}"/>
    <cellStyle name="Normal 6 10 2" xfId="2051" xr:uid="{00000000-0005-0000-0000-00006E080000}"/>
    <cellStyle name="Normal 6 10 3" xfId="2052" xr:uid="{00000000-0005-0000-0000-00006F080000}"/>
    <cellStyle name="Normal 6 11" xfId="2053" xr:uid="{00000000-0005-0000-0000-000070080000}"/>
    <cellStyle name="Normal 6 12" xfId="2054" xr:uid="{00000000-0005-0000-0000-000071080000}"/>
    <cellStyle name="Normal 6 13" xfId="2055" xr:uid="{00000000-0005-0000-0000-000072080000}"/>
    <cellStyle name="Normal 6 13 2" xfId="2056" xr:uid="{00000000-0005-0000-0000-000073080000}"/>
    <cellStyle name="Normal 6 14" xfId="2592" xr:uid="{00000000-0005-0000-0000-000074080000}"/>
    <cellStyle name="Normal 6 2" xfId="2057" xr:uid="{00000000-0005-0000-0000-000075080000}"/>
    <cellStyle name="Normal 6 2 2" xfId="2058" xr:uid="{00000000-0005-0000-0000-000076080000}"/>
    <cellStyle name="Normal 6 2 2 2" xfId="2593" xr:uid="{00000000-0005-0000-0000-000077080000}"/>
    <cellStyle name="Normal 6 2 3" xfId="2059" xr:uid="{00000000-0005-0000-0000-000078080000}"/>
    <cellStyle name="Normal 6 2 3 2" xfId="2060" xr:uid="{00000000-0005-0000-0000-000079080000}"/>
    <cellStyle name="Normal 6 2 3 2 2" xfId="2061" xr:uid="{00000000-0005-0000-0000-00007A080000}"/>
    <cellStyle name="Normal 6 2 3 2 3" xfId="2062" xr:uid="{00000000-0005-0000-0000-00007B080000}"/>
    <cellStyle name="Normal 6 2 3 3" xfId="2063" xr:uid="{00000000-0005-0000-0000-00007C080000}"/>
    <cellStyle name="Normal 6 2 3 4" xfId="2064" xr:uid="{00000000-0005-0000-0000-00007D080000}"/>
    <cellStyle name="Normal 6 2 4" xfId="2065" xr:uid="{00000000-0005-0000-0000-00007E080000}"/>
    <cellStyle name="Normal 6 2 4 2" xfId="2066" xr:uid="{00000000-0005-0000-0000-00007F080000}"/>
    <cellStyle name="Normal 6 2 4 2 2" xfId="2067" xr:uid="{00000000-0005-0000-0000-000080080000}"/>
    <cellStyle name="Normal 6 2 4 2 3" xfId="2068" xr:uid="{00000000-0005-0000-0000-000081080000}"/>
    <cellStyle name="Normal 6 2 4 3" xfId="2069" xr:uid="{00000000-0005-0000-0000-000082080000}"/>
    <cellStyle name="Normal 6 2 4 4" xfId="2070" xr:uid="{00000000-0005-0000-0000-000083080000}"/>
    <cellStyle name="Normal 6 2 5" xfId="2071" xr:uid="{00000000-0005-0000-0000-000084080000}"/>
    <cellStyle name="Normal 6 2 5 2" xfId="2072" xr:uid="{00000000-0005-0000-0000-000085080000}"/>
    <cellStyle name="Normal 6 2 5 2 2" xfId="2073" xr:uid="{00000000-0005-0000-0000-000086080000}"/>
    <cellStyle name="Normal 6 2 5 2 3" xfId="2074" xr:uid="{00000000-0005-0000-0000-000087080000}"/>
    <cellStyle name="Normal 6 2 5 3" xfId="2075" xr:uid="{00000000-0005-0000-0000-000088080000}"/>
    <cellStyle name="Normal 6 2 5 4" xfId="2076" xr:uid="{00000000-0005-0000-0000-000089080000}"/>
    <cellStyle name="Normal 6 2 6" xfId="2077" xr:uid="{00000000-0005-0000-0000-00008A080000}"/>
    <cellStyle name="Normal 6 2 6 2" xfId="2078" xr:uid="{00000000-0005-0000-0000-00008B080000}"/>
    <cellStyle name="Normal 6 2 6 3" xfId="2079" xr:uid="{00000000-0005-0000-0000-00008C080000}"/>
    <cellStyle name="Normal 6 2 7" xfId="2080" xr:uid="{00000000-0005-0000-0000-00008D080000}"/>
    <cellStyle name="Normal 6 2 7 2" xfId="2081" xr:uid="{00000000-0005-0000-0000-00008E080000}"/>
    <cellStyle name="Normal 6 2 7 3" xfId="2082" xr:uid="{00000000-0005-0000-0000-00008F080000}"/>
    <cellStyle name="Normal 6 2 8" xfId="2083" xr:uid="{00000000-0005-0000-0000-000090080000}"/>
    <cellStyle name="Normal 6 2 9" xfId="2084" xr:uid="{00000000-0005-0000-0000-000091080000}"/>
    <cellStyle name="Normal 6 3" xfId="2085" xr:uid="{00000000-0005-0000-0000-000092080000}"/>
    <cellStyle name="Normal 6 3 2" xfId="2086" xr:uid="{00000000-0005-0000-0000-000093080000}"/>
    <cellStyle name="Normal 6 3 2 2" xfId="2087" xr:uid="{00000000-0005-0000-0000-000094080000}"/>
    <cellStyle name="Normal 6 3 2 2 2" xfId="2088" xr:uid="{00000000-0005-0000-0000-000095080000}"/>
    <cellStyle name="Normal 6 3 2 2 3" xfId="2089" xr:uid="{00000000-0005-0000-0000-000096080000}"/>
    <cellStyle name="Normal 6 3 2 3" xfId="2090" xr:uid="{00000000-0005-0000-0000-000097080000}"/>
    <cellStyle name="Normal 6 3 2 4" xfId="2091" xr:uid="{00000000-0005-0000-0000-000098080000}"/>
    <cellStyle name="Normal 6 3 3" xfId="2092" xr:uid="{00000000-0005-0000-0000-000099080000}"/>
    <cellStyle name="Normal 6 3 3 2" xfId="2093" xr:uid="{00000000-0005-0000-0000-00009A080000}"/>
    <cellStyle name="Normal 6 3 3 2 2" xfId="2094" xr:uid="{00000000-0005-0000-0000-00009B080000}"/>
    <cellStyle name="Normal 6 3 3 2 3" xfId="2095" xr:uid="{00000000-0005-0000-0000-00009C080000}"/>
    <cellStyle name="Normal 6 3 3 3" xfId="2096" xr:uid="{00000000-0005-0000-0000-00009D080000}"/>
    <cellStyle name="Normal 6 3 3 4" xfId="2097" xr:uid="{00000000-0005-0000-0000-00009E080000}"/>
    <cellStyle name="Normal 6 3 4" xfId="2098" xr:uid="{00000000-0005-0000-0000-00009F080000}"/>
    <cellStyle name="Normal 6 3 4 2" xfId="2099" xr:uid="{00000000-0005-0000-0000-0000A0080000}"/>
    <cellStyle name="Normal 6 3 4 3" xfId="2100" xr:uid="{00000000-0005-0000-0000-0000A1080000}"/>
    <cellStyle name="Normal 6 3 5" xfId="2101" xr:uid="{00000000-0005-0000-0000-0000A2080000}"/>
    <cellStyle name="Normal 6 3 5 2" xfId="2102" xr:uid="{00000000-0005-0000-0000-0000A3080000}"/>
    <cellStyle name="Normal 6 3 5 3" xfId="2103" xr:uid="{00000000-0005-0000-0000-0000A4080000}"/>
    <cellStyle name="Normal 6 3 6" xfId="2104" xr:uid="{00000000-0005-0000-0000-0000A5080000}"/>
    <cellStyle name="Normal 6 3 7" xfId="2105" xr:uid="{00000000-0005-0000-0000-0000A6080000}"/>
    <cellStyle name="Normal 6 4" xfId="2106" xr:uid="{00000000-0005-0000-0000-0000A7080000}"/>
    <cellStyle name="Normal 6 4 2" xfId="2107" xr:uid="{00000000-0005-0000-0000-0000A8080000}"/>
    <cellStyle name="Normal 6 4 2 2" xfId="2108" xr:uid="{00000000-0005-0000-0000-0000A9080000}"/>
    <cellStyle name="Normal 6 4 2 2 2" xfId="2109" xr:uid="{00000000-0005-0000-0000-0000AA080000}"/>
    <cellStyle name="Normal 6 4 2 2 3" xfId="2110" xr:uid="{00000000-0005-0000-0000-0000AB080000}"/>
    <cellStyle name="Normal 6 4 2 3" xfId="2111" xr:uid="{00000000-0005-0000-0000-0000AC080000}"/>
    <cellStyle name="Normal 6 4 2 4" xfId="2112" xr:uid="{00000000-0005-0000-0000-0000AD080000}"/>
    <cellStyle name="Normal 6 4 3" xfId="2113" xr:uid="{00000000-0005-0000-0000-0000AE080000}"/>
    <cellStyle name="Normal 6 4 3 2" xfId="2114" xr:uid="{00000000-0005-0000-0000-0000AF080000}"/>
    <cellStyle name="Normal 6 4 3 2 2" xfId="2115" xr:uid="{00000000-0005-0000-0000-0000B0080000}"/>
    <cellStyle name="Normal 6 4 3 2 3" xfId="2116" xr:uid="{00000000-0005-0000-0000-0000B1080000}"/>
    <cellStyle name="Normal 6 4 3 3" xfId="2117" xr:uid="{00000000-0005-0000-0000-0000B2080000}"/>
    <cellStyle name="Normal 6 4 3 4" xfId="2118" xr:uid="{00000000-0005-0000-0000-0000B3080000}"/>
    <cellStyle name="Normal 6 4 4" xfId="2119" xr:uid="{00000000-0005-0000-0000-0000B4080000}"/>
    <cellStyle name="Normal 6 4 4 2" xfId="2120" xr:uid="{00000000-0005-0000-0000-0000B5080000}"/>
    <cellStyle name="Normal 6 4 4 3" xfId="2121" xr:uid="{00000000-0005-0000-0000-0000B6080000}"/>
    <cellStyle name="Normal 6 4 5" xfId="2122" xr:uid="{00000000-0005-0000-0000-0000B7080000}"/>
    <cellStyle name="Normal 6 4 5 2" xfId="2123" xr:uid="{00000000-0005-0000-0000-0000B8080000}"/>
    <cellStyle name="Normal 6 4 5 3" xfId="2124" xr:uid="{00000000-0005-0000-0000-0000B9080000}"/>
    <cellStyle name="Normal 6 4 6" xfId="2125" xr:uid="{00000000-0005-0000-0000-0000BA080000}"/>
    <cellStyle name="Normal 6 4 7" xfId="2126" xr:uid="{00000000-0005-0000-0000-0000BB080000}"/>
    <cellStyle name="Normal 6 5" xfId="2127" xr:uid="{00000000-0005-0000-0000-0000BC080000}"/>
    <cellStyle name="Normal 6 6" xfId="2128" xr:uid="{00000000-0005-0000-0000-0000BD080000}"/>
    <cellStyle name="Normal 6 6 2" xfId="2129" xr:uid="{00000000-0005-0000-0000-0000BE080000}"/>
    <cellStyle name="Normal 6 6 2 2" xfId="2130" xr:uid="{00000000-0005-0000-0000-0000BF080000}"/>
    <cellStyle name="Normal 6 6 2 2 2" xfId="2131" xr:uid="{00000000-0005-0000-0000-0000C0080000}"/>
    <cellStyle name="Normal 6 6 2 2 3" xfId="2132" xr:uid="{00000000-0005-0000-0000-0000C1080000}"/>
    <cellStyle name="Normal 6 6 2 3" xfId="2133" xr:uid="{00000000-0005-0000-0000-0000C2080000}"/>
    <cellStyle name="Normal 6 6 2 4" xfId="2134" xr:uid="{00000000-0005-0000-0000-0000C3080000}"/>
    <cellStyle name="Normal 6 7" xfId="2135" xr:uid="{00000000-0005-0000-0000-0000C4080000}"/>
    <cellStyle name="Normal 6 7 2" xfId="2136" xr:uid="{00000000-0005-0000-0000-0000C5080000}"/>
    <cellStyle name="Normal 6 7 2 2" xfId="2137" xr:uid="{00000000-0005-0000-0000-0000C6080000}"/>
    <cellStyle name="Normal 6 7 2 3" xfId="2138" xr:uid="{00000000-0005-0000-0000-0000C7080000}"/>
    <cellStyle name="Normal 6 7 3" xfId="2139" xr:uid="{00000000-0005-0000-0000-0000C8080000}"/>
    <cellStyle name="Normal 6 7 4" xfId="2140" xr:uid="{00000000-0005-0000-0000-0000C9080000}"/>
    <cellStyle name="Normal 6 8" xfId="2141" xr:uid="{00000000-0005-0000-0000-0000CA080000}"/>
    <cellStyle name="Normal 6 8 2" xfId="2142" xr:uid="{00000000-0005-0000-0000-0000CB080000}"/>
    <cellStyle name="Normal 6 8 2 2" xfId="2143" xr:uid="{00000000-0005-0000-0000-0000CC080000}"/>
    <cellStyle name="Normal 6 8 2 3" xfId="2144" xr:uid="{00000000-0005-0000-0000-0000CD080000}"/>
    <cellStyle name="Normal 6 8 3" xfId="2145" xr:uid="{00000000-0005-0000-0000-0000CE080000}"/>
    <cellStyle name="Normal 6 8 4" xfId="2146" xr:uid="{00000000-0005-0000-0000-0000CF080000}"/>
    <cellStyle name="Normal 6 9" xfId="2147" xr:uid="{00000000-0005-0000-0000-0000D0080000}"/>
    <cellStyle name="Normal 6 9 2" xfId="2148" xr:uid="{00000000-0005-0000-0000-0000D1080000}"/>
    <cellStyle name="Normal 6 9 3" xfId="2149" xr:uid="{00000000-0005-0000-0000-0000D2080000}"/>
    <cellStyle name="Normal 7" xfId="2150" xr:uid="{00000000-0005-0000-0000-0000D3080000}"/>
    <cellStyle name="Normal 7 10" xfId="2151" xr:uid="{00000000-0005-0000-0000-0000D4080000}"/>
    <cellStyle name="Normal 7 11" xfId="2594" xr:uid="{00000000-0005-0000-0000-0000D5080000}"/>
    <cellStyle name="Normal 7 2" xfId="2152" xr:uid="{00000000-0005-0000-0000-0000D6080000}"/>
    <cellStyle name="Normal 7 2 2" xfId="2595" xr:uid="{00000000-0005-0000-0000-0000D7080000}"/>
    <cellStyle name="Normal 7 3" xfId="2153" xr:uid="{00000000-0005-0000-0000-0000D8080000}"/>
    <cellStyle name="Normal 7 3 2" xfId="2154" xr:uid="{00000000-0005-0000-0000-0000D9080000}"/>
    <cellStyle name="Normal 7 3 2 2" xfId="2155" xr:uid="{00000000-0005-0000-0000-0000DA080000}"/>
    <cellStyle name="Normal 7 3 2 3" xfId="2156" xr:uid="{00000000-0005-0000-0000-0000DB080000}"/>
    <cellStyle name="Normal 7 3 3" xfId="2157" xr:uid="{00000000-0005-0000-0000-0000DC080000}"/>
    <cellStyle name="Normal 7 3 4" xfId="2158" xr:uid="{00000000-0005-0000-0000-0000DD080000}"/>
    <cellStyle name="Normal 7 4" xfId="2159" xr:uid="{00000000-0005-0000-0000-0000DE080000}"/>
    <cellStyle name="Normal 7 4 2" xfId="2160" xr:uid="{00000000-0005-0000-0000-0000DF080000}"/>
    <cellStyle name="Normal 7 4 2 2" xfId="2161" xr:uid="{00000000-0005-0000-0000-0000E0080000}"/>
    <cellStyle name="Normal 7 4 2 3" xfId="2162" xr:uid="{00000000-0005-0000-0000-0000E1080000}"/>
    <cellStyle name="Normal 7 4 3" xfId="2163" xr:uid="{00000000-0005-0000-0000-0000E2080000}"/>
    <cellStyle name="Normal 7 4 4" xfId="2164" xr:uid="{00000000-0005-0000-0000-0000E3080000}"/>
    <cellStyle name="Normal 7 5" xfId="2165" xr:uid="{00000000-0005-0000-0000-0000E4080000}"/>
    <cellStyle name="Normal 7 5 2" xfId="2166" xr:uid="{00000000-0005-0000-0000-0000E5080000}"/>
    <cellStyle name="Normal 7 5 2 2" xfId="2167" xr:uid="{00000000-0005-0000-0000-0000E6080000}"/>
    <cellStyle name="Normal 7 5 2 3" xfId="2168" xr:uid="{00000000-0005-0000-0000-0000E7080000}"/>
    <cellStyle name="Normal 7 5 3" xfId="2169" xr:uid="{00000000-0005-0000-0000-0000E8080000}"/>
    <cellStyle name="Normal 7 5 4" xfId="2170" xr:uid="{00000000-0005-0000-0000-0000E9080000}"/>
    <cellStyle name="Normal 7 6" xfId="2171" xr:uid="{00000000-0005-0000-0000-0000EA080000}"/>
    <cellStyle name="Normal 7 6 2" xfId="2172" xr:uid="{00000000-0005-0000-0000-0000EB080000}"/>
    <cellStyle name="Normal 7 6 3" xfId="2173" xr:uid="{00000000-0005-0000-0000-0000EC080000}"/>
    <cellStyle name="Normal 7 7" xfId="2174" xr:uid="{00000000-0005-0000-0000-0000ED080000}"/>
    <cellStyle name="Normal 7 7 2" xfId="2175" xr:uid="{00000000-0005-0000-0000-0000EE080000}"/>
    <cellStyle name="Normal 7 7 3" xfId="2176" xr:uid="{00000000-0005-0000-0000-0000EF080000}"/>
    <cellStyle name="Normal 7 8" xfId="2177" xr:uid="{00000000-0005-0000-0000-0000F0080000}"/>
    <cellStyle name="Normal 7 9" xfId="2178" xr:uid="{00000000-0005-0000-0000-0000F1080000}"/>
    <cellStyle name="Normal 8" xfId="2179" xr:uid="{00000000-0005-0000-0000-0000F2080000}"/>
    <cellStyle name="Normal 8 10" xfId="2180" xr:uid="{00000000-0005-0000-0000-0000F3080000}"/>
    <cellStyle name="Normal 8 11" xfId="2181" xr:uid="{00000000-0005-0000-0000-0000F4080000}"/>
    <cellStyle name="Normal 8 11 2" xfId="2182" xr:uid="{00000000-0005-0000-0000-0000F5080000}"/>
    <cellStyle name="Normal 8 2" xfId="2183" xr:uid="{00000000-0005-0000-0000-0000F6080000}"/>
    <cellStyle name="Normal 8 2 2" xfId="2184" xr:uid="{00000000-0005-0000-0000-0000F7080000}"/>
    <cellStyle name="Normal 8 2 2 2" xfId="2185" xr:uid="{00000000-0005-0000-0000-0000F8080000}"/>
    <cellStyle name="Normal 8 2 2 2 2" xfId="2186" xr:uid="{00000000-0005-0000-0000-0000F9080000}"/>
    <cellStyle name="Normal 8 2 2 2 3" xfId="2187" xr:uid="{00000000-0005-0000-0000-0000FA080000}"/>
    <cellStyle name="Normal 8 2 2 3" xfId="2188" xr:uid="{00000000-0005-0000-0000-0000FB080000}"/>
    <cellStyle name="Normal 8 2 2 4" xfId="2189" xr:uid="{00000000-0005-0000-0000-0000FC080000}"/>
    <cellStyle name="Normal 8 3" xfId="2190" xr:uid="{00000000-0005-0000-0000-0000FD080000}"/>
    <cellStyle name="Normal 8 3 2" xfId="2191" xr:uid="{00000000-0005-0000-0000-0000FE080000}"/>
    <cellStyle name="Normal 8 3 2 2" xfId="2192" xr:uid="{00000000-0005-0000-0000-0000FF080000}"/>
    <cellStyle name="Normal 8 3 2 3" xfId="2193" xr:uid="{00000000-0005-0000-0000-000000090000}"/>
    <cellStyle name="Normal 8 3 3" xfId="2194" xr:uid="{00000000-0005-0000-0000-000001090000}"/>
    <cellStyle name="Normal 8 3 4" xfId="2195" xr:uid="{00000000-0005-0000-0000-000002090000}"/>
    <cellStyle name="Normal 8 4" xfId="2196" xr:uid="{00000000-0005-0000-0000-000003090000}"/>
    <cellStyle name="Normal 8 4 2" xfId="2197" xr:uid="{00000000-0005-0000-0000-000004090000}"/>
    <cellStyle name="Normal 8 4 2 2" xfId="2198" xr:uid="{00000000-0005-0000-0000-000005090000}"/>
    <cellStyle name="Normal 8 4 2 3" xfId="2199" xr:uid="{00000000-0005-0000-0000-000006090000}"/>
    <cellStyle name="Normal 8 4 3" xfId="2200" xr:uid="{00000000-0005-0000-0000-000007090000}"/>
    <cellStyle name="Normal 8 4 4" xfId="2201" xr:uid="{00000000-0005-0000-0000-000008090000}"/>
    <cellStyle name="Normal 8 5" xfId="2202" xr:uid="{00000000-0005-0000-0000-000009090000}"/>
    <cellStyle name="Normal 8 6" xfId="2203" xr:uid="{00000000-0005-0000-0000-00000A090000}"/>
    <cellStyle name="Normal 8 7" xfId="2204" xr:uid="{00000000-0005-0000-0000-00000B090000}"/>
    <cellStyle name="Normal 8 7 2" xfId="2205" xr:uid="{00000000-0005-0000-0000-00000C090000}"/>
    <cellStyle name="Normal 8 7 3" xfId="2206" xr:uid="{00000000-0005-0000-0000-00000D090000}"/>
    <cellStyle name="Normal 8 8" xfId="2207" xr:uid="{00000000-0005-0000-0000-00000E090000}"/>
    <cellStyle name="Normal 8 8 2" xfId="2208" xr:uid="{00000000-0005-0000-0000-00000F090000}"/>
    <cellStyle name="Normal 8 8 3" xfId="2209" xr:uid="{00000000-0005-0000-0000-000010090000}"/>
    <cellStyle name="Normal 8 9" xfId="2210" xr:uid="{00000000-0005-0000-0000-000011090000}"/>
    <cellStyle name="Normal 9" xfId="2211" xr:uid="{00000000-0005-0000-0000-000012090000}"/>
    <cellStyle name="Normal 9 10" xfId="2212" xr:uid="{00000000-0005-0000-0000-000013090000}"/>
    <cellStyle name="Normal 9 10 2" xfId="2213" xr:uid="{00000000-0005-0000-0000-000014090000}"/>
    <cellStyle name="Normal 9 2" xfId="2214" xr:uid="{00000000-0005-0000-0000-000015090000}"/>
    <cellStyle name="Normal 9 2 2" xfId="2215" xr:uid="{00000000-0005-0000-0000-000016090000}"/>
    <cellStyle name="Normal 9 2 2 2" xfId="2216" xr:uid="{00000000-0005-0000-0000-000017090000}"/>
    <cellStyle name="Normal 9 2 2 2 2" xfId="2217" xr:uid="{00000000-0005-0000-0000-000018090000}"/>
    <cellStyle name="Normal 9 2 2 2 3" xfId="2218" xr:uid="{00000000-0005-0000-0000-000019090000}"/>
    <cellStyle name="Normal 9 2 2 3" xfId="2219" xr:uid="{00000000-0005-0000-0000-00001A090000}"/>
    <cellStyle name="Normal 9 2 2 4" xfId="2220" xr:uid="{00000000-0005-0000-0000-00001B090000}"/>
    <cellStyle name="Normal 9 3" xfId="2221" xr:uid="{00000000-0005-0000-0000-00001C090000}"/>
    <cellStyle name="Normal 9 3 2" xfId="2222" xr:uid="{00000000-0005-0000-0000-00001D090000}"/>
    <cellStyle name="Normal 9 3 2 2" xfId="2223" xr:uid="{00000000-0005-0000-0000-00001E090000}"/>
    <cellStyle name="Normal 9 3 2 3" xfId="2224" xr:uid="{00000000-0005-0000-0000-00001F090000}"/>
    <cellStyle name="Normal 9 3 3" xfId="2225" xr:uid="{00000000-0005-0000-0000-000020090000}"/>
    <cellStyle name="Normal 9 3 4" xfId="2226" xr:uid="{00000000-0005-0000-0000-000021090000}"/>
    <cellStyle name="Normal 9 4" xfId="2227" xr:uid="{00000000-0005-0000-0000-000022090000}"/>
    <cellStyle name="Normal 9 4 2" xfId="2228" xr:uid="{00000000-0005-0000-0000-000023090000}"/>
    <cellStyle name="Normal 9 4 2 2" xfId="2229" xr:uid="{00000000-0005-0000-0000-000024090000}"/>
    <cellStyle name="Normal 9 4 2 3" xfId="2230" xr:uid="{00000000-0005-0000-0000-000025090000}"/>
    <cellStyle name="Normal 9 4 3" xfId="2231" xr:uid="{00000000-0005-0000-0000-000026090000}"/>
    <cellStyle name="Normal 9 4 4" xfId="2232" xr:uid="{00000000-0005-0000-0000-000027090000}"/>
    <cellStyle name="Normal 9 5" xfId="2233" xr:uid="{00000000-0005-0000-0000-000028090000}"/>
    <cellStyle name="Normal 9 5 2" xfId="2234" xr:uid="{00000000-0005-0000-0000-000029090000}"/>
    <cellStyle name="Normal 9 5 2 2" xfId="2235" xr:uid="{00000000-0005-0000-0000-00002A090000}"/>
    <cellStyle name="Normal 9 5 2 3" xfId="2236" xr:uid="{00000000-0005-0000-0000-00002B090000}"/>
    <cellStyle name="Normal 9 5 3" xfId="2237" xr:uid="{00000000-0005-0000-0000-00002C090000}"/>
    <cellStyle name="Normal 9 5 4" xfId="2238" xr:uid="{00000000-0005-0000-0000-00002D090000}"/>
    <cellStyle name="Normal 9 6" xfId="2239" xr:uid="{00000000-0005-0000-0000-00002E090000}"/>
    <cellStyle name="Normal 9 6 2" xfId="2240" xr:uid="{00000000-0005-0000-0000-00002F090000}"/>
    <cellStyle name="Normal 9 6 3" xfId="2241" xr:uid="{00000000-0005-0000-0000-000030090000}"/>
    <cellStyle name="Normal 9 7" xfId="2242" xr:uid="{00000000-0005-0000-0000-000031090000}"/>
    <cellStyle name="Normal 9 7 2" xfId="2243" xr:uid="{00000000-0005-0000-0000-000032090000}"/>
    <cellStyle name="Normal 9 7 3" xfId="2244" xr:uid="{00000000-0005-0000-0000-000033090000}"/>
    <cellStyle name="Normal 9 8" xfId="2245" xr:uid="{00000000-0005-0000-0000-000034090000}"/>
    <cellStyle name="Normal 9 9" xfId="2246" xr:uid="{00000000-0005-0000-0000-000035090000}"/>
    <cellStyle name="Normal_CNE - Listas de Valores" xfId="2485" xr:uid="{00000000-0005-0000-0000-000037090000}"/>
    <cellStyle name="Nota 2" xfId="2247" xr:uid="{00000000-0005-0000-0000-000038090000}"/>
    <cellStyle name="Nota 2 2" xfId="2248" xr:uid="{00000000-0005-0000-0000-000039090000}"/>
    <cellStyle name="Nota 2 3" xfId="2249" xr:uid="{00000000-0005-0000-0000-00003A090000}"/>
    <cellStyle name="Nota 2 3 2" xfId="2250" xr:uid="{00000000-0005-0000-0000-00003B090000}"/>
    <cellStyle name="Nota 2 4" xfId="2251" xr:uid="{00000000-0005-0000-0000-00003C090000}"/>
    <cellStyle name="Nota 2 4 2" xfId="2252" xr:uid="{00000000-0005-0000-0000-00003D090000}"/>
    <cellStyle name="Nota 2 5" xfId="2253" xr:uid="{00000000-0005-0000-0000-00003E090000}"/>
    <cellStyle name="Nota 3" xfId="2254" xr:uid="{00000000-0005-0000-0000-00003F090000}"/>
    <cellStyle name="Note 2" xfId="2255" xr:uid="{00000000-0005-0000-0000-000040090000}"/>
    <cellStyle name="Note 2 10" xfId="2256" xr:uid="{00000000-0005-0000-0000-000041090000}"/>
    <cellStyle name="Note 2 11" xfId="2257" xr:uid="{00000000-0005-0000-0000-000042090000}"/>
    <cellStyle name="Note 2 2" xfId="2258" xr:uid="{00000000-0005-0000-0000-000043090000}"/>
    <cellStyle name="Note 2 2 2" xfId="2259" xr:uid="{00000000-0005-0000-0000-000044090000}"/>
    <cellStyle name="Note 2 2 2 2" xfId="2260" xr:uid="{00000000-0005-0000-0000-000045090000}"/>
    <cellStyle name="Note 2 2 2 2 2" xfId="2261" xr:uid="{00000000-0005-0000-0000-000046090000}"/>
    <cellStyle name="Note 2 2 2 2 3" xfId="2262" xr:uid="{00000000-0005-0000-0000-000047090000}"/>
    <cellStyle name="Note 2 2 2 3" xfId="2263" xr:uid="{00000000-0005-0000-0000-000048090000}"/>
    <cellStyle name="Note 2 2 2 4" xfId="2264" xr:uid="{00000000-0005-0000-0000-000049090000}"/>
    <cellStyle name="Note 2 2 3" xfId="2265" xr:uid="{00000000-0005-0000-0000-00004A090000}"/>
    <cellStyle name="Note 2 2 3 2" xfId="2266" xr:uid="{00000000-0005-0000-0000-00004B090000}"/>
    <cellStyle name="Note 2 2 3 3" xfId="2267" xr:uid="{00000000-0005-0000-0000-00004C090000}"/>
    <cellStyle name="Note 2 2 4" xfId="2268" xr:uid="{00000000-0005-0000-0000-00004D090000}"/>
    <cellStyle name="Note 2 2 4 2" xfId="2269" xr:uid="{00000000-0005-0000-0000-00004E090000}"/>
    <cellStyle name="Note 2 2 4 3" xfId="2270" xr:uid="{00000000-0005-0000-0000-00004F090000}"/>
    <cellStyle name="Note 2 2 5" xfId="2271" xr:uid="{00000000-0005-0000-0000-000050090000}"/>
    <cellStyle name="Note 2 2 6" xfId="2272" xr:uid="{00000000-0005-0000-0000-000051090000}"/>
    <cellStyle name="Note 2 2 7" xfId="2273" xr:uid="{00000000-0005-0000-0000-000052090000}"/>
    <cellStyle name="Note 2 3" xfId="2274" xr:uid="{00000000-0005-0000-0000-000053090000}"/>
    <cellStyle name="Note 2 3 2" xfId="2275" xr:uid="{00000000-0005-0000-0000-000054090000}"/>
    <cellStyle name="Note 2 3 2 2" xfId="2276" xr:uid="{00000000-0005-0000-0000-000055090000}"/>
    <cellStyle name="Note 2 3 2 3" xfId="2277" xr:uid="{00000000-0005-0000-0000-000056090000}"/>
    <cellStyle name="Note 2 3 3" xfId="2278" xr:uid="{00000000-0005-0000-0000-000057090000}"/>
    <cellStyle name="Note 2 3 4" xfId="2279" xr:uid="{00000000-0005-0000-0000-000058090000}"/>
    <cellStyle name="Note 2 4" xfId="2280" xr:uid="{00000000-0005-0000-0000-000059090000}"/>
    <cellStyle name="Note 2 4 2" xfId="2281" xr:uid="{00000000-0005-0000-0000-00005A090000}"/>
    <cellStyle name="Note 2 4 2 2" xfId="2282" xr:uid="{00000000-0005-0000-0000-00005B090000}"/>
    <cellStyle name="Note 2 4 2 3" xfId="2283" xr:uid="{00000000-0005-0000-0000-00005C090000}"/>
    <cellStyle name="Note 2 4 3" xfId="2284" xr:uid="{00000000-0005-0000-0000-00005D090000}"/>
    <cellStyle name="Note 2 4 4" xfId="2285" xr:uid="{00000000-0005-0000-0000-00005E090000}"/>
    <cellStyle name="Note 2 5" xfId="2286" xr:uid="{00000000-0005-0000-0000-00005F090000}"/>
    <cellStyle name="Note 2 5 2" xfId="2287" xr:uid="{00000000-0005-0000-0000-000060090000}"/>
    <cellStyle name="Note 2 5 2 2" xfId="2288" xr:uid="{00000000-0005-0000-0000-000061090000}"/>
    <cellStyle name="Note 2 5 2 3" xfId="2289" xr:uid="{00000000-0005-0000-0000-000062090000}"/>
    <cellStyle name="Note 2 5 3" xfId="2290" xr:uid="{00000000-0005-0000-0000-000063090000}"/>
    <cellStyle name="Note 2 5 4" xfId="2291" xr:uid="{00000000-0005-0000-0000-000064090000}"/>
    <cellStyle name="Note 2 6" xfId="2292" xr:uid="{00000000-0005-0000-0000-000065090000}"/>
    <cellStyle name="Note 2 6 2" xfId="2293" xr:uid="{00000000-0005-0000-0000-000066090000}"/>
    <cellStyle name="Note 2 6 2 2" xfId="2294" xr:uid="{00000000-0005-0000-0000-000067090000}"/>
    <cellStyle name="Note 2 6 2 3" xfId="2295" xr:uid="{00000000-0005-0000-0000-000068090000}"/>
    <cellStyle name="Note 2 6 3" xfId="2296" xr:uid="{00000000-0005-0000-0000-000069090000}"/>
    <cellStyle name="Note 2 6 4" xfId="2297" xr:uid="{00000000-0005-0000-0000-00006A090000}"/>
    <cellStyle name="Note 2 7" xfId="2298" xr:uid="{00000000-0005-0000-0000-00006B090000}"/>
    <cellStyle name="Note 2 7 2" xfId="2299" xr:uid="{00000000-0005-0000-0000-00006C090000}"/>
    <cellStyle name="Note 2 7 3" xfId="2300" xr:uid="{00000000-0005-0000-0000-00006D090000}"/>
    <cellStyle name="Note 2 8" xfId="2301" xr:uid="{00000000-0005-0000-0000-00006E090000}"/>
    <cellStyle name="Note 2 8 2" xfId="2302" xr:uid="{00000000-0005-0000-0000-00006F090000}"/>
    <cellStyle name="Note 2 8 3" xfId="2303" xr:uid="{00000000-0005-0000-0000-000070090000}"/>
    <cellStyle name="Note 2 9" xfId="2304" xr:uid="{00000000-0005-0000-0000-000071090000}"/>
    <cellStyle name="Note 3" xfId="2305" xr:uid="{00000000-0005-0000-0000-000072090000}"/>
    <cellStyle name="Note 3 2" xfId="2306" xr:uid="{00000000-0005-0000-0000-000073090000}"/>
    <cellStyle name="Note 3 3" xfId="2307" xr:uid="{00000000-0005-0000-0000-000074090000}"/>
    <cellStyle name="Note 3 3 2" xfId="2308" xr:uid="{00000000-0005-0000-0000-000075090000}"/>
    <cellStyle name="Note 3 3 2 2" xfId="2309" xr:uid="{00000000-0005-0000-0000-000076090000}"/>
    <cellStyle name="Note 3 3 2 3" xfId="2310" xr:uid="{00000000-0005-0000-0000-000077090000}"/>
    <cellStyle name="Note 3 3 3" xfId="2311" xr:uid="{00000000-0005-0000-0000-000078090000}"/>
    <cellStyle name="Note 3 3 4" xfId="2312" xr:uid="{00000000-0005-0000-0000-000079090000}"/>
    <cellStyle name="Note 3 4" xfId="2313" xr:uid="{00000000-0005-0000-0000-00007A090000}"/>
    <cellStyle name="Note 3 4 2" xfId="2314" xr:uid="{00000000-0005-0000-0000-00007B090000}"/>
    <cellStyle name="Note 3 4 2 2" xfId="2315" xr:uid="{00000000-0005-0000-0000-00007C090000}"/>
    <cellStyle name="Note 3 4 2 3" xfId="2316" xr:uid="{00000000-0005-0000-0000-00007D090000}"/>
    <cellStyle name="Note 3 4 3" xfId="2317" xr:uid="{00000000-0005-0000-0000-00007E090000}"/>
    <cellStyle name="Note 3 4 4" xfId="2318" xr:uid="{00000000-0005-0000-0000-00007F090000}"/>
    <cellStyle name="Note 3 5" xfId="2319" xr:uid="{00000000-0005-0000-0000-000080090000}"/>
    <cellStyle name="Note 3 5 2" xfId="2320" xr:uid="{00000000-0005-0000-0000-000081090000}"/>
    <cellStyle name="Note 3 5 2 2" xfId="2321" xr:uid="{00000000-0005-0000-0000-000082090000}"/>
    <cellStyle name="Note 3 5 2 3" xfId="2322" xr:uid="{00000000-0005-0000-0000-000083090000}"/>
    <cellStyle name="Note 3 5 3" xfId="2323" xr:uid="{00000000-0005-0000-0000-000084090000}"/>
    <cellStyle name="Note 3 5 4" xfId="2324" xr:uid="{00000000-0005-0000-0000-000085090000}"/>
    <cellStyle name="Note 3 6" xfId="2325" xr:uid="{00000000-0005-0000-0000-000086090000}"/>
    <cellStyle name="Note 3 6 2" xfId="2326" xr:uid="{00000000-0005-0000-0000-000087090000}"/>
    <cellStyle name="Note 3 6 3" xfId="2327" xr:uid="{00000000-0005-0000-0000-000088090000}"/>
    <cellStyle name="Note 3 7" xfId="2328" xr:uid="{00000000-0005-0000-0000-000089090000}"/>
    <cellStyle name="Note 3 7 2" xfId="2329" xr:uid="{00000000-0005-0000-0000-00008A090000}"/>
    <cellStyle name="Note 3 7 3" xfId="2330" xr:uid="{00000000-0005-0000-0000-00008B090000}"/>
    <cellStyle name="Note 3 8" xfId="2331" xr:uid="{00000000-0005-0000-0000-00008C090000}"/>
    <cellStyle name="Note 3 9" xfId="2332" xr:uid="{00000000-0005-0000-0000-00008D090000}"/>
    <cellStyle name="Note 4" xfId="2333" xr:uid="{00000000-0005-0000-0000-00008E090000}"/>
    <cellStyle name="Note 4 2" xfId="2334" xr:uid="{00000000-0005-0000-0000-00008F090000}"/>
    <cellStyle name="Note 4 2 2" xfId="2335" xr:uid="{00000000-0005-0000-0000-000090090000}"/>
    <cellStyle name="Note 4 2 2 2" xfId="2336" xr:uid="{00000000-0005-0000-0000-000091090000}"/>
    <cellStyle name="Note 4 2 2 3" xfId="2337" xr:uid="{00000000-0005-0000-0000-000092090000}"/>
    <cellStyle name="Note 4 2 3" xfId="2338" xr:uid="{00000000-0005-0000-0000-000093090000}"/>
    <cellStyle name="Note 4 2 4" xfId="2339" xr:uid="{00000000-0005-0000-0000-000094090000}"/>
    <cellStyle name="Note 4 3" xfId="2340" xr:uid="{00000000-0005-0000-0000-000095090000}"/>
    <cellStyle name="Note 4 3 2" xfId="2341" xr:uid="{00000000-0005-0000-0000-000096090000}"/>
    <cellStyle name="Note 4 3 2 2" xfId="2342" xr:uid="{00000000-0005-0000-0000-000097090000}"/>
    <cellStyle name="Note 4 3 2 3" xfId="2343" xr:uid="{00000000-0005-0000-0000-000098090000}"/>
    <cellStyle name="Note 4 3 3" xfId="2344" xr:uid="{00000000-0005-0000-0000-000099090000}"/>
    <cellStyle name="Note 4 3 4" xfId="2345" xr:uid="{00000000-0005-0000-0000-00009A090000}"/>
    <cellStyle name="Note 4 4" xfId="2346" xr:uid="{00000000-0005-0000-0000-00009B090000}"/>
    <cellStyle name="Note 4 4 2" xfId="2347" xr:uid="{00000000-0005-0000-0000-00009C090000}"/>
    <cellStyle name="Note 4 4 2 2" xfId="2348" xr:uid="{00000000-0005-0000-0000-00009D090000}"/>
    <cellStyle name="Note 4 4 3" xfId="2349" xr:uid="{00000000-0005-0000-0000-00009E090000}"/>
    <cellStyle name="Note 4 4 4" xfId="2350" xr:uid="{00000000-0005-0000-0000-00009F090000}"/>
    <cellStyle name="Note 4 5" xfId="2351" xr:uid="{00000000-0005-0000-0000-0000A0090000}"/>
    <cellStyle name="Note 4 5 2" xfId="2352" xr:uid="{00000000-0005-0000-0000-0000A1090000}"/>
    <cellStyle name="Note 4 5 3" xfId="2353" xr:uid="{00000000-0005-0000-0000-0000A2090000}"/>
    <cellStyle name="Note 5" xfId="2354" xr:uid="{00000000-0005-0000-0000-0000A3090000}"/>
    <cellStyle name="Output 2" xfId="2355" xr:uid="{00000000-0005-0000-0000-0000A4090000}"/>
    <cellStyle name="Output 2 2" xfId="2356" xr:uid="{00000000-0005-0000-0000-0000A5090000}"/>
    <cellStyle name="Output 2 3" xfId="2357" xr:uid="{00000000-0005-0000-0000-0000A6090000}"/>
    <cellStyle name="Output 2 3 2" xfId="2358" xr:uid="{00000000-0005-0000-0000-0000A7090000}"/>
    <cellStyle name="Output 3" xfId="2359" xr:uid="{00000000-0005-0000-0000-0000A8090000}"/>
    <cellStyle name="Output 4" xfId="2360" xr:uid="{00000000-0005-0000-0000-0000A9090000}"/>
    <cellStyle name="Output 5" xfId="2361" xr:uid="{00000000-0005-0000-0000-0000AA090000}"/>
    <cellStyle name="Percent 2" xfId="2362" xr:uid="{00000000-0005-0000-0000-0000AC090000}"/>
    <cellStyle name="Percent 2 2" xfId="2363" xr:uid="{00000000-0005-0000-0000-0000AD090000}"/>
    <cellStyle name="Percent 2 3" xfId="2364" xr:uid="{00000000-0005-0000-0000-0000AE090000}"/>
    <cellStyle name="Percent 2 4" xfId="2365" xr:uid="{00000000-0005-0000-0000-0000AF090000}"/>
    <cellStyle name="Percent 2 4 2" xfId="2366" xr:uid="{00000000-0005-0000-0000-0000B0090000}"/>
    <cellStyle name="Percent 2 4 2 2" xfId="2367" xr:uid="{00000000-0005-0000-0000-0000B1090000}"/>
    <cellStyle name="Percent 2 4 2 2 2" xfId="2368" xr:uid="{00000000-0005-0000-0000-0000B2090000}"/>
    <cellStyle name="Percent 2 4 2 2 3" xfId="2369" xr:uid="{00000000-0005-0000-0000-0000B3090000}"/>
    <cellStyle name="Percent 2 4 2 3" xfId="2370" xr:uid="{00000000-0005-0000-0000-0000B4090000}"/>
    <cellStyle name="Percent 2 4 2 4" xfId="2371" xr:uid="{00000000-0005-0000-0000-0000B5090000}"/>
    <cellStyle name="Percent 2 4 3" xfId="2372" xr:uid="{00000000-0005-0000-0000-0000B6090000}"/>
    <cellStyle name="Percent 2 4 3 2" xfId="2373" xr:uid="{00000000-0005-0000-0000-0000B7090000}"/>
    <cellStyle name="Percent 2 4 3 3" xfId="2374" xr:uid="{00000000-0005-0000-0000-0000B8090000}"/>
    <cellStyle name="Percent 2 4 4" xfId="2375" xr:uid="{00000000-0005-0000-0000-0000B9090000}"/>
    <cellStyle name="Percent 2 4 4 2" xfId="2376" xr:uid="{00000000-0005-0000-0000-0000BA090000}"/>
    <cellStyle name="Percent 2 4 4 3" xfId="2377" xr:uid="{00000000-0005-0000-0000-0000BB090000}"/>
    <cellStyle name="Percent 2 4 5" xfId="2378" xr:uid="{00000000-0005-0000-0000-0000BC090000}"/>
    <cellStyle name="Percent 2 4 6" xfId="2379" xr:uid="{00000000-0005-0000-0000-0000BD090000}"/>
    <cellStyle name="Percent 2 5" xfId="2380" xr:uid="{00000000-0005-0000-0000-0000BE090000}"/>
    <cellStyle name="Percent 3" xfId="2381" xr:uid="{00000000-0005-0000-0000-0000BF090000}"/>
    <cellStyle name="Percent 3 2" xfId="2382" xr:uid="{00000000-0005-0000-0000-0000C0090000}"/>
    <cellStyle name="Percent 3 3" xfId="2383" xr:uid="{00000000-0005-0000-0000-0000C1090000}"/>
    <cellStyle name="Percent 4" xfId="2384" xr:uid="{00000000-0005-0000-0000-0000C2090000}"/>
    <cellStyle name="Percent 4 2" xfId="2385" xr:uid="{00000000-0005-0000-0000-0000C3090000}"/>
    <cellStyle name="Percent 4 3" xfId="2386" xr:uid="{00000000-0005-0000-0000-0000C4090000}"/>
    <cellStyle name="Percent 5" xfId="2387" xr:uid="{00000000-0005-0000-0000-0000C5090000}"/>
    <cellStyle name="Percent 5 2" xfId="2388" xr:uid="{00000000-0005-0000-0000-0000C6090000}"/>
    <cellStyle name="Percent 5 3" xfId="2389" xr:uid="{00000000-0005-0000-0000-0000C7090000}"/>
    <cellStyle name="Percent 5 3 2" xfId="2390" xr:uid="{00000000-0005-0000-0000-0000C8090000}"/>
    <cellStyle name="Percent 5 4" xfId="2391" xr:uid="{00000000-0005-0000-0000-0000C9090000}"/>
    <cellStyle name="Percent 5 4 2" xfId="2392" xr:uid="{00000000-0005-0000-0000-0000CA090000}"/>
    <cellStyle name="Percent 5 5" xfId="2393" xr:uid="{00000000-0005-0000-0000-0000CB090000}"/>
    <cellStyle name="Percentagem 2" xfId="2394" xr:uid="{00000000-0005-0000-0000-0000CC090000}"/>
    <cellStyle name="Percentagem 2 2" xfId="2395" xr:uid="{00000000-0005-0000-0000-0000CD090000}"/>
    <cellStyle name="Percentagem 2 3" xfId="2396" xr:uid="{00000000-0005-0000-0000-0000CE090000}"/>
    <cellStyle name="Percentagem 2 3 2" xfId="2596" xr:uid="{00000000-0005-0000-0000-0000CF090000}"/>
    <cellStyle name="Percentagem 2 4" xfId="2397" xr:uid="{00000000-0005-0000-0000-0000D0090000}"/>
    <cellStyle name="Percentagem 2 4 2" xfId="2597" xr:uid="{00000000-0005-0000-0000-0000D1090000}"/>
    <cellStyle name="Percentagem 3" xfId="2398" xr:uid="{00000000-0005-0000-0000-0000D2090000}"/>
    <cellStyle name="Percentagem 3 2" xfId="2399" xr:uid="{00000000-0005-0000-0000-0000D3090000}"/>
    <cellStyle name="Percentagem 3 2 2" xfId="2599" xr:uid="{00000000-0005-0000-0000-0000D4090000}"/>
    <cellStyle name="Percentagem 3 3" xfId="2400" xr:uid="{00000000-0005-0000-0000-0000D5090000}"/>
    <cellStyle name="Percentagem 3 3 2" xfId="2401" xr:uid="{00000000-0005-0000-0000-0000D6090000}"/>
    <cellStyle name="Percentagem 3 4" xfId="2402" xr:uid="{00000000-0005-0000-0000-0000D7090000}"/>
    <cellStyle name="Percentagem 3 4 2" xfId="2403" xr:uid="{00000000-0005-0000-0000-0000D8090000}"/>
    <cellStyle name="Percentagem 3 5" xfId="2404" xr:uid="{00000000-0005-0000-0000-0000D9090000}"/>
    <cellStyle name="Percentagem 3 6" xfId="2598" xr:uid="{00000000-0005-0000-0000-0000DA090000}"/>
    <cellStyle name="Percentagem 4" xfId="2405" xr:uid="{00000000-0005-0000-0000-0000DB090000}"/>
    <cellStyle name="Percentagem 4 2" xfId="2406" xr:uid="{00000000-0005-0000-0000-0000DC090000}"/>
    <cellStyle name="Percentagem 4 2 2" xfId="2407" xr:uid="{00000000-0005-0000-0000-0000DD090000}"/>
    <cellStyle name="Percentagem 4 2 2 2" xfId="2408" xr:uid="{00000000-0005-0000-0000-0000DE090000}"/>
    <cellStyle name="Percentagem 4 2 2 2 2" xfId="2409" xr:uid="{00000000-0005-0000-0000-0000DF090000}"/>
    <cellStyle name="Percentagem 4 2 2 2 3" xfId="2410" xr:uid="{00000000-0005-0000-0000-0000E0090000}"/>
    <cellStyle name="Percentagem 4 2 2 3" xfId="2411" xr:uid="{00000000-0005-0000-0000-0000E1090000}"/>
    <cellStyle name="Percentagem 4 2 2 4" xfId="2412" xr:uid="{00000000-0005-0000-0000-0000E2090000}"/>
    <cellStyle name="Percentagem 4 2 3" xfId="2413" xr:uid="{00000000-0005-0000-0000-0000E3090000}"/>
    <cellStyle name="Percentagem 4 2 3 2" xfId="2414" xr:uid="{00000000-0005-0000-0000-0000E4090000}"/>
    <cellStyle name="Percentagem 4 2 3 3" xfId="2415" xr:uid="{00000000-0005-0000-0000-0000E5090000}"/>
    <cellStyle name="Percentagem 4 2 4" xfId="2416" xr:uid="{00000000-0005-0000-0000-0000E6090000}"/>
    <cellStyle name="Percentagem 4 2 4 2" xfId="2417" xr:uid="{00000000-0005-0000-0000-0000E7090000}"/>
    <cellStyle name="Percentagem 4 2 4 3" xfId="2418" xr:uid="{00000000-0005-0000-0000-0000E8090000}"/>
    <cellStyle name="Percentagem 4 2 5" xfId="2419" xr:uid="{00000000-0005-0000-0000-0000E9090000}"/>
    <cellStyle name="Percentagem 4 2 6" xfId="2420" xr:uid="{00000000-0005-0000-0000-0000EA090000}"/>
    <cellStyle name="Percentagem 4 3" xfId="2421" xr:uid="{00000000-0005-0000-0000-0000EB090000}"/>
    <cellStyle name="Percentagem 4 4" xfId="2600" xr:uid="{00000000-0005-0000-0000-0000EC090000}"/>
    <cellStyle name="Percentagem 5" xfId="2422" xr:uid="{00000000-0005-0000-0000-0000ED090000}"/>
    <cellStyle name="Percentagem 5 2" xfId="2601" xr:uid="{00000000-0005-0000-0000-0000EE090000}"/>
    <cellStyle name="Percentagem 6" xfId="2602" xr:uid="{00000000-0005-0000-0000-0000EF090000}"/>
    <cellStyle name="Percentagem 6 2" xfId="2603" xr:uid="{00000000-0005-0000-0000-0000F0090000}"/>
    <cellStyle name="Percentagem 7" xfId="2604" xr:uid="{00000000-0005-0000-0000-0000F1090000}"/>
    <cellStyle name="Percentagem 8" xfId="2618" xr:uid="{00000000-0005-0000-0000-0000F2090000}"/>
    <cellStyle name="Saída" xfId="2423" xr:uid="{00000000-0005-0000-0000-0000F3090000}"/>
    <cellStyle name="Saída 2" xfId="2424" xr:uid="{00000000-0005-0000-0000-0000F4090000}"/>
    <cellStyle name="Saída 2 2" xfId="2425" xr:uid="{00000000-0005-0000-0000-0000F5090000}"/>
    <cellStyle name="Saída 2 3" xfId="2426" xr:uid="{00000000-0005-0000-0000-0000F6090000}"/>
    <cellStyle name="Sheet Title" xfId="2605" xr:uid="{00000000-0005-0000-0000-0000F7090000}"/>
    <cellStyle name="Texto de Aviso 2" xfId="2427" xr:uid="{00000000-0005-0000-0000-0000F8090000}"/>
    <cellStyle name="Texto de Aviso 2 2" xfId="2428" xr:uid="{00000000-0005-0000-0000-0000F9090000}"/>
    <cellStyle name="Texto de Aviso 2 3" xfId="2429" xr:uid="{00000000-0005-0000-0000-0000FA090000}"/>
    <cellStyle name="Texto Explicativo" xfId="2430" xr:uid="{00000000-0005-0000-0000-0000FB090000}"/>
    <cellStyle name="Texto Explicativo 2" xfId="2431" xr:uid="{00000000-0005-0000-0000-0000FC090000}"/>
    <cellStyle name="Texto Explicativo 2 2" xfId="2432" xr:uid="{00000000-0005-0000-0000-0000FD090000}"/>
    <cellStyle name="Texto Explicativo 2 3" xfId="2433" xr:uid="{00000000-0005-0000-0000-0000FE090000}"/>
    <cellStyle name="Title 2" xfId="2434" xr:uid="{00000000-0005-0000-0000-0000FF090000}"/>
    <cellStyle name="Title 2 2" xfId="2435" xr:uid="{00000000-0005-0000-0000-0000000A0000}"/>
    <cellStyle name="Title 3" xfId="2436" xr:uid="{00000000-0005-0000-0000-0000010A0000}"/>
    <cellStyle name="Title 3 2" xfId="2437" xr:uid="{00000000-0005-0000-0000-0000020A0000}"/>
    <cellStyle name="Título" xfId="2438" xr:uid="{00000000-0005-0000-0000-0000030A0000}"/>
    <cellStyle name="Título 2" xfId="2439" xr:uid="{00000000-0005-0000-0000-0000040A0000}"/>
    <cellStyle name="Total 2" xfId="2440" xr:uid="{00000000-0005-0000-0000-0000050A0000}"/>
    <cellStyle name="Total 2 2" xfId="2441" xr:uid="{00000000-0005-0000-0000-0000060A0000}"/>
    <cellStyle name="Total 2 3" xfId="2442" xr:uid="{00000000-0005-0000-0000-0000070A0000}"/>
    <cellStyle name="Total 2 4" xfId="2443" xr:uid="{00000000-0005-0000-0000-0000080A0000}"/>
    <cellStyle name="Total 2 5" xfId="2444" xr:uid="{00000000-0005-0000-0000-0000090A0000}"/>
    <cellStyle name="Total 2 5 2" xfId="2445" xr:uid="{00000000-0005-0000-0000-00000A0A0000}"/>
    <cellStyle name="Total 3" xfId="2446" xr:uid="{00000000-0005-0000-0000-00000B0A0000}"/>
    <cellStyle name="Total 3 2" xfId="2447" xr:uid="{00000000-0005-0000-0000-00000C0A0000}"/>
    <cellStyle name="Total 4" xfId="2448" xr:uid="{00000000-0005-0000-0000-00000D0A0000}"/>
    <cellStyle name="Verificar Célula" xfId="2449" xr:uid="{00000000-0005-0000-0000-00000E0A0000}"/>
    <cellStyle name="Verificar Célula 2" xfId="2450" xr:uid="{00000000-0005-0000-0000-00000F0A0000}"/>
    <cellStyle name="Verificar Célula 2 2" xfId="2451" xr:uid="{00000000-0005-0000-0000-0000100A0000}"/>
    <cellStyle name="Verificar Célula 2 3" xfId="2452" xr:uid="{00000000-0005-0000-0000-0000110A0000}"/>
    <cellStyle name="Vírgula 2" xfId="2453" xr:uid="{00000000-0005-0000-0000-0000120A0000}"/>
    <cellStyle name="Vírgula 2 2" xfId="2454" xr:uid="{00000000-0005-0000-0000-0000130A0000}"/>
    <cellStyle name="Vírgula 2 2 2" xfId="2608" xr:uid="{00000000-0005-0000-0000-0000140A0000}"/>
    <cellStyle name="Vírgula 2 2 3" xfId="2609" xr:uid="{00000000-0005-0000-0000-0000150A0000}"/>
    <cellStyle name="Vírgula 2 2 3 2" xfId="2610" xr:uid="{00000000-0005-0000-0000-0000160A0000}"/>
    <cellStyle name="Vírgula 2 2 3 3" xfId="2611" xr:uid="{00000000-0005-0000-0000-0000170A0000}"/>
    <cellStyle name="Vírgula 2 2 4" xfId="2607" xr:uid="{00000000-0005-0000-0000-0000180A0000}"/>
    <cellStyle name="Vírgula 2 3" xfId="2455" xr:uid="{00000000-0005-0000-0000-0000190A0000}"/>
    <cellStyle name="Vírgula 2 3 2" xfId="2612" xr:uid="{00000000-0005-0000-0000-00001A0A0000}"/>
    <cellStyle name="Vírgula 2 4" xfId="2456" xr:uid="{00000000-0005-0000-0000-00001B0A0000}"/>
    <cellStyle name="Vírgula 2 4 2" xfId="2613" xr:uid="{00000000-0005-0000-0000-00001C0A0000}"/>
    <cellStyle name="Vírgula 2 5" xfId="2606" xr:uid="{00000000-0005-0000-0000-00001D0A0000}"/>
    <cellStyle name="Vírgula 3" xfId="2457" xr:uid="{00000000-0005-0000-0000-00001E0A0000}"/>
    <cellStyle name="Vírgula 3 2" xfId="2458" xr:uid="{00000000-0005-0000-0000-00001F0A0000}"/>
    <cellStyle name="Vírgula 3 3" xfId="2459" xr:uid="{00000000-0005-0000-0000-0000200A0000}"/>
    <cellStyle name="Vírgula 3 4" xfId="2614" xr:uid="{00000000-0005-0000-0000-0000210A0000}"/>
    <cellStyle name="Vírgula 4" xfId="2460" xr:uid="{00000000-0005-0000-0000-0000220A0000}"/>
    <cellStyle name="Vírgula 4 2" xfId="2461" xr:uid="{00000000-0005-0000-0000-0000230A0000}"/>
    <cellStyle name="Vírgula 4 2 2" xfId="2462" xr:uid="{00000000-0005-0000-0000-0000240A0000}"/>
    <cellStyle name="Vírgula 4 2 2 2" xfId="2463" xr:uid="{00000000-0005-0000-0000-0000250A0000}"/>
    <cellStyle name="Vírgula 4 2 2 2 2" xfId="2464" xr:uid="{00000000-0005-0000-0000-0000260A0000}"/>
    <cellStyle name="Vírgula 4 2 2 2 3" xfId="2465" xr:uid="{00000000-0005-0000-0000-0000270A0000}"/>
    <cellStyle name="Vírgula 4 2 2 3" xfId="2466" xr:uid="{00000000-0005-0000-0000-0000280A0000}"/>
    <cellStyle name="Vírgula 4 2 2 4" xfId="2467" xr:uid="{00000000-0005-0000-0000-0000290A0000}"/>
    <cellStyle name="Vírgula 4 2 3" xfId="2468" xr:uid="{00000000-0005-0000-0000-00002A0A0000}"/>
    <cellStyle name="Vírgula 4 2 3 2" xfId="2469" xr:uid="{00000000-0005-0000-0000-00002B0A0000}"/>
    <cellStyle name="Vírgula 4 2 3 3" xfId="2470" xr:uid="{00000000-0005-0000-0000-00002C0A0000}"/>
    <cellStyle name="Vírgula 4 2 4" xfId="2471" xr:uid="{00000000-0005-0000-0000-00002D0A0000}"/>
    <cellStyle name="Vírgula 4 2 4 2" xfId="2472" xr:uid="{00000000-0005-0000-0000-00002E0A0000}"/>
    <cellStyle name="Vírgula 4 2 4 3" xfId="2473" xr:uid="{00000000-0005-0000-0000-00002F0A0000}"/>
    <cellStyle name="Vírgula 4 2 5" xfId="2474" xr:uid="{00000000-0005-0000-0000-0000300A0000}"/>
    <cellStyle name="Vírgula 4 2 6" xfId="2475" xr:uid="{00000000-0005-0000-0000-0000310A0000}"/>
    <cellStyle name="Vírgula 4 3" xfId="2476" xr:uid="{00000000-0005-0000-0000-0000320A0000}"/>
    <cellStyle name="Vírgula 4 3 2" xfId="2477" xr:uid="{00000000-0005-0000-0000-0000330A0000}"/>
    <cellStyle name="Vírgula 4 4" xfId="2478" xr:uid="{00000000-0005-0000-0000-0000340A0000}"/>
    <cellStyle name="Vírgula 4 4 2" xfId="2479" xr:uid="{00000000-0005-0000-0000-0000350A0000}"/>
    <cellStyle name="Vírgula 4 5" xfId="2480" xr:uid="{00000000-0005-0000-0000-0000360A0000}"/>
    <cellStyle name="Vírgula 4 6" xfId="2615" xr:uid="{00000000-0005-0000-0000-0000370A0000}"/>
    <cellStyle name="Vírgula 5" xfId="2616" xr:uid="{00000000-0005-0000-0000-0000380A0000}"/>
    <cellStyle name="Warning Text 2" xfId="2481" xr:uid="{00000000-0005-0000-0000-00003A0A0000}"/>
    <cellStyle name="Warning Text 2 2" xfId="2482" xr:uid="{00000000-0005-0000-0000-00003B0A0000}"/>
    <cellStyle name="Warning Text 3" xfId="2483" xr:uid="{00000000-0005-0000-0000-00003C0A0000}"/>
    <cellStyle name="Warning Text 4" xfId="2484" xr:uid="{00000000-0005-0000-0000-00003D0A0000}"/>
  </cellStyles>
  <dxfs count="0"/>
  <tableStyles count="0" defaultTableStyle="TableStyleMedium2" defaultPivotStyle="PivotStyleLight16"/>
  <colors>
    <mruColors>
      <color rgb="FFFFCC00"/>
      <color rgb="FFFFCC99"/>
      <color rgb="FFF54B29"/>
      <color rgb="FFEDCC8B"/>
      <color rgb="FFFFCC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548640</xdr:colOff>
          <xdr:row>10</xdr:row>
          <xdr:rowOff>182880</xdr:rowOff>
        </xdr:from>
        <xdr:to>
          <xdr:col>14</xdr:col>
          <xdr:colOff>640080</xdr:colOff>
          <xdr:row>14</xdr:row>
          <xdr:rowOff>91440</xdr:rowOff>
        </xdr:to>
        <xdr:sp macro="" textlink="">
          <xdr:nvSpPr>
            <xdr:cNvPr id="2054" name="Button 6" descr="CLICAR PARA ADICIONAR FOTOGRAFIA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200" b="1" i="0" u="none" strike="noStrike" baseline="0">
                  <a:solidFill>
                    <a:srgbClr val="0000FF"/>
                  </a:solidFill>
                  <a:latin typeface="Calibri"/>
                  <a:cs typeface="Calibri"/>
                </a:rPr>
                <a:t>CLICAR PARA ADICIONAR FOTOGRAFIA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galhaespt5@gmail.com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  <pageSetUpPr fitToPage="1"/>
  </sheetPr>
  <dimension ref="A1:XFC148"/>
  <sheetViews>
    <sheetView showGridLines="0" tabSelected="1" topLeftCell="A15" zoomScale="96" zoomScaleNormal="96" workbookViewId="0">
      <selection activeCell="D29" sqref="D29:G29"/>
    </sheetView>
  </sheetViews>
  <sheetFormatPr defaultColWidth="9.21875" defaultRowHeight="15.6" zeroHeight="1"/>
  <cols>
    <col min="1" max="1" width="3" style="2" customWidth="1"/>
    <col min="2" max="2" width="2.44140625" style="2" customWidth="1"/>
    <col min="3" max="3" width="28.44140625" style="2" customWidth="1"/>
    <col min="4" max="4" width="10.44140625" style="2" customWidth="1"/>
    <col min="5" max="5" width="4.21875" style="2" customWidth="1"/>
    <col min="6" max="6" width="9.21875" style="2" customWidth="1"/>
    <col min="7" max="7" width="3.44140625" style="2" customWidth="1"/>
    <col min="8" max="8" width="5.77734375" style="2" customWidth="1"/>
    <col min="9" max="9" width="21.77734375" style="2" customWidth="1"/>
    <col min="10" max="10" width="12.5546875" style="2" customWidth="1"/>
    <col min="11" max="11" width="13.77734375" style="2" customWidth="1"/>
    <col min="12" max="12" width="9.77734375" style="2" customWidth="1"/>
    <col min="13" max="13" width="10.77734375" style="2" customWidth="1"/>
    <col min="14" max="14" width="7.5546875" style="2" customWidth="1"/>
    <col min="15" max="15" width="11" style="2" customWidth="1"/>
    <col min="16" max="17" width="9.21875" style="2" customWidth="1"/>
    <col min="18" max="18" width="13.77734375" style="2" customWidth="1"/>
    <col min="19" max="19" width="9.21875" style="2"/>
    <col min="20" max="20" width="11.77734375" style="2" bestFit="1" customWidth="1"/>
    <col min="21" max="136" width="9.21875" style="2"/>
    <col min="137" max="16381" width="9.21875" style="2" customWidth="1"/>
    <col min="16382" max="16382" width="10.44140625" style="2" customWidth="1"/>
    <col min="16383" max="16383" width="6.21875" style="2" customWidth="1"/>
    <col min="16384" max="16384" width="16.44140625" style="2" hidden="1" customWidth="1"/>
  </cols>
  <sheetData>
    <row r="1" spans="2:23" ht="16.2" thickBot="1"/>
    <row r="2" spans="2:23" ht="27" customHeight="1" thickTop="1" thickBot="1">
      <c r="B2" s="102" t="s">
        <v>4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</row>
    <row r="3" spans="2:23" s="24" customFormat="1" ht="12" customHeight="1" thickTop="1" thickBo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S3" s="2"/>
      <c r="T3" s="2"/>
      <c r="U3" s="2"/>
      <c r="V3" s="2"/>
      <c r="W3" s="2"/>
    </row>
    <row r="4" spans="2:23" ht="27" customHeight="1" thickTop="1" thickBot="1">
      <c r="B4" s="109" t="s">
        <v>157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1"/>
    </row>
    <row r="5" spans="2:23" ht="16.2" thickTop="1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23">
      <c r="B6" s="43" t="s">
        <v>15</v>
      </c>
      <c r="C6" s="43"/>
      <c r="D6" s="3"/>
      <c r="E6" s="3"/>
      <c r="F6" s="3"/>
      <c r="G6" s="3"/>
      <c r="H6" s="3"/>
      <c r="I6" s="3"/>
      <c r="J6" s="3"/>
      <c r="K6" s="3"/>
      <c r="L6" s="3"/>
      <c r="M6" s="3"/>
      <c r="N6" s="47"/>
    </row>
    <row r="7" spans="2:23">
      <c r="D7" s="16"/>
      <c r="E7" s="16"/>
      <c r="F7" s="16"/>
      <c r="G7" s="16"/>
      <c r="H7" s="16"/>
      <c r="I7" s="16"/>
      <c r="J7" s="16"/>
      <c r="K7" s="16"/>
      <c r="L7" s="16"/>
      <c r="M7" s="16"/>
      <c r="N7" s="47"/>
    </row>
    <row r="8" spans="2:23" ht="18.75" customHeight="1">
      <c r="C8" s="35" t="s">
        <v>0</v>
      </c>
      <c r="D8" s="113" t="s">
        <v>1204</v>
      </c>
      <c r="E8" s="113"/>
      <c r="F8" s="113"/>
      <c r="G8" s="113"/>
      <c r="H8" s="113"/>
      <c r="I8" s="113"/>
      <c r="J8" s="113"/>
      <c r="K8" s="113"/>
      <c r="L8" s="113"/>
      <c r="M8" s="47"/>
      <c r="N8" s="47"/>
    </row>
    <row r="9" spans="2:23" ht="18.75" customHeight="1">
      <c r="C9" s="35" t="s">
        <v>1</v>
      </c>
      <c r="D9" s="112" t="s">
        <v>1205</v>
      </c>
      <c r="E9" s="112"/>
      <c r="F9" s="112"/>
      <c r="G9" s="112"/>
      <c r="H9" s="112"/>
      <c r="I9" s="112"/>
      <c r="J9" s="112"/>
      <c r="K9" s="112"/>
      <c r="L9" s="112"/>
      <c r="M9" s="48"/>
      <c r="N9" s="48"/>
    </row>
    <row r="10" spans="2:23" ht="18.75" customHeight="1">
      <c r="C10" s="35" t="s">
        <v>2</v>
      </c>
      <c r="D10" s="112" t="s">
        <v>1207</v>
      </c>
      <c r="E10" s="112"/>
      <c r="F10" s="112"/>
      <c r="G10" s="112"/>
      <c r="H10" s="112"/>
      <c r="I10" s="112"/>
      <c r="J10" s="112"/>
      <c r="K10" s="112"/>
      <c r="L10" s="112"/>
      <c r="M10" s="48"/>
      <c r="N10" s="48"/>
    </row>
    <row r="11" spans="2:23" ht="18.75" customHeight="1">
      <c r="C11" s="35" t="s">
        <v>3</v>
      </c>
      <c r="D11" s="32">
        <v>2745</v>
      </c>
      <c r="E11" s="85"/>
      <c r="F11" s="49">
        <v>758</v>
      </c>
      <c r="G11" s="86"/>
      <c r="H11" s="112" t="s">
        <v>1206</v>
      </c>
      <c r="I11" s="119"/>
      <c r="J11" s="119"/>
      <c r="K11" s="119"/>
      <c r="L11" s="119"/>
      <c r="M11" s="24"/>
      <c r="N11" s="24"/>
    </row>
    <row r="12" spans="2:23" ht="18.75" customHeight="1">
      <c r="C12" s="35" t="s">
        <v>648</v>
      </c>
      <c r="D12" s="112" t="s">
        <v>649</v>
      </c>
      <c r="E12" s="113"/>
      <c r="F12" s="112"/>
      <c r="G12" s="113"/>
      <c r="H12" s="112"/>
      <c r="I12" s="112"/>
      <c r="J12" s="84"/>
      <c r="K12" s="84"/>
      <c r="L12" s="84"/>
      <c r="M12" s="24"/>
      <c r="N12" s="24"/>
    </row>
    <row r="13" spans="2:23" ht="18.75" customHeight="1">
      <c r="D13" s="24"/>
      <c r="E13" s="24"/>
      <c r="F13" s="24"/>
      <c r="G13" s="24"/>
      <c r="H13" s="24"/>
      <c r="I13" s="24"/>
      <c r="J13" s="38"/>
      <c r="K13" s="38"/>
      <c r="L13" s="38"/>
      <c r="M13" s="24"/>
      <c r="N13" s="24"/>
    </row>
    <row r="14" spans="2:23" ht="18.75" customHeight="1">
      <c r="C14" s="35" t="s">
        <v>121</v>
      </c>
      <c r="D14" s="97" t="s">
        <v>123</v>
      </c>
      <c r="E14" s="97"/>
      <c r="F14" s="97"/>
      <c r="G14" s="24"/>
      <c r="H14" s="24"/>
      <c r="I14" s="35" t="s">
        <v>8</v>
      </c>
      <c r="J14" s="106">
        <v>38146</v>
      </c>
      <c r="K14" s="106"/>
      <c r="L14" s="106"/>
      <c r="M14" s="24"/>
      <c r="N14" s="24"/>
    </row>
    <row r="15" spans="2:23" ht="18.75" customHeight="1">
      <c r="C15" s="35" t="s">
        <v>224</v>
      </c>
      <c r="D15" s="107" t="s">
        <v>1206</v>
      </c>
      <c r="E15" s="107"/>
      <c r="F15" s="107"/>
      <c r="G15" s="24"/>
      <c r="H15" s="24"/>
      <c r="I15" s="35" t="s">
        <v>97</v>
      </c>
      <c r="J15" s="120" t="s">
        <v>234</v>
      </c>
      <c r="K15" s="120"/>
      <c r="L15" s="120"/>
      <c r="M15" s="24"/>
      <c r="N15" s="24"/>
    </row>
    <row r="16" spans="2:23" ht="18.75" customHeight="1">
      <c r="C16" s="35" t="s">
        <v>5</v>
      </c>
      <c r="D16" s="97">
        <v>15214480</v>
      </c>
      <c r="E16" s="97"/>
      <c r="F16" s="97"/>
      <c r="G16" s="27"/>
      <c r="H16" s="24"/>
      <c r="I16" s="35" t="s">
        <v>620</v>
      </c>
      <c r="J16" s="108" t="str">
        <f>IFERROR(VLOOKUP(MID(J15,1,15),Dados!$A$103:$B$231,2,FALSE),"")</f>
        <v>PQH_PT</v>
      </c>
      <c r="K16" s="108"/>
      <c r="L16" s="108"/>
      <c r="M16" s="28"/>
      <c r="N16" s="24"/>
    </row>
    <row r="17" spans="2:14" ht="18.75" customHeight="1">
      <c r="C17" s="35" t="s">
        <v>151</v>
      </c>
      <c r="D17" s="105">
        <v>46434</v>
      </c>
      <c r="E17" s="105"/>
      <c r="F17" s="105"/>
      <c r="G17" s="27"/>
      <c r="H17" s="24"/>
      <c r="I17" s="36" t="s">
        <v>96</v>
      </c>
      <c r="J17" s="114"/>
      <c r="K17" s="114"/>
      <c r="L17" s="114"/>
      <c r="M17" s="28"/>
      <c r="N17" s="24"/>
    </row>
    <row r="18" spans="2:14" ht="18.75" customHeight="1">
      <c r="C18" s="36" t="s">
        <v>6</v>
      </c>
      <c r="D18" s="107" t="s">
        <v>153</v>
      </c>
      <c r="E18" s="107"/>
      <c r="F18" s="107"/>
      <c r="G18" s="27"/>
      <c r="H18" s="24"/>
      <c r="I18" s="36" t="s">
        <v>150</v>
      </c>
      <c r="J18" s="105" t="s">
        <v>901</v>
      </c>
      <c r="K18" s="105"/>
      <c r="L18" s="105"/>
    </row>
    <row r="19" spans="2:14" ht="18.75" customHeight="1">
      <c r="C19" s="35" t="s">
        <v>9</v>
      </c>
      <c r="D19" s="107">
        <v>252975073</v>
      </c>
      <c r="E19" s="107"/>
      <c r="F19" s="107"/>
      <c r="G19" s="27"/>
      <c r="H19" s="24"/>
      <c r="I19" s="36" t="s">
        <v>39</v>
      </c>
      <c r="J19" s="107"/>
      <c r="K19" s="107"/>
      <c r="L19" s="107"/>
      <c r="M19" s="40"/>
      <c r="N19" s="40"/>
    </row>
    <row r="20" spans="2:14" ht="18.75" customHeight="1">
      <c r="C20" s="35" t="s">
        <v>163</v>
      </c>
      <c r="D20" s="107"/>
      <c r="E20" s="107"/>
      <c r="F20" s="107"/>
      <c r="G20" s="29"/>
      <c r="H20" s="24"/>
      <c r="I20" s="36" t="s">
        <v>7</v>
      </c>
      <c r="J20" s="107"/>
      <c r="K20" s="107"/>
      <c r="L20" s="107"/>
    </row>
    <row r="21" spans="2:14" ht="18.75" customHeight="1">
      <c r="C21" s="35" t="s">
        <v>38</v>
      </c>
      <c r="D21" s="115" t="s">
        <v>1211</v>
      </c>
      <c r="E21" s="116"/>
      <c r="F21" s="116"/>
      <c r="G21" s="116"/>
      <c r="H21" s="31"/>
      <c r="I21" s="36" t="s">
        <v>164</v>
      </c>
      <c r="J21" s="121">
        <v>12050462956</v>
      </c>
      <c r="K21" s="121"/>
      <c r="L21" s="121"/>
    </row>
    <row r="22" spans="2:14" ht="18.75" customHeight="1">
      <c r="C22" s="35" t="s">
        <v>10</v>
      </c>
      <c r="D22" s="123" t="str">
        <f>IFERROR(VLOOKUP(MID(D21,5,4),BANCOS!$A$2:$C$99,3,FALSE),"")</f>
        <v>CGD</v>
      </c>
      <c r="E22" s="123"/>
      <c r="F22" s="5"/>
      <c r="G22" s="5"/>
      <c r="I22" s="35" t="s">
        <v>41</v>
      </c>
      <c r="J22" s="122" t="str">
        <f>IFERROR(VLOOKUP(MID(D21,5,4),BANCOS!$A$2:$C$99,2,FALSE),"")</f>
        <v>CGDIPTPL</v>
      </c>
      <c r="K22" s="122"/>
      <c r="L22" s="122"/>
      <c r="M22" s="4"/>
    </row>
    <row r="23" spans="2:14" ht="18.75" customHeight="1">
      <c r="C23" s="35" t="s">
        <v>11</v>
      </c>
      <c r="D23" s="117" t="s">
        <v>1208</v>
      </c>
      <c r="E23" s="118"/>
      <c r="F23" s="118"/>
      <c r="G23" s="118"/>
      <c r="H23" s="95"/>
      <c r="I23" s="35" t="s">
        <v>125</v>
      </c>
      <c r="J23" s="124">
        <v>961562400</v>
      </c>
      <c r="K23" s="124"/>
      <c r="L23" s="124"/>
      <c r="M23" s="95"/>
      <c r="N23" s="16"/>
    </row>
    <row r="24" spans="2:14" ht="18.75" customHeight="1">
      <c r="I24" s="35"/>
    </row>
    <row r="25" spans="2:14" ht="18.75" customHeight="1">
      <c r="I25" s="35"/>
    </row>
    <row r="26" spans="2:14">
      <c r="B26" s="43" t="s">
        <v>12</v>
      </c>
      <c r="C26" s="43"/>
    </row>
    <row r="27" spans="2:14" ht="7.5" customHeight="1"/>
    <row r="28" spans="2:14" ht="18.75" customHeight="1">
      <c r="C28" s="35" t="s">
        <v>13</v>
      </c>
      <c r="D28" s="97" t="s">
        <v>1209</v>
      </c>
      <c r="E28" s="97"/>
      <c r="F28" s="97"/>
      <c r="G28" s="97"/>
      <c r="H28" s="97"/>
      <c r="I28" s="97"/>
      <c r="J28" s="97"/>
      <c r="K28" s="97"/>
      <c r="L28" s="97"/>
      <c r="M28" s="30"/>
      <c r="N28" s="30"/>
    </row>
    <row r="29" spans="2:14" ht="18.75" customHeight="1">
      <c r="C29" s="35" t="s">
        <v>141</v>
      </c>
      <c r="D29" s="100" t="s">
        <v>136</v>
      </c>
      <c r="E29" s="100"/>
      <c r="F29" s="100"/>
      <c r="G29" s="100"/>
      <c r="H29" s="25"/>
      <c r="I29" s="35" t="s">
        <v>14</v>
      </c>
      <c r="J29" s="101">
        <v>925277276</v>
      </c>
      <c r="K29" s="101"/>
      <c r="L29" s="30"/>
      <c r="M29" s="26"/>
      <c r="N29" s="26"/>
    </row>
    <row r="30" spans="2:14"/>
    <row r="31" spans="2:14">
      <c r="B31" s="43" t="s">
        <v>124</v>
      </c>
      <c r="C31" s="43"/>
    </row>
    <row r="32" spans="2:14"/>
    <row r="33" spans="2:14" ht="18" customHeight="1">
      <c r="C33" s="35" t="s">
        <v>22</v>
      </c>
      <c r="D33" s="97" t="s">
        <v>622</v>
      </c>
      <c r="E33" s="97"/>
      <c r="F33" s="97"/>
      <c r="G33" s="97"/>
      <c r="H33" s="44"/>
      <c r="I33" s="45" t="s">
        <v>142</v>
      </c>
      <c r="J33" s="98" t="s">
        <v>1210</v>
      </c>
      <c r="K33" s="98"/>
      <c r="L33" s="98"/>
      <c r="M33" s="98"/>
      <c r="N33" s="98"/>
    </row>
    <row r="34" spans="2:14"/>
    <row r="35" spans="2:14" ht="18" customHeight="1">
      <c r="I35" s="45" t="s">
        <v>490</v>
      </c>
      <c r="J35" s="99" t="s">
        <v>441</v>
      </c>
      <c r="K35" s="99"/>
      <c r="L35" s="99"/>
      <c r="M35" s="99"/>
      <c r="N35" s="99"/>
    </row>
    <row r="36" spans="2:14">
      <c r="B36" s="43" t="s">
        <v>35</v>
      </c>
      <c r="C36" s="43"/>
    </row>
    <row r="37" spans="2:14" ht="9.75" customHeight="1"/>
    <row r="38" spans="2:14">
      <c r="C38" s="35" t="s">
        <v>36</v>
      </c>
    </row>
    <row r="39" spans="2:14">
      <c r="C39" s="35" t="s">
        <v>98</v>
      </c>
    </row>
    <row r="40" spans="2:14">
      <c r="C40" s="35" t="s">
        <v>155</v>
      </c>
    </row>
    <row r="41" spans="2:14">
      <c r="C41" s="35" t="s">
        <v>37</v>
      </c>
    </row>
    <row r="42" spans="2:14">
      <c r="C42" s="35" t="s">
        <v>156</v>
      </c>
    </row>
    <row r="43" spans="2:14">
      <c r="C43" s="2" t="s">
        <v>161</v>
      </c>
    </row>
    <row r="44" spans="2:14">
      <c r="C44" s="2" t="s">
        <v>162</v>
      </c>
    </row>
    <row r="45" spans="2:14"/>
    <row r="46" spans="2:14"/>
    <row r="47" spans="2:14">
      <c r="B47" s="43" t="s">
        <v>21</v>
      </c>
      <c r="C47" s="43"/>
    </row>
    <row r="48" spans="2:14" ht="16.2" thickBot="1"/>
    <row r="49" spans="3:14">
      <c r="C49" s="7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6"/>
    </row>
    <row r="50" spans="3:14"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9"/>
    </row>
    <row r="51" spans="3:14"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9"/>
    </row>
    <row r="52" spans="3:14"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9"/>
    </row>
    <row r="53" spans="3:14"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9"/>
    </row>
    <row r="54" spans="3:14" ht="16.2" thickBot="1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2"/>
    </row>
    <row r="55" spans="3:14"/>
    <row r="56" spans="3:14"/>
    <row r="57" spans="3:14"/>
    <row r="58" spans="3:14"/>
    <row r="59" spans="3:14"/>
    <row r="60" spans="3:14"/>
    <row r="61" spans="3:14"/>
    <row r="62" spans="3:14"/>
    <row r="63" spans="3:14"/>
    <row r="64" spans="3:1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</sheetData>
  <mergeCells count="33">
    <mergeCell ref="D21:G21"/>
    <mergeCell ref="D23:G23"/>
    <mergeCell ref="H11:L11"/>
    <mergeCell ref="J15:L15"/>
    <mergeCell ref="D20:F20"/>
    <mergeCell ref="J21:L21"/>
    <mergeCell ref="J22:L22"/>
    <mergeCell ref="J20:L20"/>
    <mergeCell ref="D22:E22"/>
    <mergeCell ref="D12:I12"/>
    <mergeCell ref="J23:L23"/>
    <mergeCell ref="B2:O2"/>
    <mergeCell ref="D17:F17"/>
    <mergeCell ref="J14:L14"/>
    <mergeCell ref="D19:F19"/>
    <mergeCell ref="D16:F16"/>
    <mergeCell ref="J19:L19"/>
    <mergeCell ref="J16:L16"/>
    <mergeCell ref="J18:L18"/>
    <mergeCell ref="D15:F15"/>
    <mergeCell ref="B4:O4"/>
    <mergeCell ref="D18:F18"/>
    <mergeCell ref="D14:F14"/>
    <mergeCell ref="D10:L10"/>
    <mergeCell ref="D9:L9"/>
    <mergeCell ref="D8:L8"/>
    <mergeCell ref="J17:L17"/>
    <mergeCell ref="D33:G33"/>
    <mergeCell ref="D28:L28"/>
    <mergeCell ref="J33:N33"/>
    <mergeCell ref="J35:N35"/>
    <mergeCell ref="D29:G29"/>
    <mergeCell ref="J29:K29"/>
  </mergeCells>
  <dataValidations count="2">
    <dataValidation type="textLength" operator="equal" allowBlank="1" showInputMessage="1" showErrorMessage="1" sqref="D19:F19" xr:uid="{582A2322-0AAA-4629-BB0F-6AAA5BF1AAF5}">
      <formula1>9</formula1>
    </dataValidation>
    <dataValidation type="textLength" operator="equal" allowBlank="1" showInputMessage="1" showErrorMessage="1" sqref="D21" xr:uid="{C0867E11-FDD1-468C-9675-6C92FB6D493E}">
      <formula1>25</formula1>
    </dataValidation>
  </dataValidations>
  <hyperlinks>
    <hyperlink ref="D23" r:id="rId1" xr:uid="{860A6DE9-9109-4CF1-8436-20DBE89210C4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6" orientation="portrait" r:id="rId2"/>
  <headerFooter>
    <oddFooter xml:space="preserve">&amp;RTP-PR03-04_v06
</oddFooter>
  </headerFooter>
  <ignoredErrors>
    <ignoredError sqref="J16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5" name="Button 6">
              <controlPr defaultSize="0" print="0" autoFill="0" autoPict="0" macro="[0]!Button5_Click" altText="CLICAR PARA ADICIONAR FOTOGRAFIA">
                <anchor moveWithCells="1" sizeWithCells="1">
                  <from>
                    <xdr:col>12</xdr:col>
                    <xdr:colOff>548640</xdr:colOff>
                    <xdr:row>10</xdr:row>
                    <xdr:rowOff>182880</xdr:rowOff>
                  </from>
                  <to>
                    <xdr:col>14</xdr:col>
                    <xdr:colOff>640080</xdr:colOff>
                    <xdr:row>14</xdr:row>
                    <xdr:rowOff>91440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01D0D9-33DD-4D30-BDAE-A6F4257C6835}">
          <x14:formula1>
            <xm:f>Dados!$F$60:$F$61</xm:f>
          </x14:formula1>
          <xm:sqref>D14:F14</xm:sqref>
        </x14:dataValidation>
        <x14:dataValidation type="list" allowBlank="1" showInputMessage="1" showErrorMessage="1" xr:uid="{D342E6CE-3D7B-41A0-AAAA-865485443675}">
          <x14:formula1>
            <xm:f>Dados!$A$77:$A$83</xm:f>
          </x14:formula1>
          <xm:sqref>J19:L19</xm:sqref>
        </x14:dataValidation>
        <x14:dataValidation type="list" allowBlank="1" showInputMessage="1" showErrorMessage="1" xr:uid="{8A1396FA-4FD7-4973-8581-F0252B5D2E17}">
          <x14:formula1>
            <xm:f>Dados!$A$87:$A$100</xm:f>
          </x14:formula1>
          <xm:sqref>D29:G29</xm:sqref>
        </x14:dataValidation>
        <x14:dataValidation type="list" allowBlank="1" showInputMessage="1" showErrorMessage="1" xr:uid="{388922FB-0534-4E24-9B12-937DE4A12774}">
          <x14:formula1>
            <xm:f>Dados!$J$22:$J$29</xm:f>
          </x14:formula1>
          <xm:sqref>D33:G33</xm:sqref>
        </x14:dataValidation>
        <x14:dataValidation type="list" allowBlank="1" showInputMessage="1" showErrorMessage="1" xr:uid="{8B20AE0A-5707-47D1-B6CE-7180817008A4}">
          <x14:formula1>
            <xm:f>Dados!$F$53:$F$57</xm:f>
          </x14:formula1>
          <xm:sqref>D18:F18</xm:sqref>
        </x14:dataValidation>
        <x14:dataValidation type="list" allowBlank="1" showInputMessage="1" showErrorMessage="1" xr:uid="{9A0AFE1F-7D0B-4A0C-BC39-AC8B02D2F2D8}">
          <x14:formula1>
            <xm:f>Dados!$A$103:$A$231</xm:f>
          </x14:formula1>
          <xm:sqref>J15:L15</xm:sqref>
        </x14:dataValidation>
        <x14:dataValidation type="list" allowBlank="1" showInputMessage="1" showErrorMessage="1" xr:uid="{8C62D135-B656-4D0A-BF73-BA5A43DB2312}">
          <x14:formula1>
            <xm:f>Dados!$F$65:$F$209</xm:f>
          </x14:formula1>
          <xm:sqref>J35:N35</xm:sqref>
        </x14:dataValidation>
        <x14:dataValidation type="list" allowBlank="1" showInputMessage="1" showErrorMessage="1" xr:uid="{C9DFCA51-1396-4757-B1CC-A81053039C60}">
          <x14:formula1>
            <xm:f>Dados!$J$64:$J$319</xm:f>
          </x14:formula1>
          <xm:sqref>D12:I12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36"/>
  <sheetViews>
    <sheetView workbookViewId="0">
      <selection activeCell="K12" sqref="K12"/>
    </sheetView>
  </sheetViews>
  <sheetFormatPr defaultColWidth="9.21875" defaultRowHeight="13.2"/>
  <cols>
    <col min="1" max="1" width="5.77734375" style="8" customWidth="1"/>
    <col min="2" max="2" width="12" style="13" bestFit="1" customWidth="1"/>
    <col min="3" max="3" width="10.21875" style="13" customWidth="1"/>
    <col min="4" max="4" width="12" style="13" customWidth="1"/>
    <col min="5" max="7" width="7.21875" style="8" bestFit="1" customWidth="1"/>
    <col min="8" max="8" width="8.5546875" style="8" customWidth="1"/>
    <col min="9" max="9" width="8.44140625" style="8" customWidth="1"/>
    <col min="10" max="10" width="9.21875" style="8" bestFit="1" customWidth="1"/>
    <col min="11" max="13" width="9.21875" style="8"/>
    <col min="14" max="14" width="13.21875" style="8" customWidth="1"/>
    <col min="15" max="16384" width="9.21875" style="8"/>
  </cols>
  <sheetData>
    <row r="1" spans="1:14" ht="18.600000000000001" thickBot="1">
      <c r="A1" s="6" t="s">
        <v>905</v>
      </c>
      <c r="B1" s="7"/>
      <c r="C1" s="7"/>
      <c r="D1" s="7"/>
      <c r="E1" s="6"/>
      <c r="F1" s="6"/>
      <c r="G1" s="6"/>
      <c r="H1" s="6"/>
      <c r="I1" s="6"/>
      <c r="J1" s="6"/>
    </row>
    <row r="2" spans="1:14" ht="19.2" thickTop="1" thickBot="1">
      <c r="A2" s="6"/>
      <c r="B2" s="7"/>
      <c r="C2" s="7"/>
      <c r="D2" s="7"/>
      <c r="E2" s="6"/>
      <c r="F2" s="6"/>
      <c r="G2" s="6"/>
      <c r="H2" s="6"/>
      <c r="I2" s="6"/>
      <c r="J2" s="6"/>
      <c r="M2" s="8" t="s">
        <v>118</v>
      </c>
      <c r="N2" s="20">
        <v>44197</v>
      </c>
    </row>
    <row r="3" spans="1:14" ht="13.8" thickTop="1"/>
    <row r="4" spans="1:14" ht="14.4">
      <c r="A4" s="9" t="s">
        <v>101</v>
      </c>
      <c r="B4" s="10"/>
      <c r="C4" s="10"/>
      <c r="D4" s="10"/>
      <c r="E4" s="9"/>
      <c r="F4" s="11"/>
      <c r="G4" s="11"/>
      <c r="H4" s="11"/>
      <c r="I4" s="11"/>
      <c r="J4" s="11"/>
    </row>
    <row r="5" spans="1:14" ht="14.4" thickBot="1">
      <c r="A5" s="11"/>
      <c r="B5" s="12"/>
      <c r="C5" s="12"/>
      <c r="D5" s="12"/>
      <c r="E5" s="11"/>
      <c r="F5" s="11"/>
      <c r="G5" s="11"/>
      <c r="H5" s="11"/>
      <c r="I5" s="11"/>
      <c r="J5" s="11"/>
    </row>
    <row r="6" spans="1:14" ht="15" customHeight="1" thickBot="1">
      <c r="A6" s="134" t="s">
        <v>102</v>
      </c>
      <c r="B6" s="135"/>
      <c r="C6" s="135"/>
      <c r="D6" s="136"/>
      <c r="E6" s="131" t="s">
        <v>103</v>
      </c>
      <c r="F6" s="132"/>
      <c r="G6" s="132"/>
      <c r="H6" s="132"/>
      <c r="I6" s="132"/>
      <c r="J6" s="133"/>
    </row>
    <row r="7" spans="1:14" ht="15.75" customHeight="1" thickBot="1">
      <c r="A7" s="137"/>
      <c r="B7" s="138"/>
      <c r="C7" s="138"/>
      <c r="D7" s="139"/>
      <c r="E7" s="56">
        <v>0</v>
      </c>
      <c r="F7" s="50">
        <v>1</v>
      </c>
      <c r="G7" s="50">
        <v>2</v>
      </c>
      <c r="H7" s="50">
        <v>3</v>
      </c>
      <c r="I7" s="50">
        <v>4</v>
      </c>
      <c r="J7" s="55" t="s">
        <v>104</v>
      </c>
      <c r="K7" s="51" t="s">
        <v>117</v>
      </c>
    </row>
    <row r="8" spans="1:14" ht="13.8">
      <c r="A8" s="64" t="s">
        <v>105</v>
      </c>
      <c r="B8" s="69">
        <v>0</v>
      </c>
      <c r="C8" s="64" t="s">
        <v>106</v>
      </c>
      <c r="D8" s="69">
        <v>686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21">
        <v>0</v>
      </c>
    </row>
    <row r="9" spans="1:14" ht="13.8">
      <c r="A9" s="64" t="s">
        <v>105</v>
      </c>
      <c r="B9" s="69">
        <f>D8+0.01</f>
        <v>686.01</v>
      </c>
      <c r="C9" s="64" t="s">
        <v>106</v>
      </c>
      <c r="D9" s="69">
        <v>718</v>
      </c>
      <c r="E9" s="63">
        <v>0.04</v>
      </c>
      <c r="F9" s="63">
        <v>7.0000000000000001E-3</v>
      </c>
      <c r="G9" s="63">
        <v>0</v>
      </c>
      <c r="H9" s="63">
        <v>0</v>
      </c>
      <c r="I9" s="63">
        <v>0</v>
      </c>
      <c r="J9" s="63">
        <v>0</v>
      </c>
      <c r="K9" s="22">
        <v>0</v>
      </c>
    </row>
    <row r="10" spans="1:14" ht="13.8">
      <c r="A10" s="64" t="s">
        <v>105</v>
      </c>
      <c r="B10" s="69">
        <f t="shared" ref="B10:B42" si="0">D9+0.01</f>
        <v>718.01</v>
      </c>
      <c r="C10" s="64" t="s">
        <v>106</v>
      </c>
      <c r="D10" s="69">
        <v>739</v>
      </c>
      <c r="E10" s="63">
        <v>7.1999999999999995E-2</v>
      </c>
      <c r="F10" s="63">
        <v>2.7E-2</v>
      </c>
      <c r="G10" s="63">
        <v>0</v>
      </c>
      <c r="H10" s="63">
        <v>0</v>
      </c>
      <c r="I10" s="63">
        <v>0</v>
      </c>
      <c r="J10" s="63">
        <v>0</v>
      </c>
      <c r="K10" s="22">
        <v>0</v>
      </c>
    </row>
    <row r="11" spans="1:14" ht="13.8">
      <c r="A11" s="64" t="s">
        <v>105</v>
      </c>
      <c r="B11" s="69">
        <f t="shared" si="0"/>
        <v>739.01</v>
      </c>
      <c r="C11" s="64" t="s">
        <v>106</v>
      </c>
      <c r="D11" s="69">
        <v>814</v>
      </c>
      <c r="E11" s="63">
        <v>0.08</v>
      </c>
      <c r="F11" s="63">
        <v>4.4999999999999998E-2</v>
      </c>
      <c r="G11" s="63">
        <v>0.01</v>
      </c>
      <c r="H11" s="63">
        <v>0</v>
      </c>
      <c r="I11" s="63">
        <v>0</v>
      </c>
      <c r="J11" s="63">
        <v>0</v>
      </c>
      <c r="K11" s="22">
        <v>0</v>
      </c>
    </row>
    <row r="12" spans="1:14" ht="13.8">
      <c r="A12" s="64" t="s">
        <v>105</v>
      </c>
      <c r="B12" s="69">
        <f t="shared" si="0"/>
        <v>814.01</v>
      </c>
      <c r="C12" s="64" t="s">
        <v>106</v>
      </c>
      <c r="D12" s="69">
        <v>922</v>
      </c>
      <c r="E12" s="63">
        <v>0.10199999999999999</v>
      </c>
      <c r="F12" s="63">
        <v>6.8000000000000005E-2</v>
      </c>
      <c r="G12" s="63">
        <v>3.5000000000000003E-2</v>
      </c>
      <c r="H12" s="63">
        <v>0</v>
      </c>
      <c r="I12" s="63">
        <v>0</v>
      </c>
      <c r="J12" s="63">
        <v>0</v>
      </c>
      <c r="K12" s="22">
        <v>0</v>
      </c>
    </row>
    <row r="13" spans="1:14" ht="13.8">
      <c r="A13" s="64" t="s">
        <v>105</v>
      </c>
      <c r="B13" s="69">
        <f t="shared" si="0"/>
        <v>922.01</v>
      </c>
      <c r="C13" s="64" t="s">
        <v>106</v>
      </c>
      <c r="D13" s="69">
        <v>1005</v>
      </c>
      <c r="E13" s="63">
        <v>0.114</v>
      </c>
      <c r="F13" s="63">
        <v>0.08</v>
      </c>
      <c r="G13" s="63">
        <v>5.7000000000000002E-2</v>
      </c>
      <c r="H13" s="63">
        <v>1.4E-2</v>
      </c>
      <c r="I13" s="63">
        <v>0</v>
      </c>
      <c r="J13" s="63">
        <v>0</v>
      </c>
      <c r="K13" s="22">
        <v>0</v>
      </c>
    </row>
    <row r="14" spans="1:14" ht="13.8">
      <c r="A14" s="64" t="s">
        <v>105</v>
      </c>
      <c r="B14" s="69">
        <f t="shared" si="0"/>
        <v>1005.01</v>
      </c>
      <c r="C14" s="64" t="s">
        <v>106</v>
      </c>
      <c r="D14" s="69">
        <v>1065</v>
      </c>
      <c r="E14" s="63">
        <v>0.122</v>
      </c>
      <c r="F14" s="63">
        <v>8.8999999999999996E-2</v>
      </c>
      <c r="G14" s="63">
        <v>6.6000000000000003E-2</v>
      </c>
      <c r="H14" s="63">
        <v>3.3000000000000002E-2</v>
      </c>
      <c r="I14" s="63">
        <v>0</v>
      </c>
      <c r="J14" s="63">
        <v>0</v>
      </c>
      <c r="K14" s="22">
        <v>0</v>
      </c>
    </row>
    <row r="15" spans="1:14" ht="13.8">
      <c r="A15" s="64" t="s">
        <v>105</v>
      </c>
      <c r="B15" s="69">
        <f t="shared" si="0"/>
        <v>1065.01</v>
      </c>
      <c r="C15" s="64" t="s">
        <v>106</v>
      </c>
      <c r="D15" s="69">
        <v>1143</v>
      </c>
      <c r="E15" s="63">
        <v>0.13200000000000001</v>
      </c>
      <c r="F15" s="63">
        <v>0.108</v>
      </c>
      <c r="G15" s="63">
        <v>8.4000000000000005E-2</v>
      </c>
      <c r="H15" s="63">
        <v>5.0999999999999997E-2</v>
      </c>
      <c r="I15" s="63">
        <v>2.7E-2</v>
      </c>
      <c r="J15" s="63">
        <v>2E-3</v>
      </c>
      <c r="K15" s="22">
        <v>0</v>
      </c>
    </row>
    <row r="16" spans="1:14" ht="13.8">
      <c r="A16" s="64" t="s">
        <v>105</v>
      </c>
      <c r="B16" s="69">
        <f t="shared" si="0"/>
        <v>1143.01</v>
      </c>
      <c r="C16" s="64" t="s">
        <v>106</v>
      </c>
      <c r="D16" s="69">
        <v>1225</v>
      </c>
      <c r="E16" s="63">
        <v>0.14199999999999999</v>
      </c>
      <c r="F16" s="63">
        <v>0.11899999999999999</v>
      </c>
      <c r="G16" s="63">
        <v>9.4E-2</v>
      </c>
      <c r="H16" s="63">
        <v>6.0999999999999999E-2</v>
      </c>
      <c r="I16" s="63">
        <v>3.5999999999999997E-2</v>
      </c>
      <c r="J16" s="63">
        <v>1.2E-2</v>
      </c>
      <c r="K16" s="22">
        <v>0</v>
      </c>
    </row>
    <row r="17" spans="1:11" ht="13.8">
      <c r="A17" s="64" t="s">
        <v>105</v>
      </c>
      <c r="B17" s="69">
        <f t="shared" si="0"/>
        <v>1225.01</v>
      </c>
      <c r="C17" s="64" t="s">
        <v>106</v>
      </c>
      <c r="D17" s="69">
        <v>1321</v>
      </c>
      <c r="E17" s="63">
        <v>0.153</v>
      </c>
      <c r="F17" s="63">
        <v>0.129</v>
      </c>
      <c r="G17" s="63">
        <v>0.106</v>
      </c>
      <c r="H17" s="63">
        <v>7.0999999999999994E-2</v>
      </c>
      <c r="I17" s="63">
        <v>4.5999999999999999E-2</v>
      </c>
      <c r="J17" s="63">
        <v>2.1999999999999999E-2</v>
      </c>
      <c r="K17" s="22">
        <v>0</v>
      </c>
    </row>
    <row r="18" spans="1:11" ht="13.8">
      <c r="A18" s="64" t="s">
        <v>105</v>
      </c>
      <c r="B18" s="69">
        <f t="shared" si="0"/>
        <v>1321.01</v>
      </c>
      <c r="C18" s="64" t="s">
        <v>106</v>
      </c>
      <c r="D18" s="69">
        <v>1424</v>
      </c>
      <c r="E18" s="63">
        <v>0.16300000000000001</v>
      </c>
      <c r="F18" s="63">
        <v>0.13900000000000001</v>
      </c>
      <c r="G18" s="63">
        <v>0.115</v>
      </c>
      <c r="H18" s="63">
        <v>8.1000000000000003E-2</v>
      </c>
      <c r="I18" s="63">
        <v>6.6000000000000003E-2</v>
      </c>
      <c r="J18" s="63">
        <v>0.04</v>
      </c>
      <c r="K18" s="22">
        <v>0</v>
      </c>
    </row>
    <row r="19" spans="1:11" ht="13.8">
      <c r="A19" s="64" t="s">
        <v>105</v>
      </c>
      <c r="B19" s="69">
        <f t="shared" si="0"/>
        <v>1424.01</v>
      </c>
      <c r="C19" s="64" t="s">
        <v>106</v>
      </c>
      <c r="D19" s="69">
        <v>1562</v>
      </c>
      <c r="E19" s="63">
        <v>0.17299999999999999</v>
      </c>
      <c r="F19" s="63">
        <v>0.14899999999999999</v>
      </c>
      <c r="G19" s="63">
        <v>0.124</v>
      </c>
      <c r="H19" s="63">
        <v>0.10100000000000001</v>
      </c>
      <c r="I19" s="63">
        <v>7.5999999999999998E-2</v>
      </c>
      <c r="J19" s="63">
        <v>0.05</v>
      </c>
      <c r="K19" s="22">
        <v>0</v>
      </c>
    </row>
    <row r="20" spans="1:11" ht="13.8">
      <c r="A20" s="64" t="s">
        <v>105</v>
      </c>
      <c r="B20" s="69">
        <f t="shared" si="0"/>
        <v>1562.01</v>
      </c>
      <c r="C20" s="64" t="s">
        <v>106</v>
      </c>
      <c r="D20" s="69">
        <v>1711</v>
      </c>
      <c r="E20" s="63">
        <v>0.187</v>
      </c>
      <c r="F20" s="63">
        <v>0.16400000000000001</v>
      </c>
      <c r="G20" s="63">
        <v>0.14899999999999999</v>
      </c>
      <c r="H20" s="63">
        <v>0.115</v>
      </c>
      <c r="I20" s="63">
        <v>0.09</v>
      </c>
      <c r="J20" s="63">
        <v>6.6000000000000003E-2</v>
      </c>
      <c r="K20" s="22">
        <v>0</v>
      </c>
    </row>
    <row r="21" spans="1:11" ht="13.8">
      <c r="A21" s="64" t="s">
        <v>105</v>
      </c>
      <c r="B21" s="69">
        <f t="shared" si="0"/>
        <v>1711.01</v>
      </c>
      <c r="C21" s="64" t="s">
        <v>106</v>
      </c>
      <c r="D21" s="69">
        <v>1870</v>
      </c>
      <c r="E21" s="63">
        <v>0.20100000000000001</v>
      </c>
      <c r="F21" s="63">
        <v>0.183</v>
      </c>
      <c r="G21" s="63">
        <v>0.17399999999999999</v>
      </c>
      <c r="H21" s="63">
        <v>0.14599999999999999</v>
      </c>
      <c r="I21" s="63">
        <v>0.126</v>
      </c>
      <c r="J21" s="63">
        <v>0.11799999999999999</v>
      </c>
      <c r="K21" s="22">
        <v>0</v>
      </c>
    </row>
    <row r="22" spans="1:11" ht="13.8">
      <c r="A22" s="64" t="s">
        <v>105</v>
      </c>
      <c r="B22" s="69">
        <f t="shared" si="0"/>
        <v>1870.01</v>
      </c>
      <c r="C22" s="64" t="s">
        <v>106</v>
      </c>
      <c r="D22" s="69">
        <v>1977</v>
      </c>
      <c r="E22" s="63">
        <v>0.21099999999999999</v>
      </c>
      <c r="F22" s="63">
        <v>0.19500000000000001</v>
      </c>
      <c r="G22" s="63">
        <v>0.183</v>
      </c>
      <c r="H22" s="63">
        <v>0.156</v>
      </c>
      <c r="I22" s="63">
        <v>0.14599999999999999</v>
      </c>
      <c r="J22" s="63">
        <v>0.126</v>
      </c>
      <c r="K22" s="22">
        <v>0</v>
      </c>
    </row>
    <row r="23" spans="1:11" ht="13.8">
      <c r="A23" s="64" t="s">
        <v>105</v>
      </c>
      <c r="B23" s="69">
        <f t="shared" si="0"/>
        <v>1977.01</v>
      </c>
      <c r="C23" s="64" t="s">
        <v>106</v>
      </c>
      <c r="D23" s="69">
        <v>2090</v>
      </c>
      <c r="E23" s="63">
        <v>0.221</v>
      </c>
      <c r="F23" s="63">
        <v>0.20399999999999999</v>
      </c>
      <c r="G23" s="63">
        <v>0.19400000000000001</v>
      </c>
      <c r="H23" s="63">
        <v>0.16500000000000001</v>
      </c>
      <c r="I23" s="63">
        <v>0.156</v>
      </c>
      <c r="J23" s="63">
        <v>0.13600000000000001</v>
      </c>
      <c r="K23" s="22">
        <v>0</v>
      </c>
    </row>
    <row r="24" spans="1:11" ht="13.8">
      <c r="A24" s="64" t="s">
        <v>105</v>
      </c>
      <c r="B24" s="69">
        <f t="shared" si="0"/>
        <v>2090.0100000000002</v>
      </c>
      <c r="C24" s="64" t="s">
        <v>106</v>
      </c>
      <c r="D24" s="69">
        <v>2218</v>
      </c>
      <c r="E24" s="63">
        <v>0.23</v>
      </c>
      <c r="F24" s="63">
        <v>0.215</v>
      </c>
      <c r="G24" s="63">
        <v>0.20499999999999999</v>
      </c>
      <c r="H24" s="63">
        <v>0.17599999999999999</v>
      </c>
      <c r="I24" s="63">
        <v>0.16600000000000001</v>
      </c>
      <c r="J24" s="63">
        <v>0.14599999999999999</v>
      </c>
      <c r="K24" s="22">
        <v>0</v>
      </c>
    </row>
    <row r="25" spans="1:11" ht="13.8">
      <c r="A25" s="64" t="s">
        <v>105</v>
      </c>
      <c r="B25" s="69">
        <f t="shared" si="0"/>
        <v>2218.0100000000002</v>
      </c>
      <c r="C25" s="64" t="s">
        <v>106</v>
      </c>
      <c r="D25" s="69">
        <v>2367</v>
      </c>
      <c r="E25" s="63">
        <v>0.24</v>
      </c>
      <c r="F25" s="63">
        <v>0.224</v>
      </c>
      <c r="G25" s="63">
        <v>0.215</v>
      </c>
      <c r="H25" s="63">
        <v>0.186</v>
      </c>
      <c r="I25" s="63">
        <v>0.17699999999999999</v>
      </c>
      <c r="J25" s="63">
        <v>0.156</v>
      </c>
      <c r="K25" s="22">
        <v>0</v>
      </c>
    </row>
    <row r="26" spans="1:11" ht="13.8">
      <c r="A26" s="64" t="s">
        <v>105</v>
      </c>
      <c r="B26" s="69">
        <f t="shared" si="0"/>
        <v>2367.0100000000002</v>
      </c>
      <c r="C26" s="64" t="s">
        <v>106</v>
      </c>
      <c r="D26" s="69">
        <v>2535</v>
      </c>
      <c r="E26" s="63">
        <v>0.25</v>
      </c>
      <c r="F26" s="63">
        <v>0.24399999999999999</v>
      </c>
      <c r="G26" s="63">
        <v>0.224</v>
      </c>
      <c r="H26" s="63">
        <v>0.20599999999999999</v>
      </c>
      <c r="I26" s="63">
        <v>0.186</v>
      </c>
      <c r="J26" s="63">
        <v>0.17699999999999999</v>
      </c>
      <c r="K26" s="22">
        <v>0</v>
      </c>
    </row>
    <row r="27" spans="1:11" ht="13.8">
      <c r="A27" s="64" t="s">
        <v>105</v>
      </c>
      <c r="B27" s="69">
        <f t="shared" si="0"/>
        <v>2535.0100000000002</v>
      </c>
      <c r="C27" s="64" t="s">
        <v>106</v>
      </c>
      <c r="D27" s="69">
        <v>2767</v>
      </c>
      <c r="E27" s="63">
        <v>0.26</v>
      </c>
      <c r="F27" s="63">
        <v>0.253</v>
      </c>
      <c r="G27" s="63">
        <v>0.23499999999999999</v>
      </c>
      <c r="H27" s="63">
        <v>0.216</v>
      </c>
      <c r="I27" s="63">
        <v>0.19600000000000001</v>
      </c>
      <c r="J27" s="63">
        <v>0.186</v>
      </c>
      <c r="K27" s="22">
        <v>0</v>
      </c>
    </row>
    <row r="28" spans="1:11" ht="13.8">
      <c r="A28" s="64" t="s">
        <v>105</v>
      </c>
      <c r="B28" s="69">
        <f t="shared" si="0"/>
        <v>2767.01</v>
      </c>
      <c r="C28" s="64" t="s">
        <v>106</v>
      </c>
      <c r="D28" s="69">
        <v>3104</v>
      </c>
      <c r="E28" s="63">
        <v>0.27200000000000002</v>
      </c>
      <c r="F28" s="63">
        <v>0.26600000000000001</v>
      </c>
      <c r="G28" s="63">
        <v>0.247</v>
      </c>
      <c r="H28" s="63">
        <v>0.22700000000000001</v>
      </c>
      <c r="I28" s="63">
        <v>0.20799999999999999</v>
      </c>
      <c r="J28" s="63">
        <v>0.19800000000000001</v>
      </c>
      <c r="K28" s="22">
        <v>0</v>
      </c>
    </row>
    <row r="29" spans="1:11" ht="13.8">
      <c r="A29" s="64" t="s">
        <v>105</v>
      </c>
      <c r="B29" s="69">
        <f t="shared" si="0"/>
        <v>3104.01</v>
      </c>
      <c r="C29" s="64" t="s">
        <v>106</v>
      </c>
      <c r="D29" s="69">
        <v>3534</v>
      </c>
      <c r="E29" s="63">
        <v>0.28799999999999998</v>
      </c>
      <c r="F29" s="63">
        <v>0.28499999999999998</v>
      </c>
      <c r="G29" s="63">
        <v>0.27</v>
      </c>
      <c r="H29" s="63">
        <v>0.254</v>
      </c>
      <c r="I29" s="63">
        <v>0.248</v>
      </c>
      <c r="J29" s="63">
        <v>0.23200000000000001</v>
      </c>
      <c r="K29" s="22">
        <v>0</v>
      </c>
    </row>
    <row r="30" spans="1:11" ht="13.8">
      <c r="A30" s="64" t="s">
        <v>105</v>
      </c>
      <c r="B30" s="69">
        <f t="shared" si="0"/>
        <v>3534.01</v>
      </c>
      <c r="C30" s="64" t="s">
        <v>106</v>
      </c>
      <c r="D30" s="69">
        <v>4118</v>
      </c>
      <c r="E30" s="63">
        <v>0.29899999999999999</v>
      </c>
      <c r="F30" s="63">
        <v>0.29699999999999999</v>
      </c>
      <c r="G30" s="63">
        <v>0.27900000000000003</v>
      </c>
      <c r="H30" s="63">
        <v>0.26400000000000001</v>
      </c>
      <c r="I30" s="63">
        <v>0.25800000000000001</v>
      </c>
      <c r="J30" s="63">
        <v>0.252</v>
      </c>
      <c r="K30" s="22">
        <v>0</v>
      </c>
    </row>
    <row r="31" spans="1:11" ht="13.8">
      <c r="A31" s="64" t="s">
        <v>105</v>
      </c>
      <c r="B31" s="69">
        <f t="shared" si="0"/>
        <v>4118.01</v>
      </c>
      <c r="C31" s="64" t="s">
        <v>106</v>
      </c>
      <c r="D31" s="69">
        <v>4650</v>
      </c>
      <c r="E31" s="63">
        <v>0.317</v>
      </c>
      <c r="F31" s="63">
        <v>0.312</v>
      </c>
      <c r="G31" s="63">
        <v>0.29599999999999999</v>
      </c>
      <c r="H31" s="63">
        <v>0.27800000000000002</v>
      </c>
      <c r="I31" s="63">
        <v>0.27200000000000002</v>
      </c>
      <c r="J31" s="63">
        <v>0.26700000000000002</v>
      </c>
      <c r="K31" s="22">
        <v>0</v>
      </c>
    </row>
    <row r="32" spans="1:11" ht="13.8">
      <c r="A32" s="64" t="s">
        <v>105</v>
      </c>
      <c r="B32" s="69">
        <f t="shared" si="0"/>
        <v>4650.01</v>
      </c>
      <c r="C32" s="64" t="s">
        <v>106</v>
      </c>
      <c r="D32" s="69">
        <v>5194</v>
      </c>
      <c r="E32" s="63">
        <v>0.32600000000000001</v>
      </c>
      <c r="F32" s="63">
        <v>0.32100000000000001</v>
      </c>
      <c r="G32" s="63">
        <v>0.316</v>
      </c>
      <c r="H32" s="63">
        <v>0.29099999999999998</v>
      </c>
      <c r="I32" s="63">
        <v>0.28199999999999997</v>
      </c>
      <c r="J32" s="63">
        <v>0.27600000000000002</v>
      </c>
      <c r="K32" s="22">
        <v>0</v>
      </c>
    </row>
    <row r="33" spans="1:11" ht="13.8">
      <c r="A33" s="64" t="s">
        <v>105</v>
      </c>
      <c r="B33" s="69">
        <f t="shared" si="0"/>
        <v>5194.01</v>
      </c>
      <c r="C33" s="64" t="s">
        <v>106</v>
      </c>
      <c r="D33" s="69">
        <v>5880</v>
      </c>
      <c r="E33" s="63">
        <v>0.33600000000000002</v>
      </c>
      <c r="F33" s="63">
        <v>0.33100000000000002</v>
      </c>
      <c r="G33" s="63">
        <v>0.32500000000000001</v>
      </c>
      <c r="H33" s="63">
        <v>0.3</v>
      </c>
      <c r="I33" s="63">
        <v>0.29399999999999998</v>
      </c>
      <c r="J33" s="63">
        <v>0.28599999999999998</v>
      </c>
      <c r="K33" s="22">
        <v>0</v>
      </c>
    </row>
    <row r="34" spans="1:11" ht="13.8">
      <c r="A34" s="64" t="s">
        <v>105</v>
      </c>
      <c r="B34" s="69">
        <f t="shared" si="0"/>
        <v>5880.01</v>
      </c>
      <c r="C34" s="64" t="s">
        <v>106</v>
      </c>
      <c r="D34" s="69">
        <v>6727</v>
      </c>
      <c r="E34" s="63">
        <v>0.35599999999999998</v>
      </c>
      <c r="F34" s="63">
        <v>0.35199999999999998</v>
      </c>
      <c r="G34" s="63">
        <v>0.34399999999999997</v>
      </c>
      <c r="H34" s="63">
        <v>0.32500000000000001</v>
      </c>
      <c r="I34" s="63">
        <v>0.32100000000000001</v>
      </c>
      <c r="J34" s="63">
        <v>0.318</v>
      </c>
      <c r="K34" s="22">
        <v>0</v>
      </c>
    </row>
    <row r="35" spans="1:11" ht="13.8">
      <c r="A35" s="64" t="s">
        <v>105</v>
      </c>
      <c r="B35" s="69">
        <f t="shared" si="0"/>
        <v>6727.01</v>
      </c>
      <c r="C35" s="64" t="s">
        <v>106</v>
      </c>
      <c r="D35" s="69">
        <v>7939</v>
      </c>
      <c r="E35" s="63">
        <v>0.36599999999999999</v>
      </c>
      <c r="F35" s="63">
        <v>0.36199999999999999</v>
      </c>
      <c r="G35" s="63">
        <v>0.35799999999999998</v>
      </c>
      <c r="H35" s="63">
        <v>0.34499999999999997</v>
      </c>
      <c r="I35" s="63">
        <v>0.33100000000000002</v>
      </c>
      <c r="J35" s="63">
        <v>0.32700000000000001</v>
      </c>
      <c r="K35" s="22">
        <v>0</v>
      </c>
    </row>
    <row r="36" spans="1:11" ht="13.8">
      <c r="A36" s="64" t="s">
        <v>105</v>
      </c>
      <c r="B36" s="69">
        <f t="shared" si="0"/>
        <v>7939.01</v>
      </c>
      <c r="C36" s="64" t="s">
        <v>106</v>
      </c>
      <c r="D36" s="69">
        <v>9560</v>
      </c>
      <c r="E36" s="63">
        <v>0.38500000000000001</v>
      </c>
      <c r="F36" s="63">
        <v>0.38100000000000001</v>
      </c>
      <c r="G36" s="63">
        <v>0.377</v>
      </c>
      <c r="H36" s="63">
        <v>0.36499999999999999</v>
      </c>
      <c r="I36" s="63">
        <v>0.36099999999999999</v>
      </c>
      <c r="J36" s="63">
        <v>0.34699999999999998</v>
      </c>
      <c r="K36" s="22">
        <v>0</v>
      </c>
    </row>
    <row r="37" spans="1:11" ht="13.8">
      <c r="A37" s="64" t="s">
        <v>105</v>
      </c>
      <c r="B37" s="69">
        <f t="shared" si="0"/>
        <v>9560.01</v>
      </c>
      <c r="C37" s="64" t="s">
        <v>106</v>
      </c>
      <c r="D37" s="69">
        <v>11282</v>
      </c>
      <c r="E37" s="63">
        <v>0.39500000000000002</v>
      </c>
      <c r="F37" s="63">
        <v>0.39100000000000001</v>
      </c>
      <c r="G37" s="63">
        <v>0.38700000000000001</v>
      </c>
      <c r="H37" s="63">
        <v>0.378</v>
      </c>
      <c r="I37" s="63">
        <v>0.37</v>
      </c>
      <c r="J37" s="63">
        <v>0.35699999999999998</v>
      </c>
      <c r="K37" s="22">
        <v>0</v>
      </c>
    </row>
    <row r="38" spans="1:11" ht="13.8">
      <c r="A38" s="64" t="s">
        <v>105</v>
      </c>
      <c r="B38" s="69">
        <f t="shared" si="0"/>
        <v>11282.01</v>
      </c>
      <c r="C38" s="64" t="s">
        <v>106</v>
      </c>
      <c r="D38" s="69">
        <v>18854</v>
      </c>
      <c r="E38" s="63">
        <v>0.40500000000000003</v>
      </c>
      <c r="F38" s="63">
        <v>0.40100000000000002</v>
      </c>
      <c r="G38" s="63">
        <v>0.39700000000000002</v>
      </c>
      <c r="H38" s="63">
        <v>0.38800000000000001</v>
      </c>
      <c r="I38" s="63">
        <v>0.38400000000000001</v>
      </c>
      <c r="J38" s="63">
        <v>0.36699999999999999</v>
      </c>
      <c r="K38" s="22">
        <v>0</v>
      </c>
    </row>
    <row r="39" spans="1:11" ht="13.8">
      <c r="A39" s="64" t="s">
        <v>105</v>
      </c>
      <c r="B39" s="69">
        <f t="shared" si="0"/>
        <v>18854.009999999998</v>
      </c>
      <c r="C39" s="64" t="s">
        <v>106</v>
      </c>
      <c r="D39" s="69">
        <v>20221</v>
      </c>
      <c r="E39" s="63">
        <v>0.41499999999999998</v>
      </c>
      <c r="F39" s="63">
        <v>0.41099999999999998</v>
      </c>
      <c r="G39" s="63">
        <v>0.40699999999999997</v>
      </c>
      <c r="H39" s="63">
        <v>0.39800000000000002</v>
      </c>
      <c r="I39" s="63">
        <v>0.39400000000000002</v>
      </c>
      <c r="J39" s="63">
        <v>0.376</v>
      </c>
      <c r="K39" s="22">
        <v>0</v>
      </c>
    </row>
    <row r="40" spans="1:11" ht="13.8">
      <c r="A40" s="64" t="s">
        <v>105</v>
      </c>
      <c r="B40" s="69">
        <f t="shared" si="0"/>
        <v>20221.009999999998</v>
      </c>
      <c r="C40" s="64" t="s">
        <v>106</v>
      </c>
      <c r="D40" s="69">
        <v>22749</v>
      </c>
      <c r="E40" s="63">
        <v>0.42199999999999999</v>
      </c>
      <c r="F40" s="63">
        <v>0.42</v>
      </c>
      <c r="G40" s="63">
        <v>0.41699999999999998</v>
      </c>
      <c r="H40" s="63">
        <v>0.40799999999999997</v>
      </c>
      <c r="I40" s="63">
        <v>0.40400000000000003</v>
      </c>
      <c r="J40" s="63">
        <v>0.38800000000000001</v>
      </c>
      <c r="K40" s="22">
        <v>0</v>
      </c>
    </row>
    <row r="41" spans="1:11" ht="13.8">
      <c r="A41" s="64" t="s">
        <v>105</v>
      </c>
      <c r="B41" s="69">
        <f t="shared" si="0"/>
        <v>22749.01</v>
      </c>
      <c r="C41" s="64" t="s">
        <v>106</v>
      </c>
      <c r="D41" s="69">
        <v>25276</v>
      </c>
      <c r="E41" s="63">
        <v>0.432</v>
      </c>
      <c r="F41" s="63">
        <v>0.43</v>
      </c>
      <c r="G41" s="63">
        <v>0.42599999999999999</v>
      </c>
      <c r="H41" s="63">
        <v>0.41699999999999998</v>
      </c>
      <c r="I41" s="63">
        <v>0.41399999999999998</v>
      </c>
      <c r="J41" s="63">
        <v>0.4</v>
      </c>
      <c r="K41" s="22">
        <v>0</v>
      </c>
    </row>
    <row r="42" spans="1:11" ht="14.4" thickBot="1">
      <c r="A42" s="61" t="s">
        <v>232</v>
      </c>
      <c r="B42" s="89">
        <f t="shared" si="0"/>
        <v>25276.01</v>
      </c>
      <c r="C42" s="61" t="s">
        <v>106</v>
      </c>
      <c r="D42" s="89"/>
      <c r="E42" s="59">
        <v>0.442</v>
      </c>
      <c r="F42" s="59">
        <v>0.44</v>
      </c>
      <c r="G42" s="59">
        <v>0.436</v>
      </c>
      <c r="H42" s="59">
        <v>0.42699999999999999</v>
      </c>
      <c r="I42" s="59">
        <v>0.42299999999999999</v>
      </c>
      <c r="J42" s="59">
        <v>0.41</v>
      </c>
      <c r="K42" s="23">
        <v>0</v>
      </c>
    </row>
    <row r="45" spans="1:11" ht="14.4">
      <c r="A45" s="9" t="s">
        <v>107</v>
      </c>
      <c r="B45" s="10"/>
      <c r="C45" s="10"/>
      <c r="D45" s="10"/>
      <c r="E45" s="9"/>
      <c r="F45" s="11"/>
      <c r="G45" s="11"/>
      <c r="H45" s="11"/>
      <c r="I45" s="11"/>
      <c r="J45" s="11"/>
    </row>
    <row r="46" spans="1:11" ht="15" thickBot="1">
      <c r="A46" s="9"/>
      <c r="B46" s="10"/>
      <c r="C46" s="10"/>
      <c r="D46" s="10"/>
      <c r="E46" s="9"/>
      <c r="F46" s="11"/>
      <c r="G46" s="11"/>
      <c r="H46" s="11"/>
      <c r="I46" s="11"/>
      <c r="J46" s="11"/>
    </row>
    <row r="47" spans="1:11" ht="15" customHeight="1">
      <c r="A47" s="134" t="s">
        <v>102</v>
      </c>
      <c r="B47" s="135"/>
      <c r="C47" s="135"/>
      <c r="D47" s="140"/>
      <c r="E47" s="143" t="s">
        <v>103</v>
      </c>
      <c r="F47" s="144"/>
      <c r="G47" s="144"/>
      <c r="H47" s="144"/>
      <c r="I47" s="144"/>
      <c r="J47" s="145"/>
      <c r="K47" s="17"/>
    </row>
    <row r="48" spans="1:11" ht="15.75" customHeight="1" thickBot="1">
      <c r="A48" s="137"/>
      <c r="B48" s="141"/>
      <c r="C48" s="141"/>
      <c r="D48" s="142"/>
      <c r="E48" s="18">
        <v>0</v>
      </c>
      <c r="F48" s="18">
        <v>1</v>
      </c>
      <c r="G48" s="18">
        <v>2</v>
      </c>
      <c r="H48" s="18">
        <v>3</v>
      </c>
      <c r="I48" s="18">
        <v>4</v>
      </c>
      <c r="J48" s="19" t="s">
        <v>104</v>
      </c>
      <c r="K48" s="19" t="s">
        <v>117</v>
      </c>
    </row>
    <row r="49" spans="1:11" ht="13.8">
      <c r="A49" s="64" t="s">
        <v>105</v>
      </c>
      <c r="B49" s="69">
        <v>0</v>
      </c>
      <c r="C49" s="64" t="s">
        <v>106</v>
      </c>
      <c r="D49" s="69">
        <v>686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22">
        <v>0</v>
      </c>
    </row>
    <row r="50" spans="1:11" ht="13.8">
      <c r="A50" s="64" t="s">
        <v>105</v>
      </c>
      <c r="B50" s="69">
        <f>D49+0.01</f>
        <v>686.01</v>
      </c>
      <c r="C50" s="64" t="s">
        <v>106</v>
      </c>
      <c r="D50" s="69">
        <v>708</v>
      </c>
      <c r="E50" s="66">
        <v>2.3E-2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22">
        <v>0</v>
      </c>
    </row>
    <row r="51" spans="1:11" ht="13.8">
      <c r="A51" s="64" t="s">
        <v>105</v>
      </c>
      <c r="B51" s="69">
        <f t="shared" ref="B51:B84" si="1">D50+0.01</f>
        <v>708.01</v>
      </c>
      <c r="C51" s="64" t="s">
        <v>106</v>
      </c>
      <c r="D51" s="69">
        <v>754</v>
      </c>
      <c r="E51" s="63">
        <v>3.3000000000000002E-2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22">
        <v>0</v>
      </c>
    </row>
    <row r="52" spans="1:11" ht="13.8">
      <c r="A52" s="64" t="s">
        <v>105</v>
      </c>
      <c r="B52" s="69">
        <f t="shared" si="1"/>
        <v>754.01</v>
      </c>
      <c r="C52" s="64" t="s">
        <v>106</v>
      </c>
      <c r="D52" s="69">
        <v>794</v>
      </c>
      <c r="E52" s="63">
        <v>4.7E-2</v>
      </c>
      <c r="F52" s="63">
        <v>8.9999999999999993E-3</v>
      </c>
      <c r="G52" s="63">
        <v>0</v>
      </c>
      <c r="H52" s="63">
        <v>0</v>
      </c>
      <c r="I52" s="63">
        <v>0</v>
      </c>
      <c r="J52" s="63">
        <v>0</v>
      </c>
      <c r="K52" s="22">
        <v>0</v>
      </c>
    </row>
    <row r="53" spans="1:11" ht="13.8">
      <c r="A53" s="64" t="s">
        <v>105</v>
      </c>
      <c r="B53" s="69">
        <f t="shared" si="1"/>
        <v>794.01</v>
      </c>
      <c r="C53" s="64" t="s">
        <v>106</v>
      </c>
      <c r="D53" s="69">
        <v>836</v>
      </c>
      <c r="E53" s="63">
        <v>5.6000000000000001E-2</v>
      </c>
      <c r="F53" s="63">
        <v>1.7999999999999999E-2</v>
      </c>
      <c r="G53" s="63">
        <v>8.9999999999999993E-3</v>
      </c>
      <c r="H53" s="63">
        <v>0</v>
      </c>
      <c r="I53" s="63">
        <v>0</v>
      </c>
      <c r="J53" s="63">
        <v>0</v>
      </c>
      <c r="K53" s="22">
        <v>0</v>
      </c>
    </row>
    <row r="54" spans="1:11" ht="13.8">
      <c r="A54" s="64" t="s">
        <v>105</v>
      </c>
      <c r="B54" s="69">
        <f t="shared" si="1"/>
        <v>836.01</v>
      </c>
      <c r="C54" s="64" t="s">
        <v>106</v>
      </c>
      <c r="D54" s="69">
        <v>886</v>
      </c>
      <c r="E54" s="63">
        <v>6.5000000000000002E-2</v>
      </c>
      <c r="F54" s="63">
        <v>3.6999999999999998E-2</v>
      </c>
      <c r="G54" s="63">
        <v>1.2E-2</v>
      </c>
      <c r="H54" s="63">
        <v>0</v>
      </c>
      <c r="I54" s="63">
        <v>0</v>
      </c>
      <c r="J54" s="63">
        <v>0</v>
      </c>
      <c r="K54" s="22">
        <v>0</v>
      </c>
    </row>
    <row r="55" spans="1:11" ht="13.8">
      <c r="A55" s="64" t="s">
        <v>105</v>
      </c>
      <c r="B55" s="69">
        <f t="shared" si="1"/>
        <v>886.01</v>
      </c>
      <c r="C55" s="64" t="s">
        <v>106</v>
      </c>
      <c r="D55" s="69">
        <v>974</v>
      </c>
      <c r="E55" s="66">
        <v>7.2999999999999995E-2</v>
      </c>
      <c r="F55" s="66">
        <v>4.5999999999999999E-2</v>
      </c>
      <c r="G55" s="66">
        <v>2.9000000000000001E-2</v>
      </c>
      <c r="H55" s="66">
        <v>0</v>
      </c>
      <c r="I55" s="66">
        <v>0</v>
      </c>
      <c r="J55" s="66">
        <v>0</v>
      </c>
      <c r="K55" s="22">
        <v>0</v>
      </c>
    </row>
    <row r="56" spans="1:11" ht="13.8">
      <c r="A56" s="64" t="s">
        <v>105</v>
      </c>
      <c r="B56" s="69">
        <f t="shared" si="1"/>
        <v>974.01</v>
      </c>
      <c r="C56" s="64" t="s">
        <v>106</v>
      </c>
      <c r="D56" s="69">
        <v>1081</v>
      </c>
      <c r="E56" s="66">
        <v>8.1000000000000003E-2</v>
      </c>
      <c r="F56" s="63">
        <v>5.5E-2</v>
      </c>
      <c r="G56" s="63">
        <v>3.6999999999999998E-2</v>
      </c>
      <c r="H56" s="63">
        <v>0.01</v>
      </c>
      <c r="I56" s="63">
        <v>0</v>
      </c>
      <c r="J56" s="63">
        <v>0</v>
      </c>
      <c r="K56" s="22">
        <v>0</v>
      </c>
    </row>
    <row r="57" spans="1:11" ht="13.8">
      <c r="A57" s="64" t="s">
        <v>105</v>
      </c>
      <c r="B57" s="69">
        <f t="shared" si="1"/>
        <v>1081.01</v>
      </c>
      <c r="C57" s="64" t="s">
        <v>106</v>
      </c>
      <c r="D57" s="69">
        <v>1225</v>
      </c>
      <c r="E57" s="63">
        <v>9.1999999999999998E-2</v>
      </c>
      <c r="F57" s="63">
        <v>6.9000000000000006E-2</v>
      </c>
      <c r="G57" s="63">
        <v>4.7E-2</v>
      </c>
      <c r="H57" s="63">
        <v>0.02</v>
      </c>
      <c r="I57" s="63">
        <v>0</v>
      </c>
      <c r="J57" s="63">
        <v>0</v>
      </c>
      <c r="K57" s="22">
        <v>0</v>
      </c>
    </row>
    <row r="58" spans="1:11" ht="13.8">
      <c r="A58" s="64" t="s">
        <v>105</v>
      </c>
      <c r="B58" s="69">
        <f t="shared" si="1"/>
        <v>1225.01</v>
      </c>
      <c r="C58" s="64" t="s">
        <v>106</v>
      </c>
      <c r="D58" s="69">
        <v>1404</v>
      </c>
      <c r="E58" s="63">
        <v>0.107</v>
      </c>
      <c r="F58" s="63">
        <v>8.8999999999999996E-2</v>
      </c>
      <c r="G58" s="63">
        <v>7.0999999999999994E-2</v>
      </c>
      <c r="H58" s="63">
        <v>4.2999999999999997E-2</v>
      </c>
      <c r="I58" s="63">
        <v>2.5999999999999999E-2</v>
      </c>
      <c r="J58" s="63">
        <v>1.7000000000000001E-2</v>
      </c>
      <c r="K58" s="22">
        <v>0</v>
      </c>
    </row>
    <row r="59" spans="1:11" ht="13.8">
      <c r="A59" s="64" t="s">
        <v>105</v>
      </c>
      <c r="B59" s="69">
        <f t="shared" si="1"/>
        <v>1404.01</v>
      </c>
      <c r="C59" s="64" t="s">
        <v>106</v>
      </c>
      <c r="D59" s="69">
        <v>1629</v>
      </c>
      <c r="E59" s="63">
        <v>0.11700000000000001</v>
      </c>
      <c r="F59" s="63">
        <v>0.1</v>
      </c>
      <c r="G59" s="63">
        <v>8.1000000000000003E-2</v>
      </c>
      <c r="H59" s="63">
        <v>6.3E-2</v>
      </c>
      <c r="I59" s="63">
        <v>4.4999999999999998E-2</v>
      </c>
      <c r="J59" s="63">
        <v>2.7E-2</v>
      </c>
      <c r="K59" s="22">
        <v>0</v>
      </c>
    </row>
    <row r="60" spans="1:11" ht="13.8">
      <c r="A60" s="64" t="s">
        <v>105</v>
      </c>
      <c r="B60" s="69">
        <f t="shared" si="1"/>
        <v>1629.01</v>
      </c>
      <c r="C60" s="64" t="s">
        <v>106</v>
      </c>
      <c r="D60" s="69">
        <v>1733</v>
      </c>
      <c r="E60" s="63">
        <v>0.13100000000000001</v>
      </c>
      <c r="F60" s="63">
        <v>0.114</v>
      </c>
      <c r="G60" s="63">
        <v>0.106</v>
      </c>
      <c r="H60" s="63">
        <v>7.6999999999999999E-2</v>
      </c>
      <c r="I60" s="63">
        <v>5.8999999999999997E-2</v>
      </c>
      <c r="J60" s="63">
        <v>5.0999999999999997E-2</v>
      </c>
      <c r="K60" s="22">
        <v>0</v>
      </c>
    </row>
    <row r="61" spans="1:11" ht="13.8">
      <c r="A61" s="64" t="s">
        <v>105</v>
      </c>
      <c r="B61" s="69">
        <f t="shared" si="1"/>
        <v>1733.01</v>
      </c>
      <c r="C61" s="64" t="s">
        <v>106</v>
      </c>
      <c r="D61" s="69">
        <v>1849</v>
      </c>
      <c r="E61" s="63">
        <v>0.14000000000000001</v>
      </c>
      <c r="F61" s="63">
        <v>0.124</v>
      </c>
      <c r="G61" s="63">
        <v>0.11700000000000001</v>
      </c>
      <c r="H61" s="63">
        <v>0.09</v>
      </c>
      <c r="I61" s="63">
        <v>7.2999999999999995E-2</v>
      </c>
      <c r="J61" s="63">
        <v>6.5000000000000002E-2</v>
      </c>
      <c r="K61" s="22">
        <v>0</v>
      </c>
    </row>
    <row r="62" spans="1:11" ht="13.8">
      <c r="A62" s="64" t="s">
        <v>105</v>
      </c>
      <c r="B62" s="69">
        <f t="shared" si="1"/>
        <v>1849.01</v>
      </c>
      <c r="C62" s="64" t="s">
        <v>106</v>
      </c>
      <c r="D62" s="69">
        <v>1998</v>
      </c>
      <c r="E62" s="63">
        <v>0.15</v>
      </c>
      <c r="F62" s="63">
        <v>0.13300000000000001</v>
      </c>
      <c r="G62" s="63">
        <v>0.125</v>
      </c>
      <c r="H62" s="63">
        <v>0.1</v>
      </c>
      <c r="I62" s="63">
        <v>9.1999999999999998E-2</v>
      </c>
      <c r="J62" s="63">
        <v>7.3999999999999996E-2</v>
      </c>
      <c r="K62" s="22">
        <v>0</v>
      </c>
    </row>
    <row r="63" spans="1:11" ht="13.8">
      <c r="A63" s="64" t="s">
        <v>105</v>
      </c>
      <c r="B63" s="69">
        <f t="shared" si="1"/>
        <v>1998.01</v>
      </c>
      <c r="C63" s="64" t="s">
        <v>106</v>
      </c>
      <c r="D63" s="69">
        <v>2157</v>
      </c>
      <c r="E63" s="63">
        <v>0.16</v>
      </c>
      <c r="F63" s="63">
        <v>0.14299999999999999</v>
      </c>
      <c r="G63" s="63">
        <v>0.13500000000000001</v>
      </c>
      <c r="H63" s="63">
        <v>0.109</v>
      </c>
      <c r="I63" s="63">
        <v>0.10199999999999999</v>
      </c>
      <c r="J63" s="63">
        <v>8.5000000000000006E-2</v>
      </c>
      <c r="K63" s="22">
        <v>0</v>
      </c>
    </row>
    <row r="64" spans="1:11" ht="13.8">
      <c r="A64" s="64" t="s">
        <v>105</v>
      </c>
      <c r="B64" s="69">
        <f t="shared" si="1"/>
        <v>2157.0100000000002</v>
      </c>
      <c r="C64" s="64" t="s">
        <v>106</v>
      </c>
      <c r="D64" s="69">
        <v>2347</v>
      </c>
      <c r="E64" s="63">
        <v>0.17</v>
      </c>
      <c r="F64" s="63">
        <v>0.16300000000000001</v>
      </c>
      <c r="G64" s="63">
        <v>0.14599999999999999</v>
      </c>
      <c r="H64" s="63">
        <v>0.11899999999999999</v>
      </c>
      <c r="I64" s="63">
        <v>0.111</v>
      </c>
      <c r="J64" s="63">
        <v>9.5000000000000001E-2</v>
      </c>
      <c r="K64" s="22">
        <v>0</v>
      </c>
    </row>
    <row r="65" spans="1:11" ht="13.8">
      <c r="A65" s="64" t="s">
        <v>105</v>
      </c>
      <c r="B65" s="69">
        <f t="shared" si="1"/>
        <v>2347.0100000000002</v>
      </c>
      <c r="C65" s="64" t="s">
        <v>106</v>
      </c>
      <c r="D65" s="69">
        <v>2566</v>
      </c>
      <c r="E65" s="63">
        <v>0.17799999999999999</v>
      </c>
      <c r="F65" s="63">
        <v>0.17199999999999999</v>
      </c>
      <c r="G65" s="63">
        <v>0.156</v>
      </c>
      <c r="H65" s="63">
        <v>0.13800000000000001</v>
      </c>
      <c r="I65" s="63">
        <v>0.121</v>
      </c>
      <c r="J65" s="63">
        <v>0.114</v>
      </c>
      <c r="K65" s="22">
        <v>0</v>
      </c>
    </row>
    <row r="66" spans="1:11" ht="13.8">
      <c r="A66" s="64" t="s">
        <v>105</v>
      </c>
      <c r="B66" s="69">
        <f t="shared" si="1"/>
        <v>2566.0100000000002</v>
      </c>
      <c r="C66" s="64" t="s">
        <v>106</v>
      </c>
      <c r="D66" s="69">
        <v>2934</v>
      </c>
      <c r="E66" s="63">
        <v>0.189</v>
      </c>
      <c r="F66" s="63">
        <v>0.182</v>
      </c>
      <c r="G66" s="63">
        <v>0.16600000000000001</v>
      </c>
      <c r="H66" s="63">
        <v>0.14799999999999999</v>
      </c>
      <c r="I66" s="63">
        <v>0.13100000000000001</v>
      </c>
      <c r="J66" s="63">
        <v>0.123</v>
      </c>
      <c r="K66" s="22">
        <v>0</v>
      </c>
    </row>
    <row r="67" spans="1:11" ht="13.8">
      <c r="A67" s="64" t="s">
        <v>105</v>
      </c>
      <c r="B67" s="69">
        <f t="shared" si="1"/>
        <v>2934.01</v>
      </c>
      <c r="C67" s="64" t="s">
        <v>106</v>
      </c>
      <c r="D67" s="69">
        <v>3356</v>
      </c>
      <c r="E67" s="63">
        <v>0.215</v>
      </c>
      <c r="F67" s="63">
        <v>0.214</v>
      </c>
      <c r="G67" s="63">
        <v>0.19800000000000001</v>
      </c>
      <c r="H67" s="63">
        <v>0.184</v>
      </c>
      <c r="I67" s="63">
        <v>0.17100000000000001</v>
      </c>
      <c r="J67" s="63">
        <v>0.16700000000000001</v>
      </c>
      <c r="K67" s="22">
        <v>0</v>
      </c>
    </row>
    <row r="68" spans="1:11" ht="13.8">
      <c r="A68" s="64" t="s">
        <v>105</v>
      </c>
      <c r="B68" s="69">
        <f t="shared" si="1"/>
        <v>3356.01</v>
      </c>
      <c r="C68" s="64" t="s">
        <v>106</v>
      </c>
      <c r="D68" s="69">
        <v>3611</v>
      </c>
      <c r="E68" s="63">
        <v>0.224</v>
      </c>
      <c r="F68" s="63">
        <v>0.223</v>
      </c>
      <c r="G68" s="63">
        <v>0.21</v>
      </c>
      <c r="H68" s="63">
        <v>0.19400000000000001</v>
      </c>
      <c r="I68" s="63">
        <v>0.19</v>
      </c>
      <c r="J68" s="63">
        <v>0.17599999999999999</v>
      </c>
      <c r="K68" s="22">
        <v>0</v>
      </c>
    </row>
    <row r="69" spans="1:11" ht="13.8">
      <c r="A69" s="64" t="s">
        <v>105</v>
      </c>
      <c r="B69" s="69">
        <f t="shared" si="1"/>
        <v>3611.01</v>
      </c>
      <c r="C69" s="64" t="s">
        <v>106</v>
      </c>
      <c r="D69" s="69">
        <v>3882</v>
      </c>
      <c r="E69" s="63">
        <v>0.23400000000000001</v>
      </c>
      <c r="F69" s="63">
        <v>0.23300000000000001</v>
      </c>
      <c r="G69" s="63">
        <v>0.22</v>
      </c>
      <c r="H69" s="63">
        <v>0.20599999999999999</v>
      </c>
      <c r="I69" s="63">
        <v>0.2</v>
      </c>
      <c r="J69" s="63">
        <v>0.186</v>
      </c>
      <c r="K69" s="22">
        <v>0</v>
      </c>
    </row>
    <row r="70" spans="1:11" ht="13.8">
      <c r="A70" s="64" t="s">
        <v>105</v>
      </c>
      <c r="B70" s="69">
        <f t="shared" si="1"/>
        <v>3882.01</v>
      </c>
      <c r="C70" s="64" t="s">
        <v>106</v>
      </c>
      <c r="D70" s="69">
        <v>4210</v>
      </c>
      <c r="E70" s="63">
        <v>0.24399999999999999</v>
      </c>
      <c r="F70" s="63">
        <v>0.24299999999999999</v>
      </c>
      <c r="G70" s="63">
        <v>0.22900000000000001</v>
      </c>
      <c r="H70" s="63">
        <v>0.216</v>
      </c>
      <c r="I70" s="63">
        <v>0.21199999999999999</v>
      </c>
      <c r="J70" s="63">
        <v>0.20599999999999999</v>
      </c>
      <c r="K70" s="22">
        <v>0</v>
      </c>
    </row>
    <row r="71" spans="1:11" ht="13.8">
      <c r="A71" s="64" t="s">
        <v>105</v>
      </c>
      <c r="B71" s="69">
        <f t="shared" si="1"/>
        <v>4210.01</v>
      </c>
      <c r="C71" s="64" t="s">
        <v>106</v>
      </c>
      <c r="D71" s="69">
        <v>4604</v>
      </c>
      <c r="E71" s="63">
        <v>0.25900000000000001</v>
      </c>
      <c r="F71" s="63">
        <v>0.253</v>
      </c>
      <c r="G71" s="63">
        <v>0.23899999999999999</v>
      </c>
      <c r="H71" s="63">
        <v>0.22500000000000001</v>
      </c>
      <c r="I71" s="63">
        <v>0.221</v>
      </c>
      <c r="J71" s="63">
        <v>0.218</v>
      </c>
      <c r="K71" s="22">
        <v>0</v>
      </c>
    </row>
    <row r="72" spans="1:11" ht="13.8">
      <c r="A72" s="64" t="s">
        <v>105</v>
      </c>
      <c r="B72" s="69">
        <f t="shared" si="1"/>
        <v>4604.01</v>
      </c>
      <c r="C72" s="64" t="s">
        <v>106</v>
      </c>
      <c r="D72" s="69">
        <v>5076</v>
      </c>
      <c r="E72" s="63">
        <v>0.26900000000000002</v>
      </c>
      <c r="F72" s="63">
        <v>0.26300000000000001</v>
      </c>
      <c r="G72" s="63">
        <v>0.25900000000000001</v>
      </c>
      <c r="H72" s="63">
        <v>0.23499999999999999</v>
      </c>
      <c r="I72" s="63">
        <v>0.23100000000000001</v>
      </c>
      <c r="J72" s="63">
        <v>0.22700000000000001</v>
      </c>
      <c r="K72" s="22">
        <v>0</v>
      </c>
    </row>
    <row r="73" spans="1:11" ht="13.8">
      <c r="A73" s="64" t="s">
        <v>105</v>
      </c>
      <c r="B73" s="69">
        <f t="shared" si="1"/>
        <v>5076.01</v>
      </c>
      <c r="C73" s="64" t="s">
        <v>106</v>
      </c>
      <c r="D73" s="69">
        <v>5654</v>
      </c>
      <c r="E73" s="63">
        <v>0.27800000000000002</v>
      </c>
      <c r="F73" s="63">
        <v>0.27200000000000002</v>
      </c>
      <c r="G73" s="63">
        <v>0.26900000000000002</v>
      </c>
      <c r="H73" s="63">
        <v>0.245</v>
      </c>
      <c r="I73" s="63">
        <v>0.24099999999999999</v>
      </c>
      <c r="J73" s="63">
        <v>0.23699999999999999</v>
      </c>
      <c r="K73" s="22">
        <v>0</v>
      </c>
    </row>
    <row r="74" spans="1:11" ht="13.8">
      <c r="A74" s="64" t="s">
        <v>105</v>
      </c>
      <c r="B74" s="69">
        <f t="shared" si="1"/>
        <v>5654.01</v>
      </c>
      <c r="C74" s="64" t="s">
        <v>106</v>
      </c>
      <c r="D74" s="69">
        <v>6381</v>
      </c>
      <c r="E74" s="63">
        <v>0.28799999999999998</v>
      </c>
      <c r="F74" s="63">
        <v>0.28199999999999997</v>
      </c>
      <c r="G74" s="63">
        <v>0.27800000000000002</v>
      </c>
      <c r="H74" s="63">
        <v>0.255</v>
      </c>
      <c r="I74" s="63">
        <v>0.251</v>
      </c>
      <c r="J74" s="63">
        <v>0.247</v>
      </c>
      <c r="K74" s="22">
        <v>0</v>
      </c>
    </row>
    <row r="75" spans="1:11" ht="13.8">
      <c r="A75" s="64" t="s">
        <v>105</v>
      </c>
      <c r="B75" s="69">
        <f t="shared" si="1"/>
        <v>6381.01</v>
      </c>
      <c r="C75" s="64" t="s">
        <v>106</v>
      </c>
      <c r="D75" s="69">
        <v>7323</v>
      </c>
      <c r="E75" s="63">
        <v>0.29699999999999999</v>
      </c>
      <c r="F75" s="63">
        <v>0.29599999999999999</v>
      </c>
      <c r="G75" s="63">
        <v>0.29199999999999998</v>
      </c>
      <c r="H75" s="63">
        <v>0.27</v>
      </c>
      <c r="I75" s="63">
        <v>0.26900000000000002</v>
      </c>
      <c r="J75" s="63">
        <v>0.26700000000000002</v>
      </c>
      <c r="K75" s="22">
        <v>0</v>
      </c>
    </row>
    <row r="76" spans="1:11" ht="13.8">
      <c r="A76" s="64" t="s">
        <v>105</v>
      </c>
      <c r="B76" s="69">
        <f t="shared" si="1"/>
        <v>7323.01</v>
      </c>
      <c r="C76" s="64" t="s">
        <v>106</v>
      </c>
      <c r="D76" s="69">
        <v>8441</v>
      </c>
      <c r="E76" s="63">
        <v>0.307</v>
      </c>
      <c r="F76" s="63">
        <v>0.30599999999999999</v>
      </c>
      <c r="G76" s="63">
        <v>0.30399999999999999</v>
      </c>
      <c r="H76" s="63">
        <v>0.28999999999999998</v>
      </c>
      <c r="I76" s="63">
        <v>0.27800000000000002</v>
      </c>
      <c r="J76" s="63">
        <v>0.27600000000000002</v>
      </c>
      <c r="K76" s="22">
        <v>0</v>
      </c>
    </row>
    <row r="77" spans="1:11" ht="13.8">
      <c r="A77" s="64" t="s">
        <v>105</v>
      </c>
      <c r="B77" s="69">
        <f t="shared" si="1"/>
        <v>8441.01</v>
      </c>
      <c r="C77" s="64" t="s">
        <v>106</v>
      </c>
      <c r="D77" s="69">
        <v>9336</v>
      </c>
      <c r="E77" s="63">
        <v>0.32100000000000001</v>
      </c>
      <c r="F77" s="63">
        <v>0.32</v>
      </c>
      <c r="G77" s="63">
        <v>0.31900000000000001</v>
      </c>
      <c r="H77" s="63">
        <v>0.307</v>
      </c>
      <c r="I77" s="63">
        <v>0.29299999999999998</v>
      </c>
      <c r="J77" s="63">
        <v>0.29099999999999998</v>
      </c>
      <c r="K77" s="22">
        <v>0</v>
      </c>
    </row>
    <row r="78" spans="1:11" ht="13.8">
      <c r="A78" s="64" t="s">
        <v>105</v>
      </c>
      <c r="B78" s="69">
        <f t="shared" si="1"/>
        <v>9336.01</v>
      </c>
      <c r="C78" s="64" t="s">
        <v>106</v>
      </c>
      <c r="D78" s="69">
        <v>10448</v>
      </c>
      <c r="E78" s="63">
        <v>0.33100000000000002</v>
      </c>
      <c r="F78" s="63">
        <v>0.33</v>
      </c>
      <c r="G78" s="63">
        <v>0.32800000000000001</v>
      </c>
      <c r="H78" s="63">
        <v>0.317</v>
      </c>
      <c r="I78" s="63">
        <v>0.315</v>
      </c>
      <c r="J78" s="63">
        <v>0.3</v>
      </c>
      <c r="K78" s="22">
        <v>0</v>
      </c>
    </row>
    <row r="79" spans="1:11" ht="13.8">
      <c r="A79" s="64" t="s">
        <v>105</v>
      </c>
      <c r="B79" s="69">
        <f t="shared" si="1"/>
        <v>10448.01</v>
      </c>
      <c r="C79" s="64" t="s">
        <v>106</v>
      </c>
      <c r="D79" s="69">
        <v>14013</v>
      </c>
      <c r="E79" s="63">
        <v>0.34399999999999997</v>
      </c>
      <c r="F79" s="63">
        <v>0.34300000000000003</v>
      </c>
      <c r="G79" s="63">
        <v>0.33800000000000002</v>
      </c>
      <c r="H79" s="63">
        <v>0.32600000000000001</v>
      </c>
      <c r="I79" s="63">
        <v>0.32400000000000001</v>
      </c>
      <c r="J79" s="63">
        <v>0.313</v>
      </c>
      <c r="K79" s="22">
        <v>0</v>
      </c>
    </row>
    <row r="80" spans="1:11" ht="13.8">
      <c r="A80" s="64" t="s">
        <v>105</v>
      </c>
      <c r="B80" s="69">
        <f t="shared" si="1"/>
        <v>14013.01</v>
      </c>
      <c r="C80" s="64" t="s">
        <v>106</v>
      </c>
      <c r="D80" s="69">
        <v>20118</v>
      </c>
      <c r="E80" s="63">
        <v>0.36399999999999999</v>
      </c>
      <c r="F80" s="63">
        <v>0.36299999999999999</v>
      </c>
      <c r="G80" s="63">
        <v>0.36199999999999999</v>
      </c>
      <c r="H80" s="63">
        <v>0.35099999999999998</v>
      </c>
      <c r="I80" s="63">
        <v>0.34899999999999998</v>
      </c>
      <c r="J80" s="63">
        <v>0.33700000000000002</v>
      </c>
      <c r="K80" s="22">
        <v>0</v>
      </c>
    </row>
    <row r="81" spans="1:11" ht="13.8">
      <c r="A81" s="64" t="s">
        <v>105</v>
      </c>
      <c r="B81" s="69">
        <f t="shared" si="1"/>
        <v>20118.009999999998</v>
      </c>
      <c r="C81" s="64" t="s">
        <v>106</v>
      </c>
      <c r="D81" s="69">
        <v>22749</v>
      </c>
      <c r="E81" s="63">
        <v>0.373</v>
      </c>
      <c r="F81" s="63">
        <v>0.372</v>
      </c>
      <c r="G81" s="63">
        <v>0.371</v>
      </c>
      <c r="H81" s="63">
        <v>0.36499999999999999</v>
      </c>
      <c r="I81" s="63">
        <v>0.35899999999999999</v>
      </c>
      <c r="J81" s="63">
        <v>0.34699999999999998</v>
      </c>
      <c r="K81" s="22">
        <v>0</v>
      </c>
    </row>
    <row r="82" spans="1:11" ht="13.8">
      <c r="A82" s="64" t="s">
        <v>105</v>
      </c>
      <c r="B82" s="69">
        <f t="shared" si="1"/>
        <v>22749.01</v>
      </c>
      <c r="C82" s="64" t="s">
        <v>106</v>
      </c>
      <c r="D82" s="69">
        <v>25276</v>
      </c>
      <c r="E82" s="63">
        <v>0.38300000000000001</v>
      </c>
      <c r="F82" s="63">
        <v>0.38200000000000001</v>
      </c>
      <c r="G82" s="63">
        <v>0.38100000000000001</v>
      </c>
      <c r="H82" s="63">
        <v>0.374</v>
      </c>
      <c r="I82" s="63">
        <v>0.372</v>
      </c>
      <c r="J82" s="63">
        <v>0.35699999999999998</v>
      </c>
      <c r="K82" s="22">
        <v>0</v>
      </c>
    </row>
    <row r="83" spans="1:11" ht="13.8">
      <c r="A83" s="64" t="s">
        <v>105</v>
      </c>
      <c r="B83" s="69">
        <f t="shared" si="1"/>
        <v>25276.01</v>
      </c>
      <c r="C83" s="64" t="s">
        <v>106</v>
      </c>
      <c r="D83" s="69">
        <v>28309</v>
      </c>
      <c r="E83" s="63">
        <v>0.39300000000000002</v>
      </c>
      <c r="F83" s="63">
        <v>0.39200000000000002</v>
      </c>
      <c r="G83" s="63">
        <v>0.39100000000000001</v>
      </c>
      <c r="H83" s="63">
        <v>0.38400000000000001</v>
      </c>
      <c r="I83" s="63">
        <v>0.38200000000000001</v>
      </c>
      <c r="J83" s="63">
        <v>0.37</v>
      </c>
      <c r="K83" s="22">
        <v>0</v>
      </c>
    </row>
    <row r="84" spans="1:11" ht="14.4" thickBot="1">
      <c r="A84" s="61" t="s">
        <v>232</v>
      </c>
      <c r="B84" s="89">
        <f t="shared" si="1"/>
        <v>28309.01</v>
      </c>
      <c r="C84" s="61" t="s">
        <v>106</v>
      </c>
      <c r="D84" s="89"/>
      <c r="E84" s="59">
        <v>0.40300000000000002</v>
      </c>
      <c r="F84" s="59">
        <v>0.40200000000000002</v>
      </c>
      <c r="G84" s="59">
        <v>0.40100000000000002</v>
      </c>
      <c r="H84" s="59">
        <v>0.39400000000000002</v>
      </c>
      <c r="I84" s="59">
        <v>0.39200000000000002</v>
      </c>
      <c r="J84" s="59">
        <v>0.38</v>
      </c>
      <c r="K84" s="23">
        <v>0</v>
      </c>
    </row>
    <row r="88" spans="1:11" ht="14.4">
      <c r="A88" s="9" t="s">
        <v>108</v>
      </c>
      <c r="B88" s="12"/>
      <c r="C88" s="12"/>
      <c r="D88" s="12"/>
      <c r="E88" s="11"/>
      <c r="F88" s="11"/>
      <c r="G88" s="11"/>
      <c r="H88" s="11"/>
      <c r="I88" s="11"/>
      <c r="J88" s="11"/>
    </row>
    <row r="89" spans="1:11" ht="15" thickBot="1">
      <c r="A89" s="9"/>
      <c r="B89" s="12"/>
      <c r="C89" s="12"/>
      <c r="D89" s="12"/>
      <c r="E89" s="11"/>
      <c r="F89" s="11"/>
      <c r="G89" s="11"/>
      <c r="H89" s="11"/>
      <c r="I89" s="11"/>
      <c r="J89" s="11"/>
    </row>
    <row r="90" spans="1:11" ht="15" customHeight="1">
      <c r="A90" s="146" t="s">
        <v>102</v>
      </c>
      <c r="B90" s="147"/>
      <c r="C90" s="87"/>
      <c r="D90" s="87"/>
      <c r="E90" s="58" t="s">
        <v>103</v>
      </c>
      <c r="F90" s="58"/>
      <c r="G90" s="58"/>
      <c r="H90" s="58"/>
      <c r="I90" s="58"/>
      <c r="J90" s="57"/>
      <c r="K90" s="17"/>
    </row>
    <row r="91" spans="1:11" ht="14.4" thickBot="1">
      <c r="A91" s="148"/>
      <c r="B91" s="149"/>
      <c r="C91" s="88"/>
      <c r="D91" s="88"/>
      <c r="E91" s="18">
        <v>0</v>
      </c>
      <c r="F91" s="18">
        <v>1</v>
      </c>
      <c r="G91" s="18">
        <v>2</v>
      </c>
      <c r="H91" s="18">
        <v>3</v>
      </c>
      <c r="I91" s="18">
        <v>4</v>
      </c>
      <c r="J91" s="19" t="s">
        <v>104</v>
      </c>
      <c r="K91" s="19" t="s">
        <v>117</v>
      </c>
    </row>
    <row r="92" spans="1:11" ht="13.8">
      <c r="A92" s="64" t="s">
        <v>105</v>
      </c>
      <c r="B92" s="69">
        <v>0</v>
      </c>
      <c r="C92" s="64" t="s">
        <v>106</v>
      </c>
      <c r="D92" s="69">
        <v>686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22">
        <v>0</v>
      </c>
    </row>
    <row r="93" spans="1:11" ht="13.8">
      <c r="A93" s="64" t="s">
        <v>105</v>
      </c>
      <c r="B93" s="69">
        <f>D92+0.01</f>
        <v>686.01</v>
      </c>
      <c r="C93" s="64" t="s">
        <v>106</v>
      </c>
      <c r="D93" s="69">
        <v>718</v>
      </c>
      <c r="E93" s="63">
        <v>0.04</v>
      </c>
      <c r="F93" s="63">
        <v>1.2E-2</v>
      </c>
      <c r="G93" s="63">
        <v>8.0000000000000002E-3</v>
      </c>
      <c r="H93" s="63">
        <v>3.0000000000000001E-3</v>
      </c>
      <c r="I93" s="63">
        <v>0</v>
      </c>
      <c r="J93" s="63">
        <v>0</v>
      </c>
      <c r="K93" s="22">
        <v>0</v>
      </c>
    </row>
    <row r="94" spans="1:11" ht="13.8">
      <c r="A94" s="64" t="s">
        <v>105</v>
      </c>
      <c r="B94" s="69">
        <f t="shared" ref="B94:B126" si="2">D93+0.01</f>
        <v>718.01</v>
      </c>
      <c r="C94" s="64" t="s">
        <v>106</v>
      </c>
      <c r="D94" s="69">
        <v>739</v>
      </c>
      <c r="E94" s="63">
        <v>7.1999999999999995E-2</v>
      </c>
      <c r="F94" s="63">
        <v>4.2999999999999997E-2</v>
      </c>
      <c r="G94" s="63">
        <v>2.5000000000000001E-2</v>
      </c>
      <c r="H94" s="63">
        <v>6.0000000000000001E-3</v>
      </c>
      <c r="I94" s="63">
        <v>0</v>
      </c>
      <c r="J94" s="63">
        <v>0</v>
      </c>
      <c r="K94" s="22">
        <v>0</v>
      </c>
    </row>
    <row r="95" spans="1:11" ht="13.8">
      <c r="A95" s="64" t="s">
        <v>105</v>
      </c>
      <c r="B95" s="69">
        <f t="shared" si="2"/>
        <v>739.01</v>
      </c>
      <c r="C95" s="64" t="s">
        <v>106</v>
      </c>
      <c r="D95" s="69">
        <v>814</v>
      </c>
      <c r="E95" s="63">
        <v>0.08</v>
      </c>
      <c r="F95" s="63">
        <v>5.1999999999999998E-2</v>
      </c>
      <c r="G95" s="63">
        <v>3.4000000000000002E-2</v>
      </c>
      <c r="H95" s="63">
        <v>2.5000000000000001E-2</v>
      </c>
      <c r="I95" s="63">
        <v>6.0000000000000001E-3</v>
      </c>
      <c r="J95" s="63">
        <v>0</v>
      </c>
      <c r="K95" s="22">
        <v>0</v>
      </c>
    </row>
    <row r="96" spans="1:11" ht="13.8">
      <c r="A96" s="64" t="s">
        <v>105</v>
      </c>
      <c r="B96" s="69">
        <f t="shared" si="2"/>
        <v>814.01</v>
      </c>
      <c r="C96" s="64" t="s">
        <v>106</v>
      </c>
      <c r="D96" s="69">
        <v>922</v>
      </c>
      <c r="E96" s="63">
        <v>0.10199999999999999</v>
      </c>
      <c r="F96" s="63">
        <v>7.3999999999999996E-2</v>
      </c>
      <c r="G96" s="63">
        <v>6.6000000000000003E-2</v>
      </c>
      <c r="H96" s="63">
        <v>3.7999999999999999E-2</v>
      </c>
      <c r="I96" s="63">
        <v>3.1E-2</v>
      </c>
      <c r="J96" s="63">
        <v>1.2E-2</v>
      </c>
      <c r="K96" s="22">
        <v>0</v>
      </c>
    </row>
    <row r="97" spans="1:11" ht="13.8">
      <c r="A97" s="64" t="s">
        <v>105</v>
      </c>
      <c r="B97" s="69">
        <f t="shared" si="2"/>
        <v>922.01</v>
      </c>
      <c r="C97" s="64" t="s">
        <v>106</v>
      </c>
      <c r="D97" s="69">
        <v>1005</v>
      </c>
      <c r="E97" s="63">
        <v>0.114</v>
      </c>
      <c r="F97" s="63">
        <v>8.6999999999999994E-2</v>
      </c>
      <c r="G97" s="63">
        <v>7.9000000000000001E-2</v>
      </c>
      <c r="H97" s="63">
        <v>5.1999999999999998E-2</v>
      </c>
      <c r="I97" s="63">
        <v>4.3999999999999997E-2</v>
      </c>
      <c r="J97" s="63">
        <v>3.1E-2</v>
      </c>
      <c r="K97" s="22">
        <v>0</v>
      </c>
    </row>
    <row r="98" spans="1:11" ht="13.8">
      <c r="A98" s="64" t="s">
        <v>105</v>
      </c>
      <c r="B98" s="69">
        <f t="shared" si="2"/>
        <v>1005.01</v>
      </c>
      <c r="C98" s="64" t="s">
        <v>106</v>
      </c>
      <c r="D98" s="69">
        <v>1065</v>
      </c>
      <c r="E98" s="63">
        <v>0.122</v>
      </c>
      <c r="F98" s="63">
        <v>9.6000000000000002E-2</v>
      </c>
      <c r="G98" s="63">
        <v>8.6999999999999994E-2</v>
      </c>
      <c r="H98" s="63">
        <v>6.0999999999999999E-2</v>
      </c>
      <c r="I98" s="63">
        <v>4.8000000000000001E-2</v>
      </c>
      <c r="J98" s="63">
        <v>3.9E-2</v>
      </c>
      <c r="K98" s="22">
        <v>0</v>
      </c>
    </row>
    <row r="99" spans="1:11" ht="13.8">
      <c r="A99" s="64" t="s">
        <v>105</v>
      </c>
      <c r="B99" s="69">
        <f t="shared" si="2"/>
        <v>1065.01</v>
      </c>
      <c r="C99" s="64" t="s">
        <v>106</v>
      </c>
      <c r="D99" s="69">
        <v>1143</v>
      </c>
      <c r="E99" s="63">
        <v>0.13200000000000001</v>
      </c>
      <c r="F99" s="63">
        <v>0.115</v>
      </c>
      <c r="G99" s="63">
        <v>0.107</v>
      </c>
      <c r="H99" s="63">
        <v>0.08</v>
      </c>
      <c r="I99" s="63">
        <v>7.1999999999999995E-2</v>
      </c>
      <c r="J99" s="63">
        <v>5.3999999999999999E-2</v>
      </c>
      <c r="K99" s="22">
        <v>0</v>
      </c>
    </row>
    <row r="100" spans="1:11" ht="13.8">
      <c r="A100" s="64" t="s">
        <v>105</v>
      </c>
      <c r="B100" s="69">
        <f t="shared" si="2"/>
        <v>1143.01</v>
      </c>
      <c r="C100" s="64" t="s">
        <v>106</v>
      </c>
      <c r="D100" s="69">
        <v>1225</v>
      </c>
      <c r="E100" s="63">
        <v>0.14199999999999999</v>
      </c>
      <c r="F100" s="63">
        <v>0.125</v>
      </c>
      <c r="G100" s="63">
        <v>0.11600000000000001</v>
      </c>
      <c r="H100" s="63">
        <v>0.09</v>
      </c>
      <c r="I100" s="68">
        <v>8.1000000000000003E-2</v>
      </c>
      <c r="J100" s="63">
        <v>6.4000000000000001E-2</v>
      </c>
      <c r="K100" s="22">
        <v>0</v>
      </c>
    </row>
    <row r="101" spans="1:11" ht="13.8">
      <c r="A101" s="64" t="s">
        <v>105</v>
      </c>
      <c r="B101" s="69">
        <f t="shared" si="2"/>
        <v>1225.01</v>
      </c>
      <c r="C101" s="64" t="s">
        <v>106</v>
      </c>
      <c r="D101" s="69">
        <v>1321</v>
      </c>
      <c r="E101" s="63">
        <v>0.153</v>
      </c>
      <c r="F101" s="63">
        <v>0.14499999999999999</v>
      </c>
      <c r="G101" s="63">
        <v>0.127</v>
      </c>
      <c r="H101" s="63">
        <v>0.108</v>
      </c>
      <c r="I101" s="63">
        <v>9.0999999999999998E-2</v>
      </c>
      <c r="J101" s="63">
        <v>8.2000000000000003E-2</v>
      </c>
      <c r="K101" s="22">
        <v>0</v>
      </c>
    </row>
    <row r="102" spans="1:11" ht="13.8">
      <c r="A102" s="64" t="s">
        <v>105</v>
      </c>
      <c r="B102" s="69">
        <f t="shared" si="2"/>
        <v>1321.01</v>
      </c>
      <c r="C102" s="64" t="s">
        <v>106</v>
      </c>
      <c r="D102" s="69">
        <v>1424</v>
      </c>
      <c r="E102" s="63">
        <v>0.16300000000000001</v>
      </c>
      <c r="F102" s="63">
        <v>0.155</v>
      </c>
      <c r="G102" s="63">
        <v>0.13700000000000001</v>
      </c>
      <c r="H102" s="63">
        <v>0.12</v>
      </c>
      <c r="I102" s="63">
        <v>0.10100000000000001</v>
      </c>
      <c r="J102" s="63">
        <v>9.2999999999999999E-2</v>
      </c>
      <c r="K102" s="22">
        <v>0</v>
      </c>
    </row>
    <row r="103" spans="1:11" ht="13.8">
      <c r="A103" s="64" t="s">
        <v>105</v>
      </c>
      <c r="B103" s="69">
        <f t="shared" si="2"/>
        <v>1424.01</v>
      </c>
      <c r="C103" s="64" t="s">
        <v>106</v>
      </c>
      <c r="D103" s="69">
        <v>1562</v>
      </c>
      <c r="E103" s="63">
        <v>0.17299999999999999</v>
      </c>
      <c r="F103" s="63">
        <v>0.16600000000000001</v>
      </c>
      <c r="G103" s="63">
        <v>0.14699999999999999</v>
      </c>
      <c r="H103" s="63">
        <v>0.129</v>
      </c>
      <c r="I103" s="63">
        <v>0.112</v>
      </c>
      <c r="J103" s="63">
        <v>0.10299999999999999</v>
      </c>
      <c r="K103" s="22">
        <v>0</v>
      </c>
    </row>
    <row r="104" spans="1:11" ht="13.8">
      <c r="A104" s="64" t="s">
        <v>105</v>
      </c>
      <c r="B104" s="69">
        <f t="shared" si="2"/>
        <v>1562.01</v>
      </c>
      <c r="C104" s="64" t="s">
        <v>106</v>
      </c>
      <c r="D104" s="69">
        <v>1711</v>
      </c>
      <c r="E104" s="63">
        <v>0.187</v>
      </c>
      <c r="F104" s="63">
        <v>0.17899999999999999</v>
      </c>
      <c r="G104" s="63">
        <v>0.16300000000000001</v>
      </c>
      <c r="H104" s="63">
        <v>0.14399999999999999</v>
      </c>
      <c r="I104" s="63">
        <v>0.13500000000000001</v>
      </c>
      <c r="J104" s="63">
        <v>0.11799999999999999</v>
      </c>
      <c r="K104" s="22">
        <v>0</v>
      </c>
    </row>
    <row r="105" spans="1:11" ht="13.8">
      <c r="A105" s="64" t="s">
        <v>105</v>
      </c>
      <c r="B105" s="69">
        <f t="shared" si="2"/>
        <v>1711.01</v>
      </c>
      <c r="C105" s="64" t="s">
        <v>106</v>
      </c>
      <c r="D105" s="69">
        <v>1870</v>
      </c>
      <c r="E105" s="63">
        <v>0.20100000000000001</v>
      </c>
      <c r="F105" s="63">
        <v>0.19500000000000001</v>
      </c>
      <c r="G105" s="63">
        <v>0.17799999999999999</v>
      </c>
      <c r="H105" s="63">
        <v>0.16200000000000001</v>
      </c>
      <c r="I105" s="63">
        <v>0.154</v>
      </c>
      <c r="J105" s="63">
        <v>0.13600000000000001</v>
      </c>
      <c r="K105" s="22">
        <v>0</v>
      </c>
    </row>
    <row r="106" spans="1:11" ht="13.8">
      <c r="A106" s="64" t="s">
        <v>105</v>
      </c>
      <c r="B106" s="69">
        <f t="shared" si="2"/>
        <v>1870.01</v>
      </c>
      <c r="C106" s="64" t="s">
        <v>106</v>
      </c>
      <c r="D106" s="69">
        <v>1977</v>
      </c>
      <c r="E106" s="63">
        <v>0.21099999999999999</v>
      </c>
      <c r="F106" s="63">
        <v>0.20599999999999999</v>
      </c>
      <c r="G106" s="63">
        <v>0.187</v>
      </c>
      <c r="H106" s="63">
        <v>0.17100000000000001</v>
      </c>
      <c r="I106" s="63">
        <v>0.16300000000000001</v>
      </c>
      <c r="J106" s="63">
        <v>0.14599999999999999</v>
      </c>
      <c r="K106" s="22">
        <v>0</v>
      </c>
    </row>
    <row r="107" spans="1:11" ht="13.8">
      <c r="A107" s="64" t="s">
        <v>105</v>
      </c>
      <c r="B107" s="69">
        <f t="shared" si="2"/>
        <v>1977.01</v>
      </c>
      <c r="C107" s="64" t="s">
        <v>106</v>
      </c>
      <c r="D107" s="69">
        <v>2090</v>
      </c>
      <c r="E107" s="63">
        <v>0.221</v>
      </c>
      <c r="F107" s="63">
        <v>0.216</v>
      </c>
      <c r="G107" s="63">
        <v>0.19800000000000001</v>
      </c>
      <c r="H107" s="63">
        <v>0.17899999999999999</v>
      </c>
      <c r="I107" s="63">
        <v>0.17199999999999999</v>
      </c>
      <c r="J107" s="63">
        <v>0.16500000000000001</v>
      </c>
      <c r="K107" s="22">
        <v>0</v>
      </c>
    </row>
    <row r="108" spans="1:11" ht="13.8">
      <c r="A108" s="64" t="s">
        <v>105</v>
      </c>
      <c r="B108" s="69">
        <f t="shared" si="2"/>
        <v>2090.0100000000002</v>
      </c>
      <c r="C108" s="64" t="s">
        <v>106</v>
      </c>
      <c r="D108" s="69">
        <v>2218</v>
      </c>
      <c r="E108" s="63">
        <v>0.23</v>
      </c>
      <c r="F108" s="63">
        <v>0.22500000000000001</v>
      </c>
      <c r="G108" s="63">
        <v>0.20899999999999999</v>
      </c>
      <c r="H108" s="63">
        <v>0.191</v>
      </c>
      <c r="I108" s="63">
        <v>0.18099999999999999</v>
      </c>
      <c r="J108" s="63">
        <v>0.17499999999999999</v>
      </c>
      <c r="K108" s="22">
        <v>0</v>
      </c>
    </row>
    <row r="109" spans="1:11" ht="13.8">
      <c r="A109" s="64" t="s">
        <v>105</v>
      </c>
      <c r="B109" s="69">
        <f t="shared" si="2"/>
        <v>2218.0100000000002</v>
      </c>
      <c r="C109" s="64" t="s">
        <v>106</v>
      </c>
      <c r="D109" s="69">
        <v>2367</v>
      </c>
      <c r="E109" s="63">
        <v>0.24</v>
      </c>
      <c r="F109" s="63">
        <v>0.23599999999999999</v>
      </c>
      <c r="G109" s="63">
        <v>0.22800000000000001</v>
      </c>
      <c r="H109" s="63">
        <v>0.20100000000000001</v>
      </c>
      <c r="I109" s="63">
        <v>0.193</v>
      </c>
      <c r="J109" s="63">
        <v>0.184</v>
      </c>
      <c r="K109" s="22">
        <v>0</v>
      </c>
    </row>
    <row r="110" spans="1:11" ht="13.8">
      <c r="A110" s="64" t="s">
        <v>105</v>
      </c>
      <c r="B110" s="69">
        <f t="shared" si="2"/>
        <v>2367.0100000000002</v>
      </c>
      <c r="C110" s="64" t="s">
        <v>106</v>
      </c>
      <c r="D110" s="69">
        <v>2535</v>
      </c>
      <c r="E110" s="63">
        <v>0.25</v>
      </c>
      <c r="F110" s="63">
        <v>0.246</v>
      </c>
      <c r="G110" s="63">
        <v>0.23799999999999999</v>
      </c>
      <c r="H110" s="63">
        <v>0.21199999999999999</v>
      </c>
      <c r="I110" s="63">
        <v>0.20399999999999999</v>
      </c>
      <c r="J110" s="63">
        <v>0.19600000000000001</v>
      </c>
      <c r="K110" s="22">
        <v>0</v>
      </c>
    </row>
    <row r="111" spans="1:11" ht="13.8">
      <c r="A111" s="64" t="s">
        <v>105</v>
      </c>
      <c r="B111" s="69">
        <f t="shared" si="2"/>
        <v>2535.0100000000002</v>
      </c>
      <c r="C111" s="64" t="s">
        <v>106</v>
      </c>
      <c r="D111" s="69">
        <v>2767</v>
      </c>
      <c r="E111" s="63">
        <v>0.26</v>
      </c>
      <c r="F111" s="63">
        <v>0.255</v>
      </c>
      <c r="G111" s="63">
        <v>0.248</v>
      </c>
      <c r="H111" s="63">
        <v>0.221</v>
      </c>
      <c r="I111" s="63">
        <v>0.214</v>
      </c>
      <c r="J111" s="63">
        <v>0.20599999999999999</v>
      </c>
      <c r="K111" s="22">
        <v>0</v>
      </c>
    </row>
    <row r="112" spans="1:11" ht="13.8">
      <c r="A112" s="64" t="s">
        <v>105</v>
      </c>
      <c r="B112" s="69">
        <f t="shared" si="2"/>
        <v>2767.01</v>
      </c>
      <c r="C112" s="64" t="s">
        <v>106</v>
      </c>
      <c r="D112" s="69">
        <v>3104</v>
      </c>
      <c r="E112" s="63">
        <v>0.27200000000000002</v>
      </c>
      <c r="F112" s="63">
        <v>0.26800000000000002</v>
      </c>
      <c r="G112" s="63">
        <v>0.26</v>
      </c>
      <c r="H112" s="63">
        <v>0.23300000000000001</v>
      </c>
      <c r="I112" s="63">
        <v>0.22500000000000001</v>
      </c>
      <c r="J112" s="63">
        <v>0.218</v>
      </c>
      <c r="K112" s="22">
        <v>0</v>
      </c>
    </row>
    <row r="113" spans="1:11" ht="13.8">
      <c r="A113" s="64" t="s">
        <v>105</v>
      </c>
      <c r="B113" s="69">
        <f t="shared" si="2"/>
        <v>3104.01</v>
      </c>
      <c r="C113" s="64" t="s">
        <v>106</v>
      </c>
      <c r="D113" s="69">
        <v>3534</v>
      </c>
      <c r="E113" s="63">
        <v>0.28799999999999998</v>
      </c>
      <c r="F113" s="63">
        <v>0.28699999999999998</v>
      </c>
      <c r="G113" s="63">
        <v>0.28299999999999997</v>
      </c>
      <c r="H113" s="63">
        <v>0.26</v>
      </c>
      <c r="I113" s="63">
        <v>0.25600000000000001</v>
      </c>
      <c r="J113" s="63">
        <v>0.252</v>
      </c>
      <c r="K113" s="22">
        <v>0</v>
      </c>
    </row>
    <row r="114" spans="1:11" ht="13.8">
      <c r="A114" s="64" t="s">
        <v>105</v>
      </c>
      <c r="B114" s="69">
        <f t="shared" si="2"/>
        <v>3534.01</v>
      </c>
      <c r="C114" s="64" t="s">
        <v>106</v>
      </c>
      <c r="D114" s="69">
        <v>4118</v>
      </c>
      <c r="E114" s="63">
        <v>0.29899999999999999</v>
      </c>
      <c r="F114" s="63">
        <v>0.29799999999999999</v>
      </c>
      <c r="G114" s="63">
        <v>0.29299999999999998</v>
      </c>
      <c r="H114" s="63">
        <v>0.27900000000000003</v>
      </c>
      <c r="I114" s="63">
        <v>0.26600000000000001</v>
      </c>
      <c r="J114" s="63">
        <v>0.26200000000000001</v>
      </c>
      <c r="K114" s="22">
        <v>0</v>
      </c>
    </row>
    <row r="115" spans="1:11" ht="13.8">
      <c r="A115" s="64" t="s">
        <v>105</v>
      </c>
      <c r="B115" s="69">
        <f t="shared" si="2"/>
        <v>4118.01</v>
      </c>
      <c r="C115" s="64" t="s">
        <v>106</v>
      </c>
      <c r="D115" s="69">
        <v>4650</v>
      </c>
      <c r="E115" s="63">
        <v>0.317</v>
      </c>
      <c r="F115" s="63">
        <v>0.314</v>
      </c>
      <c r="G115" s="63">
        <v>0.31</v>
      </c>
      <c r="H115" s="63">
        <v>0.29299999999999998</v>
      </c>
      <c r="I115" s="63">
        <v>0.28000000000000003</v>
      </c>
      <c r="J115" s="63">
        <v>0.27600000000000002</v>
      </c>
      <c r="K115" s="22">
        <v>0</v>
      </c>
    </row>
    <row r="116" spans="1:11" ht="13.8">
      <c r="A116" s="64" t="s">
        <v>105</v>
      </c>
      <c r="B116" s="69">
        <f t="shared" si="2"/>
        <v>4650.01</v>
      </c>
      <c r="C116" s="64" t="s">
        <v>106</v>
      </c>
      <c r="D116" s="69">
        <v>5194</v>
      </c>
      <c r="E116" s="63">
        <v>0.32600000000000001</v>
      </c>
      <c r="F116" s="63">
        <v>0.32300000000000001</v>
      </c>
      <c r="G116" s="63">
        <v>0.31900000000000001</v>
      </c>
      <c r="H116" s="63">
        <v>0.30599999999999999</v>
      </c>
      <c r="I116" s="63">
        <v>0.29899999999999999</v>
      </c>
      <c r="J116" s="63">
        <v>0.28599999999999998</v>
      </c>
      <c r="K116" s="22">
        <v>0</v>
      </c>
    </row>
    <row r="117" spans="1:11" ht="13.8">
      <c r="A117" s="64" t="s">
        <v>105</v>
      </c>
      <c r="B117" s="69">
        <f t="shared" si="2"/>
        <v>5194.01</v>
      </c>
      <c r="C117" s="64" t="s">
        <v>106</v>
      </c>
      <c r="D117" s="69">
        <v>5880</v>
      </c>
      <c r="E117" s="63">
        <v>0.33600000000000002</v>
      </c>
      <c r="F117" s="63">
        <v>0.33300000000000002</v>
      </c>
      <c r="G117" s="63">
        <v>0.32900000000000001</v>
      </c>
      <c r="H117" s="63">
        <v>0.316</v>
      </c>
      <c r="I117" s="63">
        <v>0.312</v>
      </c>
      <c r="J117" s="63">
        <v>0.29499999999999998</v>
      </c>
      <c r="K117" s="22">
        <v>0</v>
      </c>
    </row>
    <row r="118" spans="1:11" ht="13.8">
      <c r="A118" s="64" t="s">
        <v>105</v>
      </c>
      <c r="B118" s="69">
        <f t="shared" si="2"/>
        <v>5880.01</v>
      </c>
      <c r="C118" s="64" t="s">
        <v>106</v>
      </c>
      <c r="D118" s="69">
        <v>6727</v>
      </c>
      <c r="E118" s="63">
        <v>0.35599999999999998</v>
      </c>
      <c r="F118" s="63">
        <v>0.35399999999999998</v>
      </c>
      <c r="G118" s="63">
        <v>0.34799999999999998</v>
      </c>
      <c r="H118" s="63">
        <v>0.34100000000000003</v>
      </c>
      <c r="I118" s="63">
        <v>0.33900000000000002</v>
      </c>
      <c r="J118" s="63">
        <v>0.33700000000000002</v>
      </c>
      <c r="K118" s="22">
        <v>0</v>
      </c>
    </row>
    <row r="119" spans="1:11" ht="13.8">
      <c r="A119" s="64" t="s">
        <v>105</v>
      </c>
      <c r="B119" s="69">
        <f t="shared" si="2"/>
        <v>6727.01</v>
      </c>
      <c r="C119" s="64" t="s">
        <v>106</v>
      </c>
      <c r="D119" s="69">
        <v>7939</v>
      </c>
      <c r="E119" s="63">
        <v>0.36599999999999999</v>
      </c>
      <c r="F119" s="63">
        <v>0.36399999999999999</v>
      </c>
      <c r="G119" s="63">
        <v>0.36199999999999999</v>
      </c>
      <c r="H119" s="63">
        <v>0.35099999999999998</v>
      </c>
      <c r="I119" s="63">
        <v>0.34899999999999998</v>
      </c>
      <c r="J119" s="63">
        <v>0.34699999999999998</v>
      </c>
      <c r="K119" s="22">
        <v>0</v>
      </c>
    </row>
    <row r="120" spans="1:11" ht="13.8">
      <c r="A120" s="64" t="s">
        <v>105</v>
      </c>
      <c r="B120" s="69">
        <f t="shared" si="2"/>
        <v>7939.01</v>
      </c>
      <c r="C120" s="64" t="s">
        <v>106</v>
      </c>
      <c r="D120" s="69">
        <v>9560</v>
      </c>
      <c r="E120" s="63">
        <v>0.38500000000000001</v>
      </c>
      <c r="F120" s="63">
        <v>0.38300000000000001</v>
      </c>
      <c r="G120" s="63">
        <v>0.38100000000000001</v>
      </c>
      <c r="H120" s="63">
        <v>0.37</v>
      </c>
      <c r="I120" s="63">
        <v>0.36799999999999999</v>
      </c>
      <c r="J120" s="63">
        <v>0.36699999999999999</v>
      </c>
      <c r="K120" s="22">
        <v>0</v>
      </c>
    </row>
    <row r="121" spans="1:11" ht="13.8">
      <c r="A121" s="64" t="s">
        <v>105</v>
      </c>
      <c r="B121" s="69">
        <f t="shared" si="2"/>
        <v>9560.01</v>
      </c>
      <c r="C121" s="64" t="s">
        <v>106</v>
      </c>
      <c r="D121" s="69">
        <v>11282</v>
      </c>
      <c r="E121" s="63">
        <v>0.39500000000000002</v>
      </c>
      <c r="F121" s="63">
        <v>0.39300000000000002</v>
      </c>
      <c r="G121" s="63">
        <v>0.39100000000000001</v>
      </c>
      <c r="H121" s="63">
        <v>0.38400000000000001</v>
      </c>
      <c r="I121" s="63">
        <v>0.378</v>
      </c>
      <c r="J121" s="63">
        <v>0.376</v>
      </c>
      <c r="K121" s="22">
        <v>0</v>
      </c>
    </row>
    <row r="122" spans="1:11" ht="13.8">
      <c r="A122" s="64" t="s">
        <v>105</v>
      </c>
      <c r="B122" s="69">
        <f t="shared" si="2"/>
        <v>11282.01</v>
      </c>
      <c r="C122" s="64" t="s">
        <v>106</v>
      </c>
      <c r="D122" s="69">
        <v>18854</v>
      </c>
      <c r="E122" s="63">
        <v>0.40500000000000003</v>
      </c>
      <c r="F122" s="63">
        <v>0.40300000000000002</v>
      </c>
      <c r="G122" s="63">
        <v>0.40100000000000002</v>
      </c>
      <c r="H122" s="63">
        <v>0.39400000000000002</v>
      </c>
      <c r="I122" s="63">
        <v>0.39200000000000002</v>
      </c>
      <c r="J122" s="63">
        <v>0.38600000000000001</v>
      </c>
      <c r="K122" s="22">
        <v>0</v>
      </c>
    </row>
    <row r="123" spans="1:11" ht="13.8">
      <c r="A123" s="64" t="s">
        <v>105</v>
      </c>
      <c r="B123" s="69">
        <f t="shared" si="2"/>
        <v>18854.009999999998</v>
      </c>
      <c r="C123" s="64" t="s">
        <v>106</v>
      </c>
      <c r="D123" s="69">
        <v>20221</v>
      </c>
      <c r="E123" s="63">
        <v>0.41499999999999998</v>
      </c>
      <c r="F123" s="63">
        <v>0.41299999999999998</v>
      </c>
      <c r="G123" s="63">
        <v>0.41099999999999998</v>
      </c>
      <c r="H123" s="63">
        <v>0.40400000000000003</v>
      </c>
      <c r="I123" s="63">
        <v>0.40200000000000002</v>
      </c>
      <c r="J123" s="63">
        <v>0.39600000000000002</v>
      </c>
      <c r="K123" s="22">
        <v>0</v>
      </c>
    </row>
    <row r="124" spans="1:11" ht="13.8">
      <c r="A124" s="64" t="s">
        <v>105</v>
      </c>
      <c r="B124" s="69">
        <f t="shared" si="2"/>
        <v>20221.009999999998</v>
      </c>
      <c r="C124" s="64" t="s">
        <v>106</v>
      </c>
      <c r="D124" s="69">
        <v>22749</v>
      </c>
      <c r="E124" s="63">
        <v>0.42199999999999999</v>
      </c>
      <c r="F124" s="63">
        <v>0.42099999999999999</v>
      </c>
      <c r="G124" s="63">
        <v>0.42</v>
      </c>
      <c r="H124" s="63">
        <v>0.41399999999999998</v>
      </c>
      <c r="I124" s="63">
        <v>0.41199999999999998</v>
      </c>
      <c r="J124" s="63">
        <v>0.40799999999999997</v>
      </c>
      <c r="K124" s="22">
        <v>0</v>
      </c>
    </row>
    <row r="125" spans="1:11" ht="13.8">
      <c r="A125" s="64" t="s">
        <v>105</v>
      </c>
      <c r="B125" s="69">
        <f t="shared" si="2"/>
        <v>22749.01</v>
      </c>
      <c r="C125" s="64" t="s">
        <v>106</v>
      </c>
      <c r="D125" s="69">
        <v>25276</v>
      </c>
      <c r="E125" s="63">
        <v>0.432</v>
      </c>
      <c r="F125" s="63">
        <v>0.43099999999999999</v>
      </c>
      <c r="G125" s="63">
        <v>0.43</v>
      </c>
      <c r="H125" s="63">
        <v>0.42299999999999999</v>
      </c>
      <c r="I125" s="63">
        <v>0.42099999999999999</v>
      </c>
      <c r="J125" s="63">
        <v>0.41899999999999998</v>
      </c>
      <c r="K125" s="22">
        <v>0</v>
      </c>
    </row>
    <row r="126" spans="1:11" ht="14.4" thickBot="1">
      <c r="A126" s="61" t="s">
        <v>232</v>
      </c>
      <c r="B126" s="89">
        <f t="shared" si="2"/>
        <v>25276.01</v>
      </c>
      <c r="C126" s="61" t="s">
        <v>106</v>
      </c>
      <c r="D126" s="89"/>
      <c r="E126" s="59">
        <v>0.442</v>
      </c>
      <c r="F126" s="59">
        <v>0.441</v>
      </c>
      <c r="G126" s="59">
        <v>0.44</v>
      </c>
      <c r="H126" s="59">
        <v>0.433</v>
      </c>
      <c r="I126" s="59">
        <v>0.43099999999999999</v>
      </c>
      <c r="J126" s="59">
        <v>0.42899999999999999</v>
      </c>
      <c r="K126" s="23">
        <v>0</v>
      </c>
    </row>
    <row r="129" spans="1:11" ht="14.4">
      <c r="A129" s="9" t="s">
        <v>168</v>
      </c>
      <c r="B129" s="12"/>
      <c r="C129" s="12"/>
      <c r="D129" s="12"/>
      <c r="E129" s="11"/>
      <c r="F129" s="11"/>
    </row>
    <row r="131" spans="1:11" ht="13.8" thickBot="1"/>
    <row r="132" spans="1:11" ht="12.75" customHeight="1">
      <c r="A132" s="125" t="s">
        <v>166</v>
      </c>
      <c r="B132" s="126"/>
      <c r="C132" s="126"/>
      <c r="D132" s="127"/>
      <c r="E132" s="54" t="s">
        <v>103</v>
      </c>
      <c r="F132" s="54"/>
      <c r="G132" s="54"/>
      <c r="H132" s="54"/>
      <c r="I132" s="54"/>
      <c r="J132" s="53"/>
    </row>
    <row r="133" spans="1:11" ht="14.4" thickBot="1">
      <c r="A133" s="128"/>
      <c r="B133" s="129"/>
      <c r="C133" s="129"/>
      <c r="D133" s="130"/>
      <c r="E133" s="65">
        <v>0</v>
      </c>
      <c r="F133" s="65">
        <v>1</v>
      </c>
      <c r="G133" s="65">
        <v>2</v>
      </c>
      <c r="H133" s="65">
        <v>3</v>
      </c>
      <c r="I133" s="65">
        <v>4</v>
      </c>
      <c r="J133" s="62" t="s">
        <v>104</v>
      </c>
      <c r="K133" s="19" t="s">
        <v>117</v>
      </c>
    </row>
    <row r="134" spans="1:11" ht="13.8">
      <c r="A134" s="64" t="s">
        <v>105</v>
      </c>
      <c r="B134" s="69">
        <v>0</v>
      </c>
      <c r="C134" s="64" t="s">
        <v>106</v>
      </c>
      <c r="D134" s="71">
        <v>1310</v>
      </c>
      <c r="E134" s="67">
        <v>0</v>
      </c>
      <c r="F134" s="67">
        <v>0</v>
      </c>
      <c r="G134" s="67">
        <v>0</v>
      </c>
      <c r="H134" s="67">
        <v>0</v>
      </c>
      <c r="I134" s="67">
        <v>0</v>
      </c>
      <c r="J134" s="67">
        <v>0</v>
      </c>
      <c r="K134" s="22">
        <v>0</v>
      </c>
    </row>
    <row r="135" spans="1:11" ht="13.8">
      <c r="A135" s="64" t="s">
        <v>105</v>
      </c>
      <c r="B135" s="69">
        <f>D134+0.01</f>
        <v>1310.01</v>
      </c>
      <c r="C135" s="64" t="s">
        <v>106</v>
      </c>
      <c r="D135" s="71">
        <v>1414</v>
      </c>
      <c r="E135" s="66">
        <v>1.2E-2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22">
        <v>0</v>
      </c>
    </row>
    <row r="136" spans="1:11" ht="13.8">
      <c r="A136" s="64" t="s">
        <v>105</v>
      </c>
      <c r="B136" s="69">
        <f t="shared" ref="B136:B163" si="3">D135+0.01</f>
        <v>1414.01</v>
      </c>
      <c r="C136" s="64" t="s">
        <v>106</v>
      </c>
      <c r="D136" s="71">
        <v>1455</v>
      </c>
      <c r="E136" s="66">
        <v>4.1000000000000002E-2</v>
      </c>
      <c r="F136" s="66">
        <v>6.0000000000000001E-3</v>
      </c>
      <c r="G136" s="66">
        <v>0</v>
      </c>
      <c r="H136" s="66">
        <v>0</v>
      </c>
      <c r="I136" s="66">
        <v>0</v>
      </c>
      <c r="J136" s="66">
        <v>0</v>
      </c>
      <c r="K136" s="22">
        <v>0</v>
      </c>
    </row>
    <row r="137" spans="1:11" ht="13.8">
      <c r="A137" s="64" t="s">
        <v>105</v>
      </c>
      <c r="B137" s="69">
        <f t="shared" si="3"/>
        <v>1455.01</v>
      </c>
      <c r="C137" s="64" t="s">
        <v>106</v>
      </c>
      <c r="D137" s="71">
        <v>1639</v>
      </c>
      <c r="E137" s="66">
        <v>5.0999999999999997E-2</v>
      </c>
      <c r="F137" s="66">
        <v>2.5999999999999999E-2</v>
      </c>
      <c r="G137" s="66">
        <v>0</v>
      </c>
      <c r="H137" s="66">
        <v>0</v>
      </c>
      <c r="I137" s="66">
        <v>0</v>
      </c>
      <c r="J137" s="66">
        <v>0</v>
      </c>
      <c r="K137" s="22">
        <v>0</v>
      </c>
    </row>
    <row r="138" spans="1:11" ht="13.8">
      <c r="A138" s="64" t="s">
        <v>105</v>
      </c>
      <c r="B138" s="69">
        <f t="shared" si="3"/>
        <v>1639.01</v>
      </c>
      <c r="C138" s="64" t="s">
        <v>106</v>
      </c>
      <c r="D138" s="71">
        <v>1956</v>
      </c>
      <c r="E138" s="63">
        <v>6.6000000000000003E-2</v>
      </c>
      <c r="F138" s="66">
        <v>4.7E-2</v>
      </c>
      <c r="G138" s="66">
        <v>3.6999999999999998E-2</v>
      </c>
      <c r="H138" s="66">
        <v>2E-3</v>
      </c>
      <c r="I138" s="66">
        <v>0</v>
      </c>
      <c r="J138" s="66">
        <v>0</v>
      </c>
      <c r="K138" s="22">
        <v>0</v>
      </c>
    </row>
    <row r="139" spans="1:11" ht="13.8">
      <c r="A139" s="64" t="s">
        <v>105</v>
      </c>
      <c r="B139" s="69">
        <f t="shared" si="3"/>
        <v>1956.01</v>
      </c>
      <c r="C139" s="64" t="s">
        <v>106</v>
      </c>
      <c r="D139" s="71">
        <v>2079</v>
      </c>
      <c r="E139" s="63">
        <v>0.08</v>
      </c>
      <c r="F139" s="66">
        <v>6.2E-2</v>
      </c>
      <c r="G139" s="66">
        <v>5.1999999999999998E-2</v>
      </c>
      <c r="H139" s="66">
        <v>2.1999999999999999E-2</v>
      </c>
      <c r="I139" s="66">
        <v>1.2E-2</v>
      </c>
      <c r="J139" s="66">
        <v>0</v>
      </c>
      <c r="K139" s="22">
        <v>0</v>
      </c>
    </row>
    <row r="140" spans="1:11" ht="13.8">
      <c r="A140" s="64" t="s">
        <v>105</v>
      </c>
      <c r="B140" s="69">
        <f t="shared" si="3"/>
        <v>2079.0100000000002</v>
      </c>
      <c r="C140" s="64" t="s">
        <v>106</v>
      </c>
      <c r="D140" s="71">
        <v>2213</v>
      </c>
      <c r="E140" s="63">
        <v>9.9000000000000005E-2</v>
      </c>
      <c r="F140" s="66">
        <v>7.1999999999999995E-2</v>
      </c>
      <c r="G140" s="66">
        <v>6.2E-2</v>
      </c>
      <c r="H140" s="66">
        <v>4.2000000000000003E-2</v>
      </c>
      <c r="I140" s="66">
        <v>2.1999999999999999E-2</v>
      </c>
      <c r="J140" s="66">
        <v>1.2E-2</v>
      </c>
      <c r="K140" s="22">
        <v>0</v>
      </c>
    </row>
    <row r="141" spans="1:11" ht="13.8">
      <c r="A141" s="64" t="s">
        <v>105</v>
      </c>
      <c r="B141" s="69">
        <f t="shared" si="3"/>
        <v>2213.0100000000002</v>
      </c>
      <c r="C141" s="64" t="s">
        <v>106</v>
      </c>
      <c r="D141" s="71">
        <v>2314</v>
      </c>
      <c r="E141" s="63">
        <v>0.123</v>
      </c>
      <c r="F141" s="66">
        <v>9.5000000000000001E-2</v>
      </c>
      <c r="G141" s="66">
        <v>7.5999999999999998E-2</v>
      </c>
      <c r="H141" s="66">
        <v>5.7000000000000002E-2</v>
      </c>
      <c r="I141" s="66">
        <v>3.6999999999999998E-2</v>
      </c>
      <c r="J141" s="66">
        <v>2.7E-2</v>
      </c>
      <c r="K141" s="22">
        <v>0</v>
      </c>
    </row>
    <row r="142" spans="1:11" ht="13.8">
      <c r="A142" s="64" t="s">
        <v>105</v>
      </c>
      <c r="B142" s="69">
        <f t="shared" si="3"/>
        <v>2314.0100000000002</v>
      </c>
      <c r="C142" s="64" t="s">
        <v>106</v>
      </c>
      <c r="D142" s="71">
        <v>2479</v>
      </c>
      <c r="E142" s="63">
        <v>0.14299999999999999</v>
      </c>
      <c r="F142" s="66">
        <v>0.115</v>
      </c>
      <c r="G142" s="66">
        <v>9.6000000000000002E-2</v>
      </c>
      <c r="H142" s="66">
        <v>7.5999999999999998E-2</v>
      </c>
      <c r="I142" s="66">
        <v>5.8000000000000003E-2</v>
      </c>
      <c r="J142" s="66">
        <v>3.6999999999999998E-2</v>
      </c>
      <c r="K142" s="22">
        <v>0</v>
      </c>
    </row>
    <row r="143" spans="1:11" ht="13.8">
      <c r="A143" s="64" t="s">
        <v>105</v>
      </c>
      <c r="B143" s="69">
        <f t="shared" si="3"/>
        <v>2479.0100000000002</v>
      </c>
      <c r="C143" s="64" t="s">
        <v>106</v>
      </c>
      <c r="D143" s="71">
        <v>2561</v>
      </c>
      <c r="E143" s="63">
        <v>0.152</v>
      </c>
      <c r="F143" s="66">
        <v>0.13400000000000001</v>
      </c>
      <c r="G143" s="66">
        <v>0.115</v>
      </c>
      <c r="H143" s="66">
        <v>9.6000000000000002E-2</v>
      </c>
      <c r="I143" s="66">
        <v>6.7000000000000004E-2</v>
      </c>
      <c r="J143" s="66">
        <v>5.8000000000000003E-2</v>
      </c>
      <c r="K143" s="22">
        <v>0</v>
      </c>
    </row>
    <row r="144" spans="1:11" ht="13.8">
      <c r="A144" s="64" t="s">
        <v>105</v>
      </c>
      <c r="B144" s="69">
        <f t="shared" si="3"/>
        <v>2561.0100000000002</v>
      </c>
      <c r="C144" s="64" t="s">
        <v>106</v>
      </c>
      <c r="D144" s="71">
        <v>2663</v>
      </c>
      <c r="E144" s="63">
        <v>0.16300000000000001</v>
      </c>
      <c r="F144" s="66">
        <v>0.14399999999999999</v>
      </c>
      <c r="G144" s="66">
        <v>0.124</v>
      </c>
      <c r="H144" s="66">
        <v>0.106</v>
      </c>
      <c r="I144" s="66">
        <v>8.5999999999999993E-2</v>
      </c>
      <c r="J144" s="66">
        <v>7.5999999999999998E-2</v>
      </c>
      <c r="K144" s="22">
        <v>0</v>
      </c>
    </row>
    <row r="145" spans="1:11" ht="13.8">
      <c r="A145" s="64" t="s">
        <v>105</v>
      </c>
      <c r="B145" s="69">
        <f t="shared" si="3"/>
        <v>2663.01</v>
      </c>
      <c r="C145" s="64" t="s">
        <v>106</v>
      </c>
      <c r="D145" s="71">
        <v>2929</v>
      </c>
      <c r="E145" s="63">
        <v>0.17199999999999999</v>
      </c>
      <c r="F145" s="66">
        <v>0.154</v>
      </c>
      <c r="G145" s="66">
        <v>0.13400000000000001</v>
      </c>
      <c r="H145" s="66">
        <v>0.11600000000000001</v>
      </c>
      <c r="I145" s="66">
        <v>0.106</v>
      </c>
      <c r="J145" s="66">
        <v>9.6000000000000002E-2</v>
      </c>
      <c r="K145" s="22">
        <v>0</v>
      </c>
    </row>
    <row r="146" spans="1:11" ht="13.8">
      <c r="A146" s="64" t="s">
        <v>105</v>
      </c>
      <c r="B146" s="69">
        <f t="shared" si="3"/>
        <v>2929.01</v>
      </c>
      <c r="C146" s="64" t="s">
        <v>106</v>
      </c>
      <c r="D146" s="71">
        <v>3247</v>
      </c>
      <c r="E146" s="63">
        <v>0.183</v>
      </c>
      <c r="F146" s="66">
        <v>0.16900000000000001</v>
      </c>
      <c r="G146" s="66">
        <v>0.153</v>
      </c>
      <c r="H146" s="66">
        <v>0.13800000000000001</v>
      </c>
      <c r="I146" s="66">
        <v>0.13200000000000001</v>
      </c>
      <c r="J146" s="66">
        <v>0.126</v>
      </c>
      <c r="K146" s="22">
        <v>0</v>
      </c>
    </row>
    <row r="147" spans="1:11" ht="13.8">
      <c r="A147" s="64" t="s">
        <v>105</v>
      </c>
      <c r="B147" s="69">
        <f t="shared" si="3"/>
        <v>3247.01</v>
      </c>
      <c r="C147" s="64" t="s">
        <v>106</v>
      </c>
      <c r="D147" s="71">
        <v>3585</v>
      </c>
      <c r="E147" s="63">
        <v>0.19500000000000001</v>
      </c>
      <c r="F147" s="66">
        <v>0.18</v>
      </c>
      <c r="G147" s="66">
        <v>0.16500000000000001</v>
      </c>
      <c r="H147" s="66">
        <v>0.14899999999999999</v>
      </c>
      <c r="I147" s="66">
        <v>0.14299999999999999</v>
      </c>
      <c r="J147" s="66">
        <v>0.13700000000000001</v>
      </c>
      <c r="K147" s="22">
        <v>0</v>
      </c>
    </row>
    <row r="148" spans="1:11" ht="13.8">
      <c r="A148" s="64" t="s">
        <v>105</v>
      </c>
      <c r="B148" s="69">
        <f t="shared" si="3"/>
        <v>3585.01</v>
      </c>
      <c r="C148" s="64" t="s">
        <v>106</v>
      </c>
      <c r="D148" s="71">
        <v>3718</v>
      </c>
      <c r="E148" s="63">
        <v>0.20499999999999999</v>
      </c>
      <c r="F148" s="66">
        <v>0.192</v>
      </c>
      <c r="G148" s="66">
        <v>0.184</v>
      </c>
      <c r="H148" s="66">
        <v>0.159</v>
      </c>
      <c r="I148" s="66">
        <v>0.153</v>
      </c>
      <c r="J148" s="66">
        <v>0.14699999999999999</v>
      </c>
      <c r="K148" s="22">
        <v>0</v>
      </c>
    </row>
    <row r="149" spans="1:11" ht="13.8">
      <c r="A149" s="64" t="s">
        <v>105</v>
      </c>
      <c r="B149" s="69">
        <f t="shared" si="3"/>
        <v>3718.01</v>
      </c>
      <c r="C149" s="64" t="s">
        <v>106</v>
      </c>
      <c r="D149" s="71">
        <v>3933</v>
      </c>
      <c r="E149" s="63">
        <v>0.215</v>
      </c>
      <c r="F149" s="66">
        <v>0.20200000000000001</v>
      </c>
      <c r="G149" s="66">
        <v>0.19600000000000001</v>
      </c>
      <c r="H149" s="66">
        <v>0.16900000000000001</v>
      </c>
      <c r="I149" s="66">
        <v>0.16300000000000001</v>
      </c>
      <c r="J149" s="66">
        <v>0.157</v>
      </c>
      <c r="K149" s="22">
        <v>0</v>
      </c>
    </row>
    <row r="150" spans="1:11" ht="13.8">
      <c r="A150" s="64" t="s">
        <v>105</v>
      </c>
      <c r="B150" s="69">
        <f t="shared" si="3"/>
        <v>3933.01</v>
      </c>
      <c r="C150" s="64" t="s">
        <v>106</v>
      </c>
      <c r="D150" s="71">
        <v>4353</v>
      </c>
      <c r="E150" s="63">
        <v>0.23400000000000001</v>
      </c>
      <c r="F150" s="66">
        <v>0.221</v>
      </c>
      <c r="G150" s="66">
        <v>0.216</v>
      </c>
      <c r="H150" s="66">
        <v>0.19</v>
      </c>
      <c r="I150" s="66">
        <v>0.182</v>
      </c>
      <c r="J150" s="66">
        <v>0.17599999999999999</v>
      </c>
      <c r="K150" s="22">
        <v>0</v>
      </c>
    </row>
    <row r="151" spans="1:11" ht="13.8">
      <c r="A151" s="64" t="s">
        <v>105</v>
      </c>
      <c r="B151" s="69">
        <f t="shared" si="3"/>
        <v>4353.01</v>
      </c>
      <c r="C151" s="64" t="s">
        <v>106</v>
      </c>
      <c r="D151" s="71">
        <v>4620</v>
      </c>
      <c r="E151" s="63">
        <v>0.24399999999999999</v>
      </c>
      <c r="F151" s="66">
        <v>0.23100000000000001</v>
      </c>
      <c r="G151" s="66">
        <v>0.22500000000000001</v>
      </c>
      <c r="H151" s="66">
        <v>0.2</v>
      </c>
      <c r="I151" s="66">
        <v>0.19400000000000001</v>
      </c>
      <c r="J151" s="66">
        <v>0.186</v>
      </c>
      <c r="K151" s="22">
        <v>0</v>
      </c>
    </row>
    <row r="152" spans="1:11" ht="13.8">
      <c r="A152" s="64" t="s">
        <v>105</v>
      </c>
      <c r="B152" s="69">
        <f t="shared" si="3"/>
        <v>4620.01</v>
      </c>
      <c r="C152" s="64" t="s">
        <v>106</v>
      </c>
      <c r="D152" s="71">
        <v>4916</v>
      </c>
      <c r="E152" s="63">
        <v>0.254</v>
      </c>
      <c r="F152" s="66">
        <v>0.24099999999999999</v>
      </c>
      <c r="G152" s="66">
        <v>0.23499999999999999</v>
      </c>
      <c r="H152" s="66">
        <v>0.21</v>
      </c>
      <c r="I152" s="66">
        <v>0.20399999999999999</v>
      </c>
      <c r="J152" s="66">
        <v>0.19800000000000001</v>
      </c>
      <c r="K152" s="22">
        <v>0</v>
      </c>
    </row>
    <row r="153" spans="1:11" ht="13.8">
      <c r="A153" s="64" t="s">
        <v>105</v>
      </c>
      <c r="B153" s="69">
        <f t="shared" si="3"/>
        <v>4916.01</v>
      </c>
      <c r="C153" s="64" t="s">
        <v>106</v>
      </c>
      <c r="D153" s="71">
        <v>5204</v>
      </c>
      <c r="E153" s="63">
        <v>0.26400000000000001</v>
      </c>
      <c r="F153" s="66">
        <v>0.251</v>
      </c>
      <c r="G153" s="66">
        <v>0.245</v>
      </c>
      <c r="H153" s="66">
        <v>0.22</v>
      </c>
      <c r="I153" s="66">
        <v>0.214</v>
      </c>
      <c r="J153" s="66">
        <v>0.20799999999999999</v>
      </c>
      <c r="K153" s="22">
        <v>0</v>
      </c>
    </row>
    <row r="154" spans="1:11" ht="13.8">
      <c r="A154" s="64" t="s">
        <v>105</v>
      </c>
      <c r="B154" s="69">
        <f t="shared" si="3"/>
        <v>5204.01</v>
      </c>
      <c r="C154" s="64" t="s">
        <v>106</v>
      </c>
      <c r="D154" s="71">
        <v>5634</v>
      </c>
      <c r="E154" s="63">
        <v>0.27300000000000002</v>
      </c>
      <c r="F154" s="66">
        <v>0.26100000000000001</v>
      </c>
      <c r="G154" s="66">
        <v>0.255</v>
      </c>
      <c r="H154" s="66">
        <v>0.23899999999999999</v>
      </c>
      <c r="I154" s="66">
        <v>0.223</v>
      </c>
      <c r="J154" s="66">
        <v>0.218</v>
      </c>
      <c r="K154" s="22">
        <v>0</v>
      </c>
    </row>
    <row r="155" spans="1:11" ht="13.8">
      <c r="A155" s="64" t="s">
        <v>105</v>
      </c>
      <c r="B155" s="69">
        <f t="shared" si="3"/>
        <v>5634.01</v>
      </c>
      <c r="C155" s="64" t="s">
        <v>106</v>
      </c>
      <c r="D155" s="71">
        <v>6064</v>
      </c>
      <c r="E155" s="63">
        <v>0.28799999999999998</v>
      </c>
      <c r="F155" s="66">
        <v>0.27500000000000002</v>
      </c>
      <c r="G155" s="66">
        <v>0.27</v>
      </c>
      <c r="H155" s="66">
        <v>0.254</v>
      </c>
      <c r="I155" s="66">
        <v>0.23799999999999999</v>
      </c>
      <c r="J155" s="66">
        <v>0.23200000000000001</v>
      </c>
      <c r="K155" s="22">
        <v>0</v>
      </c>
    </row>
    <row r="156" spans="1:11" ht="13.8">
      <c r="A156" s="64" t="s">
        <v>105</v>
      </c>
      <c r="B156" s="69">
        <f t="shared" si="3"/>
        <v>6064.01</v>
      </c>
      <c r="C156" s="64" t="s">
        <v>106</v>
      </c>
      <c r="D156" s="71">
        <v>6768</v>
      </c>
      <c r="E156" s="63">
        <v>0.29699999999999999</v>
      </c>
      <c r="F156" s="66">
        <v>0.28699999999999998</v>
      </c>
      <c r="G156" s="66">
        <v>0.28299999999999997</v>
      </c>
      <c r="H156" s="66">
        <v>0.27</v>
      </c>
      <c r="I156" s="66">
        <v>0.25600000000000001</v>
      </c>
      <c r="J156" s="66">
        <v>0.252</v>
      </c>
      <c r="K156" s="22">
        <v>0</v>
      </c>
    </row>
    <row r="157" spans="1:11" ht="13.8">
      <c r="A157" s="64" t="s">
        <v>105</v>
      </c>
      <c r="B157" s="69">
        <f t="shared" si="3"/>
        <v>6768.01</v>
      </c>
      <c r="C157" s="64" t="s">
        <v>106</v>
      </c>
      <c r="D157" s="71">
        <v>7236</v>
      </c>
      <c r="E157" s="63">
        <v>0.307</v>
      </c>
      <c r="F157" s="66">
        <v>0.29799999999999999</v>
      </c>
      <c r="G157" s="66">
        <v>0.29299999999999998</v>
      </c>
      <c r="H157" s="66">
        <v>0.27900000000000003</v>
      </c>
      <c r="I157" s="66">
        <v>0.26600000000000001</v>
      </c>
      <c r="J157" s="66">
        <v>0.26200000000000001</v>
      </c>
      <c r="K157" s="22">
        <v>0</v>
      </c>
    </row>
    <row r="158" spans="1:11" ht="13.8">
      <c r="A158" s="64" t="s">
        <v>105</v>
      </c>
      <c r="B158" s="69">
        <f t="shared" si="3"/>
        <v>7236.01</v>
      </c>
      <c r="C158" s="64" t="s">
        <v>106</v>
      </c>
      <c r="D158" s="71">
        <v>7817</v>
      </c>
      <c r="E158" s="63">
        <v>0.317</v>
      </c>
      <c r="F158" s="66">
        <v>0.308</v>
      </c>
      <c r="G158" s="66">
        <v>0.30399999999999999</v>
      </c>
      <c r="H158" s="66">
        <v>0.28899999999999998</v>
      </c>
      <c r="I158" s="66">
        <v>0.28499999999999998</v>
      </c>
      <c r="J158" s="66">
        <v>0.27100000000000002</v>
      </c>
      <c r="K158" s="22">
        <v>0</v>
      </c>
    </row>
    <row r="159" spans="1:11" ht="13.8">
      <c r="A159" s="64" t="s">
        <v>105</v>
      </c>
      <c r="B159" s="69">
        <f t="shared" si="3"/>
        <v>7817.01</v>
      </c>
      <c r="C159" s="64" t="s">
        <v>106</v>
      </c>
      <c r="D159" s="71">
        <v>8500</v>
      </c>
      <c r="E159" s="63">
        <v>0.32600000000000001</v>
      </c>
      <c r="F159" s="66">
        <v>0.318</v>
      </c>
      <c r="G159" s="66">
        <v>0.314</v>
      </c>
      <c r="H159" s="66">
        <v>0.3</v>
      </c>
      <c r="I159" s="66">
        <v>0.28999999999999998</v>
      </c>
      <c r="J159" s="66">
        <v>0.28100000000000003</v>
      </c>
      <c r="K159" s="22">
        <v>0</v>
      </c>
    </row>
    <row r="160" spans="1:11" ht="13.8">
      <c r="A160" s="64" t="s">
        <v>105</v>
      </c>
      <c r="B160" s="69">
        <f t="shared" si="3"/>
        <v>8500.01</v>
      </c>
      <c r="C160" s="64" t="s">
        <v>106</v>
      </c>
      <c r="D160" s="71">
        <v>9284</v>
      </c>
      <c r="E160" s="63">
        <v>0.33600000000000002</v>
      </c>
      <c r="F160" s="66">
        <v>0.32700000000000001</v>
      </c>
      <c r="G160" s="66">
        <v>0.32300000000000001</v>
      </c>
      <c r="H160" s="66">
        <v>0.31</v>
      </c>
      <c r="I160" s="66">
        <v>0.29599999999999999</v>
      </c>
      <c r="J160" s="66">
        <v>0.29099999999999998</v>
      </c>
      <c r="K160" s="22">
        <v>0</v>
      </c>
    </row>
    <row r="161" spans="1:11" ht="13.8">
      <c r="A161" s="64" t="s">
        <v>105</v>
      </c>
      <c r="B161" s="69">
        <f t="shared" si="3"/>
        <v>9284.01</v>
      </c>
      <c r="C161" s="64" t="s">
        <v>106</v>
      </c>
      <c r="D161" s="71">
        <v>10018</v>
      </c>
      <c r="E161" s="63">
        <v>0.35099999999999998</v>
      </c>
      <c r="F161" s="66">
        <v>0.34200000000000003</v>
      </c>
      <c r="G161" s="66">
        <v>0.33800000000000002</v>
      </c>
      <c r="H161" s="66">
        <v>0.32400000000000001</v>
      </c>
      <c r="I161" s="66">
        <v>0.32</v>
      </c>
      <c r="J161" s="66">
        <v>0.307</v>
      </c>
      <c r="K161" s="22">
        <v>0</v>
      </c>
    </row>
    <row r="162" spans="1:11" ht="13.8">
      <c r="A162" s="64" t="s">
        <v>105</v>
      </c>
      <c r="B162" s="69">
        <f t="shared" si="3"/>
        <v>10018.01</v>
      </c>
      <c r="C162" s="64" t="s">
        <v>106</v>
      </c>
      <c r="D162" s="71">
        <v>12535</v>
      </c>
      <c r="E162" s="63">
        <v>0.36099999999999999</v>
      </c>
      <c r="F162" s="66">
        <v>0.35199999999999998</v>
      </c>
      <c r="G162" s="66">
        <v>0.34799999999999998</v>
      </c>
      <c r="H162" s="66">
        <v>0.33400000000000002</v>
      </c>
      <c r="I162" s="66">
        <v>0.33</v>
      </c>
      <c r="J162" s="66">
        <v>0.317</v>
      </c>
      <c r="K162" s="22">
        <v>0</v>
      </c>
    </row>
    <row r="163" spans="1:11" ht="14.4" thickBot="1">
      <c r="A163" s="61" t="s">
        <v>232</v>
      </c>
      <c r="B163" s="89">
        <f t="shared" si="3"/>
        <v>12535.01</v>
      </c>
      <c r="C163" s="61"/>
      <c r="D163" s="60"/>
      <c r="E163" s="59">
        <v>0.37</v>
      </c>
      <c r="F163" s="52">
        <v>0.36199999999999999</v>
      </c>
      <c r="G163" s="52">
        <v>0.35799999999999998</v>
      </c>
      <c r="H163" s="52">
        <v>0.34399999999999997</v>
      </c>
      <c r="I163" s="52">
        <v>0.34</v>
      </c>
      <c r="J163" s="52">
        <v>0.32600000000000001</v>
      </c>
      <c r="K163" s="22">
        <v>0</v>
      </c>
    </row>
    <row r="166" spans="1:11" ht="14.4">
      <c r="A166" s="9" t="s">
        <v>169</v>
      </c>
    </row>
    <row r="168" spans="1:11" ht="13.8" thickBot="1"/>
    <row r="169" spans="1:11" ht="12.75" customHeight="1">
      <c r="A169" s="125" t="s">
        <v>166</v>
      </c>
      <c r="B169" s="126"/>
      <c r="C169" s="126"/>
      <c r="D169" s="127"/>
      <c r="E169" s="54" t="s">
        <v>103</v>
      </c>
      <c r="F169" s="54"/>
      <c r="G169" s="54"/>
      <c r="H169" s="54"/>
      <c r="I169" s="54"/>
      <c r="J169" s="53"/>
    </row>
    <row r="170" spans="1:11" ht="14.4" thickBot="1">
      <c r="A170" s="128"/>
      <c r="B170" s="129"/>
      <c r="C170" s="129"/>
      <c r="D170" s="130"/>
      <c r="E170" s="65">
        <v>0</v>
      </c>
      <c r="F170" s="65">
        <v>1</v>
      </c>
      <c r="G170" s="65">
        <v>2</v>
      </c>
      <c r="H170" s="65">
        <v>3</v>
      </c>
      <c r="I170" s="65">
        <v>4</v>
      </c>
      <c r="J170" s="62" t="s">
        <v>104</v>
      </c>
      <c r="K170" s="19" t="s">
        <v>117</v>
      </c>
    </row>
    <row r="171" spans="1:11" ht="13.8">
      <c r="A171" s="64" t="s">
        <v>105</v>
      </c>
      <c r="B171" s="69">
        <v>0</v>
      </c>
      <c r="C171" s="64" t="s">
        <v>106</v>
      </c>
      <c r="D171" s="70">
        <v>1650</v>
      </c>
      <c r="E171" s="66">
        <v>0</v>
      </c>
      <c r="F171" s="63">
        <v>0</v>
      </c>
      <c r="G171" s="63">
        <v>0</v>
      </c>
      <c r="H171" s="63">
        <v>0</v>
      </c>
      <c r="I171" s="63">
        <v>0</v>
      </c>
      <c r="J171" s="63">
        <v>0</v>
      </c>
      <c r="K171" s="22">
        <v>0</v>
      </c>
    </row>
    <row r="172" spans="1:11" ht="13.8">
      <c r="A172" s="64" t="s">
        <v>105</v>
      </c>
      <c r="B172" s="69">
        <f>D171+0.01</f>
        <v>1650.01</v>
      </c>
      <c r="C172" s="64" t="s">
        <v>106</v>
      </c>
      <c r="D172" s="71">
        <v>1753</v>
      </c>
      <c r="E172" s="66">
        <v>8.0000000000000002E-3</v>
      </c>
      <c r="F172" s="63">
        <v>0</v>
      </c>
      <c r="G172" s="63">
        <v>0</v>
      </c>
      <c r="H172" s="63">
        <v>0</v>
      </c>
      <c r="I172" s="63">
        <v>0</v>
      </c>
      <c r="J172" s="63">
        <v>0</v>
      </c>
      <c r="K172" s="22">
        <v>0</v>
      </c>
    </row>
    <row r="173" spans="1:11" ht="13.8">
      <c r="A173" s="64" t="s">
        <v>105</v>
      </c>
      <c r="B173" s="69">
        <f t="shared" ref="B173:B199" si="4">D172+0.01</f>
        <v>1753.01</v>
      </c>
      <c r="C173" s="64" t="s">
        <v>106</v>
      </c>
      <c r="D173" s="71">
        <v>1905</v>
      </c>
      <c r="E173" s="63">
        <v>3.6999999999999998E-2</v>
      </c>
      <c r="F173" s="63">
        <v>0.01</v>
      </c>
      <c r="G173" s="63">
        <v>2E-3</v>
      </c>
      <c r="H173" s="63">
        <v>0</v>
      </c>
      <c r="I173" s="63">
        <v>0</v>
      </c>
      <c r="J173" s="63">
        <v>0</v>
      </c>
      <c r="K173" s="22">
        <v>0</v>
      </c>
    </row>
    <row r="174" spans="1:11" ht="13.8">
      <c r="A174" s="64" t="s">
        <v>105</v>
      </c>
      <c r="B174" s="69">
        <f t="shared" si="4"/>
        <v>1905.01</v>
      </c>
      <c r="C174" s="64" t="s">
        <v>106</v>
      </c>
      <c r="D174" s="71">
        <v>1972</v>
      </c>
      <c r="E174" s="63">
        <v>4.7E-2</v>
      </c>
      <c r="F174" s="63">
        <v>0.03</v>
      </c>
      <c r="G174" s="63">
        <v>2.1999999999999999E-2</v>
      </c>
      <c r="H174" s="63">
        <v>4.0000000000000001E-3</v>
      </c>
      <c r="I174" s="63">
        <v>0</v>
      </c>
      <c r="J174" s="63">
        <v>0</v>
      </c>
      <c r="K174" s="22">
        <v>0</v>
      </c>
    </row>
    <row r="175" spans="1:11" ht="13.8">
      <c r="A175" s="64" t="s">
        <v>105</v>
      </c>
      <c r="B175" s="69">
        <f t="shared" si="4"/>
        <v>1972.01</v>
      </c>
      <c r="C175" s="64" t="s">
        <v>106</v>
      </c>
      <c r="D175" s="71">
        <v>2342</v>
      </c>
      <c r="E175" s="63">
        <v>5.7000000000000002E-2</v>
      </c>
      <c r="F175" s="63">
        <v>0.05</v>
      </c>
      <c r="G175" s="63">
        <v>3.2000000000000001E-2</v>
      </c>
      <c r="H175" s="63">
        <v>1.4E-2</v>
      </c>
      <c r="I175" s="63">
        <v>0</v>
      </c>
      <c r="J175" s="63">
        <v>0</v>
      </c>
      <c r="K175" s="22">
        <v>0</v>
      </c>
    </row>
    <row r="176" spans="1:11" ht="13.8">
      <c r="A176" s="64" t="s">
        <v>105</v>
      </c>
      <c r="B176" s="69">
        <f t="shared" si="4"/>
        <v>2342.0100000000002</v>
      </c>
      <c r="C176" s="64" t="s">
        <v>106</v>
      </c>
      <c r="D176" s="71">
        <v>2520</v>
      </c>
      <c r="E176" s="63">
        <v>6.6000000000000003E-2</v>
      </c>
      <c r="F176" s="63">
        <v>0.06</v>
      </c>
      <c r="G176" s="63">
        <v>4.2000000000000003E-2</v>
      </c>
      <c r="H176" s="63">
        <v>2.4E-2</v>
      </c>
      <c r="I176" s="63">
        <v>6.0000000000000001E-3</v>
      </c>
      <c r="J176" s="63">
        <v>0</v>
      </c>
      <c r="K176" s="22">
        <v>0</v>
      </c>
    </row>
    <row r="177" spans="1:11" ht="13.8">
      <c r="A177" s="64" t="s">
        <v>105</v>
      </c>
      <c r="B177" s="69">
        <f t="shared" si="4"/>
        <v>2520.0100000000002</v>
      </c>
      <c r="C177" s="64" t="s">
        <v>106</v>
      </c>
      <c r="D177" s="71">
        <v>2767</v>
      </c>
      <c r="E177" s="63">
        <v>8.5000000000000006E-2</v>
      </c>
      <c r="F177" s="63">
        <v>7.8E-2</v>
      </c>
      <c r="G177" s="63">
        <v>6.2E-2</v>
      </c>
      <c r="H177" s="63">
        <v>4.3999999999999997E-2</v>
      </c>
      <c r="I177" s="63">
        <v>3.5999999999999997E-2</v>
      </c>
      <c r="J177" s="63">
        <v>1.7999999999999999E-2</v>
      </c>
      <c r="K177" s="22">
        <v>0</v>
      </c>
    </row>
    <row r="178" spans="1:11" ht="13.8">
      <c r="A178" s="64" t="s">
        <v>105</v>
      </c>
      <c r="B178" s="69">
        <f t="shared" si="4"/>
        <v>2767.01</v>
      </c>
      <c r="C178" s="64" t="s">
        <v>106</v>
      </c>
      <c r="D178" s="71">
        <v>2971</v>
      </c>
      <c r="E178" s="63">
        <v>9.5000000000000001E-2</v>
      </c>
      <c r="F178" s="63">
        <v>8.7999999999999995E-2</v>
      </c>
      <c r="G178" s="63">
        <v>7.1999999999999995E-2</v>
      </c>
      <c r="H178" s="63">
        <v>5.3999999999999999E-2</v>
      </c>
      <c r="I178" s="63">
        <v>4.5999999999999999E-2</v>
      </c>
      <c r="J178" s="63">
        <v>2.8000000000000001E-2</v>
      </c>
      <c r="K178" s="22">
        <v>0</v>
      </c>
    </row>
    <row r="179" spans="1:11" ht="13.8">
      <c r="A179" s="64" t="s">
        <v>105</v>
      </c>
      <c r="B179" s="69">
        <f t="shared" si="4"/>
        <v>2971.01</v>
      </c>
      <c r="C179" s="64" t="s">
        <v>106</v>
      </c>
      <c r="D179" s="71">
        <v>3186</v>
      </c>
      <c r="E179" s="63">
        <v>0.11</v>
      </c>
      <c r="F179" s="63">
        <v>0.10299999999999999</v>
      </c>
      <c r="G179" s="63">
        <v>8.5999999999999993E-2</v>
      </c>
      <c r="H179" s="63">
        <v>6.9000000000000006E-2</v>
      </c>
      <c r="I179" s="63">
        <v>6.0999999999999999E-2</v>
      </c>
      <c r="J179" s="63">
        <v>4.2999999999999997E-2</v>
      </c>
      <c r="K179" s="22">
        <v>0</v>
      </c>
    </row>
    <row r="180" spans="1:11" ht="13.8">
      <c r="A180" s="64" t="s">
        <v>105</v>
      </c>
      <c r="B180" s="69">
        <f t="shared" si="4"/>
        <v>3186.01</v>
      </c>
      <c r="C180" s="64" t="s">
        <v>106</v>
      </c>
      <c r="D180" s="71">
        <v>3356</v>
      </c>
      <c r="E180" s="63">
        <v>0.122</v>
      </c>
      <c r="F180" s="63">
        <v>0.11899999999999999</v>
      </c>
      <c r="G180" s="63">
        <v>0.105</v>
      </c>
      <c r="H180" s="63">
        <v>9.0999999999999998E-2</v>
      </c>
      <c r="I180" s="63">
        <v>8.6999999999999994E-2</v>
      </c>
      <c r="J180" s="63">
        <v>8.3000000000000004E-2</v>
      </c>
      <c r="K180" s="22">
        <v>0</v>
      </c>
    </row>
    <row r="181" spans="1:11" ht="13.8">
      <c r="A181" s="64" t="s">
        <v>105</v>
      </c>
      <c r="B181" s="69">
        <f t="shared" si="4"/>
        <v>3356.01</v>
      </c>
      <c r="C181" s="64" t="s">
        <v>106</v>
      </c>
      <c r="D181" s="71">
        <v>3513</v>
      </c>
      <c r="E181" s="63">
        <v>0.13600000000000001</v>
      </c>
      <c r="F181" s="63">
        <v>0.13500000000000001</v>
      </c>
      <c r="G181" s="63">
        <v>0.12</v>
      </c>
      <c r="H181" s="63">
        <v>0.106</v>
      </c>
      <c r="I181" s="63">
        <v>0.10199999999999999</v>
      </c>
      <c r="J181" s="63">
        <v>9.8000000000000004E-2</v>
      </c>
      <c r="K181" s="22">
        <v>0</v>
      </c>
    </row>
    <row r="182" spans="1:11" ht="13.8">
      <c r="A182" s="64" t="s">
        <v>105</v>
      </c>
      <c r="B182" s="69">
        <f t="shared" si="4"/>
        <v>3513.01</v>
      </c>
      <c r="C182" s="64" t="s">
        <v>106</v>
      </c>
      <c r="D182" s="71">
        <v>3616</v>
      </c>
      <c r="E182" s="63">
        <v>0.14599999999999999</v>
      </c>
      <c r="F182" s="63">
        <v>0.14499999999999999</v>
      </c>
      <c r="G182" s="63">
        <v>0.14099999999999999</v>
      </c>
      <c r="H182" s="63">
        <v>0.11600000000000001</v>
      </c>
      <c r="I182" s="63">
        <v>0.112</v>
      </c>
      <c r="J182" s="63">
        <v>0.108</v>
      </c>
      <c r="K182" s="22">
        <v>0</v>
      </c>
    </row>
    <row r="183" spans="1:11" ht="13.8">
      <c r="A183" s="64" t="s">
        <v>105</v>
      </c>
      <c r="B183" s="69">
        <f t="shared" si="4"/>
        <v>3616.01</v>
      </c>
      <c r="C183" s="64" t="s">
        <v>106</v>
      </c>
      <c r="D183" s="71">
        <v>3826</v>
      </c>
      <c r="E183" s="63">
        <v>0.156</v>
      </c>
      <c r="F183" s="63">
        <v>0.155</v>
      </c>
      <c r="G183" s="63">
        <v>0.151</v>
      </c>
      <c r="H183" s="63">
        <v>0.127</v>
      </c>
      <c r="I183" s="63">
        <v>0.122</v>
      </c>
      <c r="J183" s="63">
        <v>0.11799999999999999</v>
      </c>
      <c r="K183" s="22">
        <v>0</v>
      </c>
    </row>
    <row r="184" spans="1:11" ht="13.8">
      <c r="A184" s="64" t="s">
        <v>105</v>
      </c>
      <c r="B184" s="69">
        <f t="shared" si="4"/>
        <v>3826.01</v>
      </c>
      <c r="C184" s="64" t="s">
        <v>106</v>
      </c>
      <c r="D184" s="71">
        <v>3933</v>
      </c>
      <c r="E184" s="63">
        <v>0.16600000000000001</v>
      </c>
      <c r="F184" s="63">
        <v>0.16500000000000001</v>
      </c>
      <c r="G184" s="63">
        <v>0.161</v>
      </c>
      <c r="H184" s="63">
        <v>0.13700000000000001</v>
      </c>
      <c r="I184" s="63">
        <v>0.13300000000000001</v>
      </c>
      <c r="J184" s="63">
        <v>0.127</v>
      </c>
      <c r="K184" s="22">
        <v>0</v>
      </c>
    </row>
    <row r="185" spans="1:11" ht="13.8">
      <c r="A185" s="64" t="s">
        <v>105</v>
      </c>
      <c r="B185" s="69">
        <f t="shared" si="4"/>
        <v>3933.01</v>
      </c>
      <c r="C185" s="64" t="s">
        <v>106</v>
      </c>
      <c r="D185" s="71">
        <v>4251</v>
      </c>
      <c r="E185" s="63">
        <v>0.17499999999999999</v>
      </c>
      <c r="F185" s="63">
        <v>0.17399999999999999</v>
      </c>
      <c r="G185" s="63">
        <v>0.17100000000000001</v>
      </c>
      <c r="H185" s="63">
        <v>0.14699999999999999</v>
      </c>
      <c r="I185" s="63">
        <v>0.14299999999999999</v>
      </c>
      <c r="J185" s="63">
        <v>0.13900000000000001</v>
      </c>
      <c r="K185" s="22">
        <v>0</v>
      </c>
    </row>
    <row r="186" spans="1:11" ht="13.8">
      <c r="A186" s="64" t="s">
        <v>105</v>
      </c>
      <c r="B186" s="69">
        <f t="shared" si="4"/>
        <v>4251.01</v>
      </c>
      <c r="C186" s="64" t="s">
        <v>106</v>
      </c>
      <c r="D186" s="71">
        <v>4456</v>
      </c>
      <c r="E186" s="63">
        <v>0.185</v>
      </c>
      <c r="F186" s="63">
        <v>0.184</v>
      </c>
      <c r="G186" s="63">
        <v>0.18</v>
      </c>
      <c r="H186" s="63">
        <v>0.157</v>
      </c>
      <c r="I186" s="63">
        <v>0.153</v>
      </c>
      <c r="J186" s="63">
        <v>0.14899999999999999</v>
      </c>
      <c r="K186" s="22">
        <v>0</v>
      </c>
    </row>
    <row r="187" spans="1:11" ht="13.8">
      <c r="A187" s="64" t="s">
        <v>105</v>
      </c>
      <c r="B187" s="69">
        <f t="shared" si="4"/>
        <v>4456.01</v>
      </c>
      <c r="C187" s="64" t="s">
        <v>106</v>
      </c>
      <c r="D187" s="71">
        <v>4891</v>
      </c>
      <c r="E187" s="63">
        <v>0.19500000000000001</v>
      </c>
      <c r="F187" s="63">
        <v>0.19400000000000001</v>
      </c>
      <c r="G187" s="63">
        <v>0.19</v>
      </c>
      <c r="H187" s="63">
        <v>0.16700000000000001</v>
      </c>
      <c r="I187" s="63">
        <v>0.16300000000000001</v>
      </c>
      <c r="J187" s="63">
        <v>0.159</v>
      </c>
      <c r="K187" s="22">
        <v>0</v>
      </c>
    </row>
    <row r="188" spans="1:11" ht="13.8">
      <c r="A188" s="64" t="s">
        <v>105</v>
      </c>
      <c r="B188" s="69">
        <f t="shared" si="4"/>
        <v>4891.01</v>
      </c>
      <c r="C188" s="64" t="s">
        <v>106</v>
      </c>
      <c r="D188" s="71">
        <v>5316</v>
      </c>
      <c r="E188" s="63">
        <v>0.20499999999999999</v>
      </c>
      <c r="F188" s="63">
        <v>0.20399999999999999</v>
      </c>
      <c r="G188" s="63">
        <v>0.2</v>
      </c>
      <c r="H188" s="63">
        <v>0.17599999999999999</v>
      </c>
      <c r="I188" s="63">
        <v>0.17199999999999999</v>
      </c>
      <c r="J188" s="63">
        <v>0.16900000000000001</v>
      </c>
      <c r="K188" s="22">
        <v>0</v>
      </c>
    </row>
    <row r="189" spans="1:11" ht="13.8">
      <c r="A189" s="64" t="s">
        <v>105</v>
      </c>
      <c r="B189" s="69">
        <f t="shared" si="4"/>
        <v>5316.01</v>
      </c>
      <c r="C189" s="64" t="s">
        <v>106</v>
      </c>
      <c r="D189" s="71">
        <v>5526</v>
      </c>
      <c r="E189" s="63">
        <v>0.215</v>
      </c>
      <c r="F189" s="63">
        <v>0.214</v>
      </c>
      <c r="G189" s="63">
        <v>0.21</v>
      </c>
      <c r="H189" s="63">
        <v>0.19600000000000001</v>
      </c>
      <c r="I189" s="63">
        <v>0.182</v>
      </c>
      <c r="J189" s="63">
        <v>0.17799999999999999</v>
      </c>
      <c r="K189" s="22">
        <v>0</v>
      </c>
    </row>
    <row r="190" spans="1:11" ht="13.8">
      <c r="A190" s="64" t="s">
        <v>105</v>
      </c>
      <c r="B190" s="69">
        <f t="shared" si="4"/>
        <v>5526.01</v>
      </c>
      <c r="C190" s="64" t="s">
        <v>106</v>
      </c>
      <c r="D190" s="71">
        <v>5961</v>
      </c>
      <c r="E190" s="63">
        <v>0.224</v>
      </c>
      <c r="F190" s="63">
        <v>0.223</v>
      </c>
      <c r="G190" s="63">
        <v>0.22</v>
      </c>
      <c r="H190" s="63">
        <v>0.20599999999999999</v>
      </c>
      <c r="I190" s="63">
        <v>0.192</v>
      </c>
      <c r="J190" s="63">
        <v>0.188</v>
      </c>
      <c r="K190" s="22">
        <v>0</v>
      </c>
    </row>
    <row r="191" spans="1:11" ht="13.8">
      <c r="A191" s="64" t="s">
        <v>105</v>
      </c>
      <c r="B191" s="69">
        <f t="shared" si="4"/>
        <v>5961.01</v>
      </c>
      <c r="C191" s="64" t="s">
        <v>106</v>
      </c>
      <c r="D191" s="71">
        <v>6274</v>
      </c>
      <c r="E191" s="63">
        <v>0.23400000000000001</v>
      </c>
      <c r="F191" s="63">
        <v>0.23300000000000001</v>
      </c>
      <c r="G191" s="63">
        <v>0.22900000000000001</v>
      </c>
      <c r="H191" s="63">
        <v>0.216</v>
      </c>
      <c r="I191" s="63">
        <v>0.20200000000000001</v>
      </c>
      <c r="J191" s="63">
        <v>0.19800000000000001</v>
      </c>
      <c r="K191" s="22">
        <v>0</v>
      </c>
    </row>
    <row r="192" spans="1:11" ht="13.8">
      <c r="A192" s="64" t="s">
        <v>105</v>
      </c>
      <c r="B192" s="69">
        <f t="shared" si="4"/>
        <v>6274.01</v>
      </c>
      <c r="C192" s="64" t="s">
        <v>106</v>
      </c>
      <c r="D192" s="71">
        <v>6858</v>
      </c>
      <c r="E192" s="63">
        <v>0.247</v>
      </c>
      <c r="F192" s="63">
        <v>0.246</v>
      </c>
      <c r="G192" s="63">
        <v>0.245</v>
      </c>
      <c r="H192" s="63">
        <v>0.23100000000000001</v>
      </c>
      <c r="I192" s="63">
        <v>0.22</v>
      </c>
      <c r="J192" s="63">
        <v>0.218</v>
      </c>
      <c r="K192" s="22">
        <v>0</v>
      </c>
    </row>
    <row r="193" spans="1:11" ht="13.8">
      <c r="A193" s="64" t="s">
        <v>105</v>
      </c>
      <c r="B193" s="69">
        <f t="shared" si="4"/>
        <v>6858.01</v>
      </c>
      <c r="C193" s="64" t="s">
        <v>106</v>
      </c>
      <c r="D193" s="71">
        <v>7385</v>
      </c>
      <c r="E193" s="63">
        <v>0.25700000000000001</v>
      </c>
      <c r="F193" s="63">
        <v>0.25600000000000001</v>
      </c>
      <c r="G193" s="63">
        <v>0.255</v>
      </c>
      <c r="H193" s="63">
        <v>0.24299999999999999</v>
      </c>
      <c r="I193" s="63">
        <v>0.23899999999999999</v>
      </c>
      <c r="J193" s="63">
        <v>0.22700000000000001</v>
      </c>
      <c r="K193" s="22">
        <v>0</v>
      </c>
    </row>
    <row r="194" spans="1:11" ht="13.8">
      <c r="A194" s="64" t="s">
        <v>105</v>
      </c>
      <c r="B194" s="69">
        <f t="shared" si="4"/>
        <v>7385.01</v>
      </c>
      <c r="C194" s="64" t="s">
        <v>106</v>
      </c>
      <c r="D194" s="71">
        <v>8224</v>
      </c>
      <c r="E194" s="63">
        <v>0.26700000000000002</v>
      </c>
      <c r="F194" s="63">
        <v>0.26600000000000001</v>
      </c>
      <c r="G194" s="63">
        <v>0.26500000000000001</v>
      </c>
      <c r="H194" s="63">
        <v>0.253</v>
      </c>
      <c r="I194" s="63">
        <v>0.251</v>
      </c>
      <c r="J194" s="63">
        <v>0.23699999999999999</v>
      </c>
      <c r="K194" s="22">
        <v>0</v>
      </c>
    </row>
    <row r="195" spans="1:11" ht="13.8">
      <c r="A195" s="64" t="s">
        <v>105</v>
      </c>
      <c r="B195" s="69">
        <f t="shared" si="4"/>
        <v>8224.01</v>
      </c>
      <c r="C195" s="64" t="s">
        <v>106</v>
      </c>
      <c r="D195" s="71">
        <v>9178</v>
      </c>
      <c r="E195" s="63">
        <v>0.27600000000000002</v>
      </c>
      <c r="F195" s="63">
        <v>0.27500000000000002</v>
      </c>
      <c r="G195" s="63">
        <v>0.27400000000000002</v>
      </c>
      <c r="H195" s="63">
        <v>0.26300000000000001</v>
      </c>
      <c r="I195" s="63">
        <v>0.26100000000000001</v>
      </c>
      <c r="J195" s="63">
        <v>0.249</v>
      </c>
      <c r="K195" s="22">
        <v>0</v>
      </c>
    </row>
    <row r="196" spans="1:11" ht="13.8">
      <c r="A196" s="64" t="s">
        <v>105</v>
      </c>
      <c r="B196" s="69">
        <f t="shared" si="4"/>
        <v>9178.01</v>
      </c>
      <c r="C196" s="64" t="s">
        <v>106</v>
      </c>
      <c r="D196" s="71">
        <v>10232</v>
      </c>
      <c r="E196" s="63">
        <v>0.29099999999999998</v>
      </c>
      <c r="F196" s="63">
        <v>0.28999999999999998</v>
      </c>
      <c r="G196" s="63">
        <v>0.28899999999999998</v>
      </c>
      <c r="H196" s="63">
        <v>0.27700000000000002</v>
      </c>
      <c r="I196" s="63">
        <v>0.27500000000000002</v>
      </c>
      <c r="J196" s="63">
        <v>0.26400000000000001</v>
      </c>
      <c r="K196" s="22">
        <v>0</v>
      </c>
    </row>
    <row r="197" spans="1:11" ht="13.8">
      <c r="A197" s="64" t="s">
        <v>105</v>
      </c>
      <c r="B197" s="69">
        <f t="shared" si="4"/>
        <v>10232.01</v>
      </c>
      <c r="C197" s="64" t="s">
        <v>106</v>
      </c>
      <c r="D197" s="71">
        <v>11287</v>
      </c>
      <c r="E197" s="63">
        <v>0.3</v>
      </c>
      <c r="F197" s="63">
        <v>0.29899999999999999</v>
      </c>
      <c r="G197" s="63">
        <v>0.29799999999999999</v>
      </c>
      <c r="H197" s="63">
        <v>0.28699999999999998</v>
      </c>
      <c r="I197" s="63">
        <v>0.28499999999999998</v>
      </c>
      <c r="J197" s="63">
        <v>0.27300000000000002</v>
      </c>
      <c r="K197" s="22">
        <v>0</v>
      </c>
    </row>
    <row r="198" spans="1:11" ht="13.8">
      <c r="A198" s="64" t="s">
        <v>105</v>
      </c>
      <c r="B198" s="69">
        <f t="shared" si="4"/>
        <v>11287.01</v>
      </c>
      <c r="C198" s="64" t="s">
        <v>106</v>
      </c>
      <c r="D198" s="71">
        <v>13008</v>
      </c>
      <c r="E198" s="63">
        <v>0.315</v>
      </c>
      <c r="F198" s="63">
        <v>0.314</v>
      </c>
      <c r="G198" s="63">
        <v>0.313</v>
      </c>
      <c r="H198" s="63">
        <v>0.30099999999999999</v>
      </c>
      <c r="I198" s="63">
        <v>0.29899999999999999</v>
      </c>
      <c r="J198" s="63">
        <v>0.28799999999999998</v>
      </c>
      <c r="K198" s="22">
        <v>0</v>
      </c>
    </row>
    <row r="199" spans="1:11" ht="14.4" thickBot="1">
      <c r="A199" s="61" t="s">
        <v>232</v>
      </c>
      <c r="B199" s="89">
        <f t="shared" si="4"/>
        <v>13008.01</v>
      </c>
      <c r="C199" s="61"/>
      <c r="D199" s="60"/>
      <c r="E199" s="59">
        <v>0.32400000000000001</v>
      </c>
      <c r="F199" s="59">
        <v>0.32300000000000001</v>
      </c>
      <c r="G199" s="59">
        <v>0.32200000000000001</v>
      </c>
      <c r="H199" s="59">
        <v>0.311</v>
      </c>
      <c r="I199" s="59">
        <v>0.309</v>
      </c>
      <c r="J199" s="59">
        <v>0.29699999999999999</v>
      </c>
      <c r="K199" s="22">
        <v>0</v>
      </c>
    </row>
    <row r="202" spans="1:11" ht="14.4">
      <c r="A202" s="9" t="s">
        <v>167</v>
      </c>
    </row>
    <row r="204" spans="1:11" ht="13.8" thickBot="1"/>
    <row r="205" spans="1:11">
      <c r="A205" s="125" t="s">
        <v>166</v>
      </c>
      <c r="B205" s="126"/>
      <c r="C205" s="126"/>
      <c r="D205" s="127"/>
      <c r="E205" s="54" t="s">
        <v>103</v>
      </c>
      <c r="F205" s="54"/>
      <c r="G205" s="54"/>
      <c r="H205" s="54"/>
      <c r="I205" s="54"/>
      <c r="J205" s="53"/>
    </row>
    <row r="206" spans="1:11" ht="14.4" thickBot="1">
      <c r="A206" s="128"/>
      <c r="B206" s="129"/>
      <c r="C206" s="129"/>
      <c r="D206" s="130"/>
      <c r="E206" s="65">
        <v>0</v>
      </c>
      <c r="F206" s="65">
        <v>1</v>
      </c>
      <c r="G206" s="65">
        <v>2</v>
      </c>
      <c r="H206" s="65">
        <v>3</v>
      </c>
      <c r="I206" s="65">
        <v>4</v>
      </c>
      <c r="J206" s="62" t="s">
        <v>104</v>
      </c>
      <c r="K206" s="19" t="s">
        <v>117</v>
      </c>
    </row>
    <row r="207" spans="1:11" ht="13.8">
      <c r="A207" s="64" t="s">
        <v>105</v>
      </c>
      <c r="B207" s="69">
        <v>0</v>
      </c>
      <c r="C207" s="64" t="s">
        <v>106</v>
      </c>
      <c r="D207" s="69">
        <v>1310</v>
      </c>
      <c r="E207" s="67">
        <v>0</v>
      </c>
      <c r="F207" s="63">
        <v>0</v>
      </c>
      <c r="G207" s="63">
        <v>0</v>
      </c>
      <c r="H207" s="63">
        <v>0</v>
      </c>
      <c r="I207" s="63">
        <v>0</v>
      </c>
      <c r="J207" s="63">
        <v>0</v>
      </c>
      <c r="K207" s="22">
        <v>0</v>
      </c>
    </row>
    <row r="208" spans="1:11" ht="13.8">
      <c r="A208" s="64" t="s">
        <v>105</v>
      </c>
      <c r="B208" s="69">
        <f>D207+0.01</f>
        <v>1310.01</v>
      </c>
      <c r="C208" s="64" t="s">
        <v>106</v>
      </c>
      <c r="D208" s="69">
        <v>1414</v>
      </c>
      <c r="E208" s="66">
        <v>1.2E-2</v>
      </c>
      <c r="F208" s="63">
        <v>0</v>
      </c>
      <c r="G208" s="63">
        <v>0</v>
      </c>
      <c r="H208" s="63">
        <v>0</v>
      </c>
      <c r="I208" s="63">
        <v>0</v>
      </c>
      <c r="J208" s="63">
        <v>0</v>
      </c>
      <c r="K208" s="22">
        <v>0</v>
      </c>
    </row>
    <row r="209" spans="1:11" ht="13.8">
      <c r="A209" s="64" t="s">
        <v>105</v>
      </c>
      <c r="B209" s="69">
        <f t="shared" ref="B209:B236" si="5">D208+0.01</f>
        <v>1414.01</v>
      </c>
      <c r="C209" s="64" t="s">
        <v>106</v>
      </c>
      <c r="D209" s="69">
        <v>1455</v>
      </c>
      <c r="E209" s="63">
        <v>3.5999999999999997E-2</v>
      </c>
      <c r="F209" s="63">
        <v>2.8000000000000001E-2</v>
      </c>
      <c r="G209" s="63">
        <v>0</v>
      </c>
      <c r="H209" s="63">
        <v>0</v>
      </c>
      <c r="I209" s="63">
        <v>0</v>
      </c>
      <c r="J209" s="63">
        <v>0</v>
      </c>
      <c r="K209" s="22">
        <v>0</v>
      </c>
    </row>
    <row r="210" spans="1:11" ht="13.8">
      <c r="A210" s="64" t="s">
        <v>105</v>
      </c>
      <c r="B210" s="69">
        <f t="shared" si="5"/>
        <v>1455.01</v>
      </c>
      <c r="C210" s="64" t="s">
        <v>106</v>
      </c>
      <c r="D210" s="69">
        <v>1639</v>
      </c>
      <c r="E210" s="63">
        <v>4.5999999999999999E-2</v>
      </c>
      <c r="F210" s="63">
        <v>3.7999999999999999E-2</v>
      </c>
      <c r="G210" s="63">
        <v>1.9E-2</v>
      </c>
      <c r="H210" s="63">
        <v>0</v>
      </c>
      <c r="I210" s="63">
        <v>0</v>
      </c>
      <c r="J210" s="63">
        <v>0</v>
      </c>
      <c r="K210" s="22">
        <v>0</v>
      </c>
    </row>
    <row r="211" spans="1:11" ht="13.8">
      <c r="A211" s="64" t="s">
        <v>105</v>
      </c>
      <c r="B211" s="69">
        <f t="shared" si="5"/>
        <v>1639.01</v>
      </c>
      <c r="C211" s="64" t="s">
        <v>106</v>
      </c>
      <c r="D211" s="69">
        <v>1956</v>
      </c>
      <c r="E211" s="63">
        <v>6.6000000000000003E-2</v>
      </c>
      <c r="F211" s="63">
        <v>5.8000000000000003E-2</v>
      </c>
      <c r="G211" s="63">
        <v>4.1000000000000002E-2</v>
      </c>
      <c r="H211" s="63">
        <v>2.3E-2</v>
      </c>
      <c r="I211" s="63">
        <v>1.4999999999999999E-2</v>
      </c>
      <c r="J211" s="63">
        <v>0</v>
      </c>
      <c r="K211" s="22">
        <v>0</v>
      </c>
    </row>
    <row r="212" spans="1:11" ht="13.8">
      <c r="A212" s="64" t="s">
        <v>105</v>
      </c>
      <c r="B212" s="69">
        <f t="shared" si="5"/>
        <v>1956.01</v>
      </c>
      <c r="C212" s="64" t="s">
        <v>106</v>
      </c>
      <c r="D212" s="69">
        <v>2079</v>
      </c>
      <c r="E212" s="63">
        <v>0.08</v>
      </c>
      <c r="F212" s="63">
        <v>7.3999999999999996E-2</v>
      </c>
      <c r="G212" s="63">
        <v>5.5E-2</v>
      </c>
      <c r="H212" s="63">
        <v>3.7999999999999999E-2</v>
      </c>
      <c r="I212" s="63">
        <v>0.03</v>
      </c>
      <c r="J212" s="63">
        <v>2.1999999999999999E-2</v>
      </c>
      <c r="K212" s="22">
        <v>0</v>
      </c>
    </row>
    <row r="213" spans="1:11" ht="13.8">
      <c r="A213" s="64" t="s">
        <v>105</v>
      </c>
      <c r="B213" s="69">
        <f t="shared" si="5"/>
        <v>2079.0100000000002</v>
      </c>
      <c r="C213" s="64" t="s">
        <v>106</v>
      </c>
      <c r="D213" s="69">
        <v>2213</v>
      </c>
      <c r="E213" s="63">
        <v>9.9000000000000005E-2</v>
      </c>
      <c r="F213" s="63">
        <v>8.3000000000000004E-2</v>
      </c>
      <c r="G213" s="63">
        <v>7.4999999999999997E-2</v>
      </c>
      <c r="H213" s="63">
        <v>5.7000000000000002E-2</v>
      </c>
      <c r="I213" s="63">
        <v>0.04</v>
      </c>
      <c r="J213" s="63">
        <v>3.2000000000000001E-2</v>
      </c>
      <c r="K213" s="22">
        <v>0</v>
      </c>
    </row>
    <row r="214" spans="1:11" ht="13.8">
      <c r="A214" s="64" t="s">
        <v>105</v>
      </c>
      <c r="B214" s="69">
        <f t="shared" si="5"/>
        <v>2213.0100000000002</v>
      </c>
      <c r="C214" s="64" t="s">
        <v>106</v>
      </c>
      <c r="D214" s="69">
        <v>2314</v>
      </c>
      <c r="E214" s="63">
        <v>0.123</v>
      </c>
      <c r="F214" s="63">
        <v>0.107</v>
      </c>
      <c r="G214" s="63">
        <v>0.09</v>
      </c>
      <c r="H214" s="63">
        <v>7.2999999999999995E-2</v>
      </c>
      <c r="I214" s="63">
        <v>6.4000000000000001E-2</v>
      </c>
      <c r="J214" s="63">
        <v>5.6000000000000001E-2</v>
      </c>
      <c r="K214" s="22">
        <v>0</v>
      </c>
    </row>
    <row r="215" spans="1:11" ht="13.8">
      <c r="A215" s="64" t="s">
        <v>105</v>
      </c>
      <c r="B215" s="69">
        <f t="shared" si="5"/>
        <v>2314.0100000000002</v>
      </c>
      <c r="C215" s="64" t="s">
        <v>106</v>
      </c>
      <c r="D215" s="69">
        <v>2479</v>
      </c>
      <c r="E215" s="63">
        <v>0.14299999999999999</v>
      </c>
      <c r="F215" s="63">
        <v>0.126</v>
      </c>
      <c r="G215" s="63">
        <v>0.109</v>
      </c>
      <c r="H215" s="63">
        <v>9.1999999999999998E-2</v>
      </c>
      <c r="I215" s="63">
        <v>7.3999999999999996E-2</v>
      </c>
      <c r="J215" s="63">
        <v>6.6000000000000003E-2</v>
      </c>
      <c r="K215" s="22">
        <v>0</v>
      </c>
    </row>
    <row r="216" spans="1:11" ht="13.8">
      <c r="A216" s="64" t="s">
        <v>105</v>
      </c>
      <c r="B216" s="69">
        <f t="shared" si="5"/>
        <v>2479.0100000000002</v>
      </c>
      <c r="C216" s="64" t="s">
        <v>106</v>
      </c>
      <c r="D216" s="69">
        <v>2561</v>
      </c>
      <c r="E216" s="63">
        <v>0.152</v>
      </c>
      <c r="F216" s="63">
        <v>0.13600000000000001</v>
      </c>
      <c r="G216" s="63">
        <v>0.128</v>
      </c>
      <c r="H216" s="63">
        <v>0.111</v>
      </c>
      <c r="I216" s="63">
        <v>9.4E-2</v>
      </c>
      <c r="J216" s="63">
        <v>8.5999999999999993E-2</v>
      </c>
      <c r="K216" s="22">
        <v>0</v>
      </c>
    </row>
    <row r="217" spans="1:11" ht="13.8">
      <c r="A217" s="64" t="s">
        <v>105</v>
      </c>
      <c r="B217" s="69">
        <f t="shared" si="5"/>
        <v>2561.0100000000002</v>
      </c>
      <c r="C217" s="64" t="s">
        <v>106</v>
      </c>
      <c r="D217" s="69">
        <v>2663</v>
      </c>
      <c r="E217" s="63">
        <v>0.16300000000000001</v>
      </c>
      <c r="F217" s="63">
        <v>0.14599999999999999</v>
      </c>
      <c r="G217" s="63">
        <v>0.13800000000000001</v>
      </c>
      <c r="H217" s="63">
        <v>0.121</v>
      </c>
      <c r="I217" s="63">
        <v>0.104</v>
      </c>
      <c r="J217" s="63">
        <v>9.6000000000000002E-2</v>
      </c>
      <c r="K217" s="22">
        <v>0</v>
      </c>
    </row>
    <row r="218" spans="1:11" ht="13.8">
      <c r="A218" s="64" t="s">
        <v>105</v>
      </c>
      <c r="B218" s="69">
        <f t="shared" si="5"/>
        <v>2663.01</v>
      </c>
      <c r="C218" s="64" t="s">
        <v>106</v>
      </c>
      <c r="D218" s="69">
        <v>2929</v>
      </c>
      <c r="E218" s="63">
        <v>0.17199999999999999</v>
      </c>
      <c r="F218" s="63">
        <v>0.156</v>
      </c>
      <c r="G218" s="63">
        <v>0.14799999999999999</v>
      </c>
      <c r="H218" s="63">
        <v>0.13100000000000001</v>
      </c>
      <c r="I218" s="63">
        <v>0.114</v>
      </c>
      <c r="J218" s="63">
        <v>0.106</v>
      </c>
      <c r="K218" s="22">
        <v>0</v>
      </c>
    </row>
    <row r="219" spans="1:11" ht="13.8">
      <c r="A219" s="64" t="s">
        <v>105</v>
      </c>
      <c r="B219" s="69">
        <f t="shared" si="5"/>
        <v>2929.01</v>
      </c>
      <c r="C219" s="64" t="s">
        <v>106</v>
      </c>
      <c r="D219" s="69">
        <v>3247</v>
      </c>
      <c r="E219" s="63">
        <v>0.183</v>
      </c>
      <c r="F219" s="63">
        <v>0.17100000000000001</v>
      </c>
      <c r="G219" s="63">
        <v>0.16700000000000001</v>
      </c>
      <c r="H219" s="63">
        <v>0.153</v>
      </c>
      <c r="I219" s="63">
        <v>0.14000000000000001</v>
      </c>
      <c r="J219" s="63">
        <v>0.13600000000000001</v>
      </c>
      <c r="K219" s="22">
        <v>0</v>
      </c>
    </row>
    <row r="220" spans="1:11" ht="13.8">
      <c r="A220" s="64" t="s">
        <v>105</v>
      </c>
      <c r="B220" s="69">
        <f t="shared" si="5"/>
        <v>3247.01</v>
      </c>
      <c r="C220" s="64" t="s">
        <v>106</v>
      </c>
      <c r="D220" s="69">
        <v>3585</v>
      </c>
      <c r="E220" s="63">
        <v>0.19500000000000001</v>
      </c>
      <c r="F220" s="63">
        <v>0.182</v>
      </c>
      <c r="G220" s="63">
        <v>0.17799999999999999</v>
      </c>
      <c r="H220" s="63">
        <v>0.16500000000000001</v>
      </c>
      <c r="I220" s="63">
        <v>0.151</v>
      </c>
      <c r="J220" s="63">
        <v>0.14699999999999999</v>
      </c>
      <c r="K220" s="22">
        <v>0</v>
      </c>
    </row>
    <row r="221" spans="1:11" ht="13.8">
      <c r="A221" s="64" t="s">
        <v>105</v>
      </c>
      <c r="B221" s="69">
        <f t="shared" si="5"/>
        <v>3585.01</v>
      </c>
      <c r="C221" s="64" t="s">
        <v>106</v>
      </c>
      <c r="D221" s="69">
        <v>3718</v>
      </c>
      <c r="E221" s="63">
        <v>0.20499999999999999</v>
      </c>
      <c r="F221" s="63">
        <v>0.19400000000000001</v>
      </c>
      <c r="G221" s="63">
        <v>0.188</v>
      </c>
      <c r="H221" s="63">
        <v>0.17399999999999999</v>
      </c>
      <c r="I221" s="63">
        <v>0.17100000000000001</v>
      </c>
      <c r="J221" s="63">
        <v>0.157</v>
      </c>
      <c r="K221" s="22">
        <v>0</v>
      </c>
    </row>
    <row r="222" spans="1:11" ht="13.8">
      <c r="A222" s="64" t="s">
        <v>105</v>
      </c>
      <c r="B222" s="69">
        <f t="shared" si="5"/>
        <v>3718.01</v>
      </c>
      <c r="C222" s="64" t="s">
        <v>106</v>
      </c>
      <c r="D222" s="69">
        <v>3933</v>
      </c>
      <c r="E222" s="63">
        <v>0.215</v>
      </c>
      <c r="F222" s="63">
        <v>0.20399999999999999</v>
      </c>
      <c r="G222" s="63">
        <v>0.2</v>
      </c>
      <c r="H222" s="63">
        <v>0.184</v>
      </c>
      <c r="I222" s="63">
        <v>0.18</v>
      </c>
      <c r="J222" s="63">
        <v>0.16700000000000001</v>
      </c>
      <c r="K222" s="22">
        <v>0</v>
      </c>
    </row>
    <row r="223" spans="1:11" ht="13.8">
      <c r="A223" s="64" t="s">
        <v>105</v>
      </c>
      <c r="B223" s="69">
        <f t="shared" si="5"/>
        <v>3933.01</v>
      </c>
      <c r="C223" s="64" t="s">
        <v>106</v>
      </c>
      <c r="D223" s="69">
        <v>4353</v>
      </c>
      <c r="E223" s="63">
        <v>0.22900000000000001</v>
      </c>
      <c r="F223" s="63">
        <v>0.219</v>
      </c>
      <c r="G223" s="63">
        <v>0.215</v>
      </c>
      <c r="H223" s="63">
        <v>0.20100000000000001</v>
      </c>
      <c r="I223" s="63">
        <v>0.19500000000000001</v>
      </c>
      <c r="J223" s="63">
        <v>0.18099999999999999</v>
      </c>
      <c r="K223" s="22">
        <v>0</v>
      </c>
    </row>
    <row r="224" spans="1:11" ht="13.8">
      <c r="A224" s="64" t="s">
        <v>105</v>
      </c>
      <c r="B224" s="69">
        <f t="shared" si="5"/>
        <v>4353.01</v>
      </c>
      <c r="C224" s="64" t="s">
        <v>106</v>
      </c>
      <c r="D224" s="69">
        <v>4620</v>
      </c>
      <c r="E224" s="63">
        <v>0.23899999999999999</v>
      </c>
      <c r="F224" s="63">
        <v>0.22800000000000001</v>
      </c>
      <c r="G224" s="63">
        <v>0.224</v>
      </c>
      <c r="H224" s="63">
        <v>0.21099999999999999</v>
      </c>
      <c r="I224" s="63">
        <v>0.20699999999999999</v>
      </c>
      <c r="J224" s="63">
        <v>0.20100000000000001</v>
      </c>
      <c r="K224" s="22">
        <v>0</v>
      </c>
    </row>
    <row r="225" spans="1:11" ht="13.8">
      <c r="A225" s="64" t="s">
        <v>105</v>
      </c>
      <c r="B225" s="69">
        <f t="shared" si="5"/>
        <v>4620.01</v>
      </c>
      <c r="C225" s="64" t="s">
        <v>106</v>
      </c>
      <c r="D225" s="69">
        <v>4916</v>
      </c>
      <c r="E225" s="63">
        <v>0.249</v>
      </c>
      <c r="F225" s="63">
        <v>0.23799999999999999</v>
      </c>
      <c r="G225" s="63">
        <v>0.23400000000000001</v>
      </c>
      <c r="H225" s="63">
        <v>0.221</v>
      </c>
      <c r="I225" s="63">
        <v>0.217</v>
      </c>
      <c r="J225" s="63">
        <v>0.21299999999999999</v>
      </c>
      <c r="K225" s="22">
        <v>0</v>
      </c>
    </row>
    <row r="226" spans="1:11" ht="13.8">
      <c r="A226" s="64" t="s">
        <v>105</v>
      </c>
      <c r="B226" s="69">
        <f t="shared" si="5"/>
        <v>4916.01</v>
      </c>
      <c r="C226" s="64" t="s">
        <v>106</v>
      </c>
      <c r="D226" s="69">
        <v>5204</v>
      </c>
      <c r="E226" s="63">
        <v>0.25900000000000001</v>
      </c>
      <c r="F226" s="63">
        <v>0.248</v>
      </c>
      <c r="G226" s="63">
        <v>0.24399999999999999</v>
      </c>
      <c r="H226" s="63">
        <v>0.23</v>
      </c>
      <c r="I226" s="63">
        <v>0.22600000000000001</v>
      </c>
      <c r="J226" s="63">
        <v>0.222</v>
      </c>
      <c r="K226" s="22">
        <v>0</v>
      </c>
    </row>
    <row r="227" spans="1:11" ht="13.8">
      <c r="A227" s="64" t="s">
        <v>105</v>
      </c>
      <c r="B227" s="69">
        <f t="shared" si="5"/>
        <v>5204.01</v>
      </c>
      <c r="C227" s="64" t="s">
        <v>106</v>
      </c>
      <c r="D227" s="69">
        <v>5634</v>
      </c>
      <c r="E227" s="63">
        <v>0.26900000000000002</v>
      </c>
      <c r="F227" s="63">
        <v>0.25800000000000001</v>
      </c>
      <c r="G227" s="63">
        <v>0.254</v>
      </c>
      <c r="H227" s="63">
        <v>0.24</v>
      </c>
      <c r="I227" s="63">
        <v>0.23599999999999999</v>
      </c>
      <c r="J227" s="63">
        <v>0.23200000000000001</v>
      </c>
      <c r="K227" s="22">
        <v>0</v>
      </c>
    </row>
    <row r="228" spans="1:11" ht="13.8">
      <c r="A228" s="64" t="s">
        <v>105</v>
      </c>
      <c r="B228" s="69">
        <f t="shared" si="5"/>
        <v>5634.01</v>
      </c>
      <c r="C228" s="64" t="s">
        <v>106</v>
      </c>
      <c r="D228" s="69">
        <v>6064</v>
      </c>
      <c r="E228" s="63">
        <v>0.28299999999999997</v>
      </c>
      <c r="F228" s="63">
        <v>0.27200000000000002</v>
      </c>
      <c r="G228" s="63">
        <v>0.26900000000000002</v>
      </c>
      <c r="H228" s="63">
        <v>0.255</v>
      </c>
      <c r="I228" s="63">
        <v>0.251</v>
      </c>
      <c r="J228" s="63">
        <v>0.247</v>
      </c>
      <c r="K228" s="22">
        <v>0</v>
      </c>
    </row>
    <row r="229" spans="1:11" ht="13.8">
      <c r="A229" s="64" t="s">
        <v>105</v>
      </c>
      <c r="B229" s="69">
        <f t="shared" si="5"/>
        <v>6064.01</v>
      </c>
      <c r="C229" s="64" t="s">
        <v>106</v>
      </c>
      <c r="D229" s="69">
        <v>6768</v>
      </c>
      <c r="E229" s="63">
        <v>0.29699999999999999</v>
      </c>
      <c r="F229" s="63">
        <v>0.28899999999999998</v>
      </c>
      <c r="G229" s="63">
        <v>0.28699999999999998</v>
      </c>
      <c r="H229" s="63">
        <v>0.27500000000000002</v>
      </c>
      <c r="I229" s="63">
        <v>0.27300000000000002</v>
      </c>
      <c r="J229" s="63">
        <v>0.27100000000000002</v>
      </c>
      <c r="K229" s="22">
        <v>0</v>
      </c>
    </row>
    <row r="230" spans="1:11" ht="13.8">
      <c r="A230" s="64" t="s">
        <v>105</v>
      </c>
      <c r="B230" s="69">
        <f t="shared" si="5"/>
        <v>6768.01</v>
      </c>
      <c r="C230" s="64" t="s">
        <v>106</v>
      </c>
      <c r="D230" s="69">
        <v>7236</v>
      </c>
      <c r="E230" s="63">
        <v>0.307</v>
      </c>
      <c r="F230" s="63">
        <v>0.3</v>
      </c>
      <c r="G230" s="63">
        <v>0.29599999999999999</v>
      </c>
      <c r="H230" s="63">
        <v>0.28499999999999998</v>
      </c>
      <c r="I230" s="63">
        <v>0.28299999999999997</v>
      </c>
      <c r="J230" s="63">
        <v>0.28100000000000003</v>
      </c>
      <c r="K230" s="22">
        <v>0</v>
      </c>
    </row>
    <row r="231" spans="1:11" ht="13.8">
      <c r="A231" s="64" t="s">
        <v>105</v>
      </c>
      <c r="B231" s="69">
        <f t="shared" si="5"/>
        <v>7236.01</v>
      </c>
      <c r="C231" s="64" t="s">
        <v>106</v>
      </c>
      <c r="D231" s="69">
        <v>7817</v>
      </c>
      <c r="E231" s="63">
        <v>0.317</v>
      </c>
      <c r="F231" s="63">
        <v>0.31</v>
      </c>
      <c r="G231" s="63">
        <v>0.308</v>
      </c>
      <c r="H231" s="63">
        <v>0.29399999999999998</v>
      </c>
      <c r="I231" s="63">
        <v>0.29299999999999998</v>
      </c>
      <c r="J231" s="63">
        <v>0.29099999999999998</v>
      </c>
      <c r="K231" s="22">
        <v>0</v>
      </c>
    </row>
    <row r="232" spans="1:11" ht="13.8">
      <c r="A232" s="64" t="s">
        <v>105</v>
      </c>
      <c r="B232" s="69">
        <f t="shared" si="5"/>
        <v>7817.01</v>
      </c>
      <c r="C232" s="64" t="s">
        <v>106</v>
      </c>
      <c r="D232" s="69">
        <v>8500</v>
      </c>
      <c r="E232" s="63">
        <v>0.32600000000000001</v>
      </c>
      <c r="F232" s="63">
        <v>0.31900000000000001</v>
      </c>
      <c r="G232" s="63">
        <v>0.318</v>
      </c>
      <c r="H232" s="63">
        <v>0.30599999999999999</v>
      </c>
      <c r="I232" s="63">
        <v>0.30199999999999999</v>
      </c>
      <c r="J232" s="63">
        <v>0.3</v>
      </c>
      <c r="K232" s="22">
        <v>0</v>
      </c>
    </row>
    <row r="233" spans="1:11" ht="13.8">
      <c r="A233" s="64" t="s">
        <v>105</v>
      </c>
      <c r="B233" s="69">
        <f t="shared" si="5"/>
        <v>8500.01</v>
      </c>
      <c r="C233" s="64" t="s">
        <v>106</v>
      </c>
      <c r="D233" s="69">
        <v>9284</v>
      </c>
      <c r="E233" s="63">
        <v>0.33600000000000002</v>
      </c>
      <c r="F233" s="63">
        <v>0.32900000000000001</v>
      </c>
      <c r="G233" s="63">
        <v>0.32700000000000001</v>
      </c>
      <c r="H233" s="63">
        <v>0.316</v>
      </c>
      <c r="I233" s="63">
        <v>0.314</v>
      </c>
      <c r="J233" s="63">
        <v>0.31</v>
      </c>
      <c r="K233" s="22">
        <v>0</v>
      </c>
    </row>
    <row r="234" spans="1:11" ht="13.8">
      <c r="A234" s="64" t="s">
        <v>105</v>
      </c>
      <c r="B234" s="69">
        <f t="shared" si="5"/>
        <v>9284.01</v>
      </c>
      <c r="C234" s="64" t="s">
        <v>106</v>
      </c>
      <c r="D234" s="69">
        <v>10018</v>
      </c>
      <c r="E234" s="63">
        <v>0.35099999999999998</v>
      </c>
      <c r="F234" s="63">
        <v>0.34399999999999997</v>
      </c>
      <c r="G234" s="63">
        <v>0.34200000000000003</v>
      </c>
      <c r="H234" s="63">
        <v>0.33</v>
      </c>
      <c r="I234" s="63">
        <v>0.32800000000000001</v>
      </c>
      <c r="J234" s="63">
        <v>0.32600000000000001</v>
      </c>
      <c r="K234" s="22">
        <v>0</v>
      </c>
    </row>
    <row r="235" spans="1:11" ht="13.8">
      <c r="A235" s="64" t="s">
        <v>105</v>
      </c>
      <c r="B235" s="69">
        <f t="shared" si="5"/>
        <v>10018.01</v>
      </c>
      <c r="C235" s="64" t="s">
        <v>106</v>
      </c>
      <c r="D235" s="69">
        <v>12535</v>
      </c>
      <c r="E235" s="63">
        <v>0.36099999999999999</v>
      </c>
      <c r="F235" s="63">
        <v>0.35399999999999998</v>
      </c>
      <c r="G235" s="63">
        <v>0.35199999999999998</v>
      </c>
      <c r="H235" s="63">
        <v>0.34</v>
      </c>
      <c r="I235" s="63">
        <v>0.33800000000000002</v>
      </c>
      <c r="J235" s="63">
        <v>0.33600000000000002</v>
      </c>
      <c r="K235" s="22">
        <v>0</v>
      </c>
    </row>
    <row r="236" spans="1:11" ht="14.4" thickBot="1">
      <c r="A236" s="61" t="s">
        <v>232</v>
      </c>
      <c r="B236" s="89">
        <f t="shared" si="5"/>
        <v>12535.01</v>
      </c>
      <c r="C236" s="61"/>
      <c r="D236" s="60"/>
      <c r="E236" s="59">
        <v>0.37</v>
      </c>
      <c r="F236" s="59">
        <v>0.36399999999999999</v>
      </c>
      <c r="G236" s="59">
        <v>0.36199999999999999</v>
      </c>
      <c r="H236" s="59">
        <v>0.35</v>
      </c>
      <c r="I236" s="59">
        <v>0.34799999999999998</v>
      </c>
      <c r="J236" s="59">
        <v>0.34599999999999997</v>
      </c>
      <c r="K236" s="22">
        <v>0</v>
      </c>
    </row>
  </sheetData>
  <mergeCells count="8">
    <mergeCell ref="A132:D133"/>
    <mergeCell ref="A169:D170"/>
    <mergeCell ref="A205:D206"/>
    <mergeCell ref="E6:J6"/>
    <mergeCell ref="A6:D7"/>
    <mergeCell ref="A47:D48"/>
    <mergeCell ref="E47:J47"/>
    <mergeCell ref="A90:B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AT319"/>
  <sheetViews>
    <sheetView workbookViewId="0">
      <selection activeCell="N19" sqref="N19"/>
    </sheetView>
  </sheetViews>
  <sheetFormatPr defaultRowHeight="14.4"/>
  <cols>
    <col min="1" max="1" width="24" customWidth="1"/>
    <col min="3" max="3" width="21.21875" customWidth="1"/>
    <col min="5" max="5" width="11" style="1" customWidth="1"/>
    <col min="6" max="6" width="41.77734375" bestFit="1" customWidth="1"/>
    <col min="7" max="7" width="18.77734375" customWidth="1"/>
    <col min="8" max="8" width="18.21875" customWidth="1"/>
    <col min="9" max="9" width="7.77734375" customWidth="1"/>
    <col min="10" max="10" width="24.77734375" customWidth="1"/>
    <col min="11" max="11" width="10.5546875" bestFit="1" customWidth="1"/>
    <col min="13" max="13" width="11.21875" customWidth="1"/>
    <col min="14" max="14" width="12.5546875" customWidth="1"/>
    <col min="15" max="15" width="33" bestFit="1" customWidth="1"/>
    <col min="16" max="16" width="21.77734375" bestFit="1" customWidth="1"/>
    <col min="17" max="17" width="16.5546875" bestFit="1" customWidth="1"/>
    <col min="18" max="18" width="14" bestFit="1" customWidth="1"/>
    <col min="19" max="19" width="26.5546875" bestFit="1" customWidth="1"/>
    <col min="20" max="20" width="21.21875" bestFit="1" customWidth="1"/>
    <col min="21" max="21" width="39.5546875" bestFit="1" customWidth="1"/>
    <col min="22" max="22" width="20" bestFit="1" customWidth="1"/>
    <col min="23" max="23" width="31.77734375" bestFit="1" customWidth="1"/>
    <col min="27" max="27" width="29.44140625" bestFit="1" customWidth="1"/>
  </cols>
  <sheetData>
    <row r="2" spans="1:46">
      <c r="A2" s="15" t="s">
        <v>18</v>
      </c>
      <c r="B2" s="14"/>
      <c r="C2" s="15" t="s">
        <v>17</v>
      </c>
      <c r="D2" s="14"/>
      <c r="E2" s="14"/>
      <c r="F2" s="15" t="s">
        <v>16</v>
      </c>
      <c r="G2" s="14" t="s">
        <v>119</v>
      </c>
      <c r="H2" s="15" t="s">
        <v>19</v>
      </c>
      <c r="I2" s="14"/>
      <c r="J2" s="15" t="s">
        <v>20</v>
      </c>
      <c r="K2" s="34" t="s">
        <v>230</v>
      </c>
      <c r="M2" s="15" t="s">
        <v>158</v>
      </c>
      <c r="O2" s="15" t="s">
        <v>109</v>
      </c>
      <c r="P2" s="15" t="s">
        <v>110</v>
      </c>
      <c r="Q2" s="15" t="s">
        <v>100</v>
      </c>
      <c r="R2" s="15" t="s">
        <v>99</v>
      </c>
      <c r="S2" s="15" t="s">
        <v>120</v>
      </c>
      <c r="T2" s="15" t="s">
        <v>146</v>
      </c>
      <c r="U2" s="34" t="s">
        <v>231</v>
      </c>
      <c r="V2" s="34" t="s">
        <v>170</v>
      </c>
      <c r="W2" s="34" t="s">
        <v>947</v>
      </c>
      <c r="X2" s="34" t="s">
        <v>957</v>
      </c>
      <c r="Y2" s="72"/>
      <c r="AA2" s="34" t="s">
        <v>1166</v>
      </c>
      <c r="AB2" s="34" t="s">
        <v>1202</v>
      </c>
    </row>
    <row r="3" spans="1:46">
      <c r="A3" s="14"/>
      <c r="B3" s="14"/>
      <c r="C3" s="14"/>
      <c r="D3" s="14"/>
      <c r="E3" s="14"/>
      <c r="F3" s="14"/>
      <c r="G3" s="14"/>
      <c r="H3" s="14"/>
      <c r="I3" s="14"/>
      <c r="J3" s="14"/>
      <c r="K3" s="73">
        <v>42004</v>
      </c>
      <c r="M3" s="14" t="s">
        <v>221</v>
      </c>
      <c r="N3" s="14">
        <v>1000246908</v>
      </c>
      <c r="O3" s="14" t="s">
        <v>940</v>
      </c>
      <c r="P3" s="14" t="s">
        <v>941</v>
      </c>
      <c r="Q3" s="14" t="s">
        <v>147</v>
      </c>
      <c r="R3" s="14" t="s">
        <v>942</v>
      </c>
      <c r="S3" s="14" t="s">
        <v>148</v>
      </c>
      <c r="T3" s="14" t="s">
        <v>149</v>
      </c>
      <c r="U3" s="14" t="s">
        <v>948</v>
      </c>
      <c r="V3" s="14" t="s">
        <v>949</v>
      </c>
      <c r="W3" s="14" t="s">
        <v>943</v>
      </c>
      <c r="X3" s="14" t="s">
        <v>950</v>
      </c>
      <c r="Y3" s="14"/>
      <c r="Z3" s="14"/>
      <c r="AA3" s="14" t="s">
        <v>1179</v>
      </c>
      <c r="AB3" s="14" t="s">
        <v>1192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>
      <c r="A4" s="14" t="s">
        <v>942</v>
      </c>
      <c r="B4" s="14"/>
      <c r="C4" s="14" t="s">
        <v>23</v>
      </c>
      <c r="D4" s="14"/>
      <c r="E4" s="14"/>
      <c r="F4" s="14" t="s">
        <v>171</v>
      </c>
      <c r="G4" s="14">
        <v>50</v>
      </c>
      <c r="H4" s="14" t="s">
        <v>28</v>
      </c>
      <c r="I4" s="14"/>
      <c r="J4" s="14"/>
      <c r="M4" s="14" t="s">
        <v>220</v>
      </c>
      <c r="N4" s="14">
        <v>1000246908</v>
      </c>
      <c r="O4" s="14" t="s">
        <v>906</v>
      </c>
      <c r="P4" s="14" t="s">
        <v>918</v>
      </c>
      <c r="Q4" s="14"/>
      <c r="R4" s="14" t="s">
        <v>926</v>
      </c>
      <c r="S4" s="14"/>
      <c r="T4" s="14"/>
      <c r="U4" s="14" t="s">
        <v>931</v>
      </c>
      <c r="V4" s="14" t="s">
        <v>934</v>
      </c>
      <c r="W4" s="14" t="s">
        <v>944</v>
      </c>
      <c r="X4" s="14" t="s">
        <v>937</v>
      </c>
      <c r="Y4" s="14"/>
      <c r="Z4" s="14"/>
      <c r="AA4" s="14" t="s">
        <v>1180</v>
      </c>
      <c r="AB4" s="14" t="s">
        <v>1193</v>
      </c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>
      <c r="A5" s="14" t="s">
        <v>926</v>
      </c>
      <c r="B5" s="14"/>
      <c r="C5" s="14" t="s">
        <v>24</v>
      </c>
      <c r="D5" s="14"/>
      <c r="E5" s="14" t="s">
        <v>113</v>
      </c>
      <c r="F5" s="14" t="s">
        <v>172</v>
      </c>
      <c r="G5" s="14">
        <v>30</v>
      </c>
      <c r="H5" s="14" t="s">
        <v>29</v>
      </c>
      <c r="I5" s="14"/>
      <c r="J5" s="14" t="s">
        <v>115</v>
      </c>
      <c r="M5" s="14" t="s">
        <v>222</v>
      </c>
      <c r="N5" s="14">
        <v>1000355628</v>
      </c>
      <c r="O5" s="14" t="s">
        <v>907</v>
      </c>
      <c r="P5" s="14" t="s">
        <v>919</v>
      </c>
      <c r="Q5" s="14"/>
      <c r="R5" s="14" t="s">
        <v>927</v>
      </c>
      <c r="S5" s="14"/>
      <c r="T5" s="14"/>
      <c r="U5" s="14" t="s">
        <v>932</v>
      </c>
      <c r="V5" s="14" t="s">
        <v>935</v>
      </c>
      <c r="W5" s="14" t="s">
        <v>945</v>
      </c>
      <c r="X5" s="14" t="s">
        <v>938</v>
      </c>
      <c r="Y5" s="14"/>
      <c r="Z5" s="14"/>
      <c r="AA5" s="14" t="s">
        <v>1181</v>
      </c>
      <c r="AB5" s="14" t="s">
        <v>1194</v>
      </c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ht="15" customHeight="1">
      <c r="A6" s="14" t="s">
        <v>927</v>
      </c>
      <c r="B6" s="14"/>
      <c r="C6" s="14" t="s">
        <v>25</v>
      </c>
      <c r="D6" s="14"/>
      <c r="E6" s="14"/>
      <c r="F6" s="14" t="s">
        <v>173</v>
      </c>
      <c r="G6" s="14">
        <v>30</v>
      </c>
      <c r="H6" s="14" t="s">
        <v>30</v>
      </c>
      <c r="I6" s="14"/>
      <c r="J6" s="14" t="s">
        <v>114</v>
      </c>
      <c r="M6" s="14" t="s">
        <v>223</v>
      </c>
      <c r="N6" s="14">
        <v>1000355628</v>
      </c>
      <c r="O6" s="14" t="s">
        <v>908</v>
      </c>
      <c r="P6" s="14" t="s">
        <v>920</v>
      </c>
      <c r="Q6" s="14"/>
      <c r="R6" s="14" t="s">
        <v>928</v>
      </c>
      <c r="S6" s="14"/>
      <c r="T6" s="14"/>
      <c r="U6" s="14" t="s">
        <v>933</v>
      </c>
      <c r="V6" s="14" t="s">
        <v>936</v>
      </c>
      <c r="W6" s="14" t="s">
        <v>946</v>
      </c>
      <c r="X6" s="14" t="s">
        <v>939</v>
      </c>
      <c r="Y6" s="14"/>
      <c r="Z6" s="14"/>
      <c r="AA6" s="14" t="s">
        <v>1182</v>
      </c>
      <c r="AB6" s="14" t="s">
        <v>1195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>
      <c r="A7" s="14" t="s">
        <v>928</v>
      </c>
      <c r="B7" s="14"/>
      <c r="C7" s="14" t="s">
        <v>26</v>
      </c>
      <c r="D7" s="14"/>
      <c r="E7" s="14"/>
      <c r="F7" s="14" t="s">
        <v>174</v>
      </c>
      <c r="G7" s="14">
        <v>30</v>
      </c>
      <c r="H7" s="14"/>
      <c r="I7" s="14"/>
      <c r="J7" s="14" t="s">
        <v>31</v>
      </c>
      <c r="M7" s="14" t="s">
        <v>100</v>
      </c>
      <c r="N7" s="91" t="s">
        <v>1139</v>
      </c>
      <c r="O7" s="14" t="s">
        <v>909</v>
      </c>
      <c r="P7" s="14" t="s">
        <v>921</v>
      </c>
      <c r="Q7" s="14"/>
      <c r="R7" s="14" t="s">
        <v>929</v>
      </c>
      <c r="S7" s="14"/>
      <c r="T7" s="14"/>
      <c r="U7" s="14"/>
      <c r="V7" s="14"/>
      <c r="W7" s="14"/>
      <c r="X7" s="14"/>
      <c r="Y7" s="14"/>
      <c r="Z7" s="14"/>
      <c r="AA7" s="14" t="s">
        <v>1183</v>
      </c>
      <c r="AB7" s="14" t="s">
        <v>1196</v>
      </c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>
      <c r="A8" s="14" t="s">
        <v>929</v>
      </c>
      <c r="B8" s="14"/>
      <c r="C8" s="14" t="s">
        <v>27</v>
      </c>
      <c r="D8" s="14"/>
      <c r="E8" s="14"/>
      <c r="F8" s="14" t="s">
        <v>175</v>
      </c>
      <c r="G8" s="14">
        <v>15</v>
      </c>
      <c r="H8" s="14"/>
      <c r="I8" s="14"/>
      <c r="J8" s="14"/>
      <c r="M8" s="14" t="s">
        <v>951</v>
      </c>
      <c r="N8" s="91" t="s">
        <v>1140</v>
      </c>
      <c r="O8" s="14" t="s">
        <v>910</v>
      </c>
      <c r="P8" s="14" t="s">
        <v>922</v>
      </c>
      <c r="Q8" s="14"/>
      <c r="R8" s="14" t="s">
        <v>930</v>
      </c>
      <c r="S8" s="14"/>
      <c r="T8" s="14"/>
      <c r="U8" s="14"/>
      <c r="V8" s="14"/>
      <c r="W8" s="14"/>
      <c r="X8" s="14"/>
      <c r="Y8" s="14"/>
      <c r="Z8" s="14"/>
      <c r="AA8" s="14" t="s">
        <v>1184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s="1" customFormat="1">
      <c r="A9" s="14" t="s">
        <v>930</v>
      </c>
      <c r="B9" s="14"/>
      <c r="C9" s="14"/>
      <c r="D9" s="14"/>
      <c r="E9" s="14"/>
      <c r="F9" s="14"/>
      <c r="G9" s="14">
        <v>15</v>
      </c>
      <c r="H9" s="14"/>
      <c r="I9" s="14"/>
      <c r="J9" s="14"/>
      <c r="M9" s="14" t="s">
        <v>159</v>
      </c>
      <c r="N9" s="92">
        <v>0</v>
      </c>
      <c r="O9" s="14" t="s">
        <v>911</v>
      </c>
      <c r="P9" s="14" t="s">
        <v>923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 t="s">
        <v>1185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>
      <c r="A10" s="14" t="s">
        <v>943</v>
      </c>
      <c r="B10" s="14"/>
      <c r="C10" s="15" t="s">
        <v>225</v>
      </c>
      <c r="D10" s="14"/>
      <c r="E10" s="14"/>
      <c r="F10" s="14" t="s">
        <v>176</v>
      </c>
      <c r="G10" s="14">
        <v>15</v>
      </c>
      <c r="H10" s="14"/>
      <c r="I10" s="14"/>
      <c r="J10" s="14"/>
      <c r="M10" s="14" t="s">
        <v>160</v>
      </c>
      <c r="N10" s="92">
        <v>0</v>
      </c>
      <c r="O10" s="14" t="s">
        <v>912</v>
      </c>
      <c r="P10" s="14" t="s">
        <v>924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 t="s">
        <v>1186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>
      <c r="A11" s="14" t="s">
        <v>944</v>
      </c>
      <c r="B11" s="14"/>
      <c r="C11" s="14" t="s">
        <v>226</v>
      </c>
      <c r="D11" s="14"/>
      <c r="E11" s="14"/>
      <c r="F11" s="14" t="s">
        <v>177</v>
      </c>
      <c r="G11" s="14">
        <v>15</v>
      </c>
      <c r="H11" s="14"/>
      <c r="I11" s="14"/>
      <c r="J11" s="14"/>
      <c r="M11" s="14" t="s">
        <v>952</v>
      </c>
      <c r="N11" s="91" t="s">
        <v>1136</v>
      </c>
      <c r="O11" s="14" t="s">
        <v>913</v>
      </c>
      <c r="P11" s="14" t="s">
        <v>925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 t="s">
        <v>1187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>
      <c r="A12" s="14" t="s">
        <v>945</v>
      </c>
      <c r="B12" s="14"/>
      <c r="C12" s="33" t="s">
        <v>227</v>
      </c>
      <c r="D12" s="14"/>
      <c r="E12" s="14"/>
      <c r="F12" s="14" t="s">
        <v>178</v>
      </c>
      <c r="G12" s="14">
        <v>15</v>
      </c>
      <c r="H12" s="14"/>
      <c r="I12" s="14"/>
      <c r="J12" s="14"/>
      <c r="M12" s="14" t="s">
        <v>953</v>
      </c>
      <c r="N12" s="91" t="s">
        <v>1137</v>
      </c>
      <c r="O12" s="14" t="s">
        <v>914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 t="s">
        <v>1188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>
      <c r="A13" s="14" t="s">
        <v>946</v>
      </c>
      <c r="B13" s="14"/>
      <c r="C13" s="14"/>
      <c r="D13" s="14"/>
      <c r="E13" s="14"/>
      <c r="F13" s="14" t="s">
        <v>179</v>
      </c>
      <c r="G13" s="14">
        <v>15</v>
      </c>
      <c r="H13" s="14"/>
      <c r="I13" s="14"/>
      <c r="J13" s="15" t="s">
        <v>17</v>
      </c>
      <c r="M13" s="14" t="s">
        <v>954</v>
      </c>
      <c r="N13" s="91" t="s">
        <v>1138</v>
      </c>
      <c r="O13" s="14" t="s">
        <v>915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 t="s">
        <v>1189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ht="27.6">
      <c r="A14" s="14" t="s">
        <v>948</v>
      </c>
      <c r="B14" s="14"/>
      <c r="C14" s="14"/>
      <c r="D14" s="14"/>
      <c r="E14" s="14"/>
      <c r="F14" s="14" t="s">
        <v>180</v>
      </c>
      <c r="G14" s="14">
        <v>15</v>
      </c>
      <c r="H14" s="14"/>
      <c r="I14" s="14"/>
      <c r="J14" s="41" t="s">
        <v>143</v>
      </c>
      <c r="M14" s="14" t="s">
        <v>955</v>
      </c>
      <c r="N14" s="14">
        <v>0</v>
      </c>
      <c r="O14" s="14" t="s">
        <v>916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 t="s">
        <v>1190</v>
      </c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ht="15" customHeight="1">
      <c r="A15" s="14" t="s">
        <v>931</v>
      </c>
      <c r="B15" s="14"/>
      <c r="C15" s="14"/>
      <c r="D15" s="14"/>
      <c r="E15" s="14"/>
      <c r="F15" s="14" t="s">
        <v>181</v>
      </c>
      <c r="G15" s="14">
        <v>15</v>
      </c>
      <c r="H15" s="14"/>
      <c r="I15" s="14"/>
      <c r="J15" s="41" t="s">
        <v>144</v>
      </c>
      <c r="M15" s="14" t="s">
        <v>956</v>
      </c>
      <c r="N15" s="14">
        <v>0</v>
      </c>
      <c r="O15" s="14" t="s">
        <v>917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 t="s">
        <v>1191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ht="27.6">
      <c r="A16" s="14" t="s">
        <v>932</v>
      </c>
      <c r="B16" s="14"/>
      <c r="C16" s="14"/>
      <c r="D16" s="14"/>
      <c r="E16" s="14" t="s">
        <v>112</v>
      </c>
      <c r="F16" s="14" t="s">
        <v>182</v>
      </c>
      <c r="G16" s="14">
        <v>15</v>
      </c>
      <c r="H16" s="14"/>
      <c r="I16" s="14"/>
      <c r="J16" s="41" t="s">
        <v>145</v>
      </c>
      <c r="M16" s="14" t="s">
        <v>1166</v>
      </c>
      <c r="N16" s="96" t="s">
        <v>1198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1:46">
      <c r="A17" s="14" t="s">
        <v>933</v>
      </c>
      <c r="B17" s="14"/>
      <c r="C17" s="14"/>
      <c r="D17" s="14"/>
      <c r="E17" s="14"/>
      <c r="F17" s="14" t="s">
        <v>183</v>
      </c>
      <c r="G17" s="14">
        <v>15</v>
      </c>
      <c r="H17" s="14"/>
      <c r="I17" s="14"/>
      <c r="J17" s="41" t="s">
        <v>27</v>
      </c>
      <c r="M17" s="14" t="s">
        <v>1197</v>
      </c>
      <c r="N17" s="96" t="s">
        <v>1203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6">
      <c r="A18" s="14" t="s">
        <v>941</v>
      </c>
      <c r="B18" s="14"/>
      <c r="C18" s="14"/>
      <c r="D18" s="14"/>
      <c r="E18" s="14"/>
      <c r="F18" s="14" t="s">
        <v>184</v>
      </c>
      <c r="G18" s="14">
        <v>15</v>
      </c>
      <c r="H18" s="14"/>
      <c r="I18" s="14"/>
      <c r="J18" s="41" t="s">
        <v>23</v>
      </c>
      <c r="M18" s="14" t="s">
        <v>1135</v>
      </c>
      <c r="N18" s="14" t="e">
        <f>VLOOKUP('Ficha de Colaborador'!#REF!,M3:N17,2,FALSE)</f>
        <v>#REF!</v>
      </c>
      <c r="O18" s="14"/>
      <c r="P18" s="14"/>
    </row>
    <row r="19" spans="1:46">
      <c r="A19" s="14" t="s">
        <v>918</v>
      </c>
      <c r="B19" s="14"/>
      <c r="C19" s="14"/>
      <c r="D19" s="14"/>
      <c r="E19" s="14"/>
      <c r="F19" s="14" t="s">
        <v>185</v>
      </c>
      <c r="G19" s="14">
        <v>15</v>
      </c>
      <c r="H19" s="14"/>
      <c r="I19" s="14"/>
      <c r="J19" s="41" t="s">
        <v>24</v>
      </c>
      <c r="O19" s="1"/>
    </row>
    <row r="20" spans="1:46" ht="15" customHeight="1">
      <c r="A20" s="14" t="s">
        <v>919</v>
      </c>
      <c r="B20" s="14"/>
      <c r="D20" s="14"/>
      <c r="E20" s="14"/>
      <c r="F20" s="14" t="s">
        <v>186</v>
      </c>
      <c r="G20" s="14">
        <v>15</v>
      </c>
      <c r="H20" s="14"/>
      <c r="I20" s="14"/>
      <c r="J20" s="41"/>
    </row>
    <row r="21" spans="1:46">
      <c r="A21" s="14" t="s">
        <v>920</v>
      </c>
      <c r="B21" s="14"/>
      <c r="C21" s="15" t="s">
        <v>116</v>
      </c>
      <c r="D21" s="14"/>
      <c r="E21" s="14"/>
      <c r="F21" s="14" t="s">
        <v>187</v>
      </c>
      <c r="G21" s="14">
        <v>15</v>
      </c>
      <c r="H21" s="14"/>
      <c r="I21" s="14"/>
      <c r="J21" s="15" t="s">
        <v>22</v>
      </c>
      <c r="M21" s="93" t="s">
        <v>158</v>
      </c>
      <c r="N21" s="93" t="s">
        <v>1141</v>
      </c>
      <c r="O21" s="14" t="s">
        <v>1162</v>
      </c>
      <c r="P21" s="14" t="s">
        <v>1163</v>
      </c>
    </row>
    <row r="22" spans="1:46">
      <c r="A22" s="14" t="s">
        <v>921</v>
      </c>
      <c r="B22" s="14"/>
      <c r="C22" s="14">
        <v>15</v>
      </c>
      <c r="D22" s="14"/>
      <c r="E22" s="14" t="s">
        <v>111</v>
      </c>
      <c r="F22" s="14" t="s">
        <v>188</v>
      </c>
      <c r="G22" s="14">
        <v>15</v>
      </c>
      <c r="H22" s="14"/>
      <c r="I22" s="14"/>
      <c r="J22" s="14" t="s">
        <v>621</v>
      </c>
      <c r="M22" s="14" t="s">
        <v>221</v>
      </c>
      <c r="N22" s="14" t="s">
        <v>1142</v>
      </c>
      <c r="O22" s="14">
        <v>3</v>
      </c>
      <c r="P22" s="14">
        <v>7.63</v>
      </c>
    </row>
    <row r="23" spans="1:46">
      <c r="A23" s="14" t="s">
        <v>922</v>
      </c>
      <c r="B23" s="14"/>
      <c r="C23" s="14">
        <v>30</v>
      </c>
      <c r="D23" s="14"/>
      <c r="E23" s="14"/>
      <c r="F23" s="14" t="s">
        <v>189</v>
      </c>
      <c r="G23" s="14">
        <v>15</v>
      </c>
      <c r="H23" s="14"/>
      <c r="I23" s="14"/>
      <c r="J23" s="41" t="s">
        <v>622</v>
      </c>
      <c r="M23" s="14" t="s">
        <v>220</v>
      </c>
      <c r="N23" s="14" t="s">
        <v>1142</v>
      </c>
      <c r="O23" s="14">
        <v>3</v>
      </c>
      <c r="P23" s="14">
        <v>7.63</v>
      </c>
    </row>
    <row r="24" spans="1:46" ht="27.6">
      <c r="A24" s="14" t="s">
        <v>923</v>
      </c>
      <c r="B24" s="14"/>
      <c r="C24" s="14"/>
      <c r="D24" s="14"/>
      <c r="E24" s="14"/>
      <c r="F24" s="14" t="s">
        <v>190</v>
      </c>
      <c r="G24" s="14">
        <v>15</v>
      </c>
      <c r="H24" s="14"/>
      <c r="I24" s="14"/>
      <c r="J24" s="41" t="s">
        <v>623</v>
      </c>
      <c r="M24" s="14" t="s">
        <v>222</v>
      </c>
      <c r="N24" s="14" t="s">
        <v>1143</v>
      </c>
      <c r="O24" s="14">
        <v>2</v>
      </c>
      <c r="P24" s="14">
        <v>7.63</v>
      </c>
    </row>
    <row r="25" spans="1:46">
      <c r="A25" s="14" t="s">
        <v>1128</v>
      </c>
      <c r="B25" s="14"/>
      <c r="C25" s="14"/>
      <c r="D25" s="14"/>
      <c r="E25" s="14"/>
      <c r="F25" s="14" t="s">
        <v>191</v>
      </c>
      <c r="G25" s="14">
        <v>15</v>
      </c>
      <c r="H25" s="14"/>
      <c r="I25" s="14"/>
      <c r="J25" s="14" t="s">
        <v>624</v>
      </c>
      <c r="K25" s="14"/>
      <c r="M25" s="14" t="s">
        <v>223</v>
      </c>
      <c r="N25" s="14" t="s">
        <v>1143</v>
      </c>
      <c r="O25" s="14">
        <v>2</v>
      </c>
      <c r="P25" s="14">
        <v>7.63</v>
      </c>
    </row>
    <row r="26" spans="1:46">
      <c r="A26" s="14" t="s">
        <v>925</v>
      </c>
      <c r="B26" s="14"/>
      <c r="C26" s="14"/>
      <c r="D26" s="14"/>
      <c r="E26" s="14"/>
      <c r="F26" s="14" t="s">
        <v>192</v>
      </c>
      <c r="G26" s="14">
        <v>15</v>
      </c>
      <c r="H26" s="14"/>
      <c r="I26" s="14"/>
      <c r="J26" s="14" t="s">
        <v>625</v>
      </c>
      <c r="K26" s="14"/>
      <c r="M26" s="14" t="s">
        <v>100</v>
      </c>
      <c r="N26" s="14" t="s">
        <v>1144</v>
      </c>
      <c r="O26" s="14">
        <v>3</v>
      </c>
      <c r="P26" s="14">
        <v>7.63</v>
      </c>
    </row>
    <row r="27" spans="1:46">
      <c r="A27" s="14" t="s">
        <v>950</v>
      </c>
      <c r="B27" s="14"/>
      <c r="C27" s="14"/>
      <c r="D27" s="14"/>
      <c r="E27" s="14"/>
      <c r="F27" s="14" t="s">
        <v>193</v>
      </c>
      <c r="G27" s="14">
        <v>15</v>
      </c>
      <c r="H27" s="14"/>
      <c r="I27" s="14"/>
      <c r="J27" s="14" t="s">
        <v>626</v>
      </c>
      <c r="K27" s="14"/>
      <c r="M27" s="14" t="s">
        <v>951</v>
      </c>
      <c r="N27" s="14" t="s">
        <v>1145</v>
      </c>
      <c r="O27" s="14">
        <v>1</v>
      </c>
      <c r="P27" s="14">
        <v>7.63</v>
      </c>
    </row>
    <row r="28" spans="1:46">
      <c r="A28" s="14" t="s">
        <v>937</v>
      </c>
      <c r="B28" s="14"/>
      <c r="C28" s="14"/>
      <c r="D28" s="14"/>
      <c r="E28" s="14"/>
      <c r="F28" s="14" t="s">
        <v>194</v>
      </c>
      <c r="G28" s="14">
        <v>15</v>
      </c>
      <c r="H28" s="14"/>
      <c r="I28" s="14"/>
      <c r="J28" s="14" t="s">
        <v>627</v>
      </c>
      <c r="M28" s="14" t="s">
        <v>159</v>
      </c>
      <c r="N28" s="14" t="s">
        <v>1146</v>
      </c>
      <c r="O28" s="14">
        <v>0</v>
      </c>
      <c r="P28" s="14">
        <v>0</v>
      </c>
    </row>
    <row r="29" spans="1:46">
      <c r="A29" s="14" t="s">
        <v>938</v>
      </c>
      <c r="B29" s="14"/>
      <c r="C29" s="14"/>
      <c r="D29" s="14"/>
      <c r="E29" s="14"/>
      <c r="F29" s="14" t="s">
        <v>195</v>
      </c>
      <c r="G29" s="14">
        <v>15</v>
      </c>
      <c r="H29" s="14"/>
      <c r="I29" s="14"/>
      <c r="J29" s="14" t="s">
        <v>628</v>
      </c>
      <c r="M29" s="14" t="s">
        <v>160</v>
      </c>
      <c r="N29" s="14" t="s">
        <v>1146</v>
      </c>
      <c r="O29" s="14">
        <v>0</v>
      </c>
      <c r="P29" s="14">
        <v>0</v>
      </c>
    </row>
    <row r="30" spans="1:46">
      <c r="A30" s="14" t="s">
        <v>939</v>
      </c>
      <c r="B30" s="14"/>
      <c r="C30" s="14"/>
      <c r="D30" s="14"/>
      <c r="F30" s="14" t="s">
        <v>196</v>
      </c>
      <c r="G30" s="14">
        <v>15</v>
      </c>
      <c r="H30" s="14"/>
      <c r="I30" s="14"/>
      <c r="J30" s="41"/>
      <c r="M30" s="14" t="s">
        <v>952</v>
      </c>
      <c r="N30" s="14" t="s">
        <v>1147</v>
      </c>
      <c r="O30" s="14">
        <v>2</v>
      </c>
      <c r="P30" s="14">
        <v>7.63</v>
      </c>
    </row>
    <row r="31" spans="1:46">
      <c r="A31" s="14" t="s">
        <v>949</v>
      </c>
      <c r="B31" s="14"/>
      <c r="C31" s="14"/>
      <c r="D31" s="14"/>
      <c r="E31" s="14"/>
      <c r="F31" s="14" t="s">
        <v>197</v>
      </c>
      <c r="G31" s="14">
        <v>15</v>
      </c>
      <c r="I31" s="14"/>
      <c r="J31" s="41"/>
      <c r="M31" s="14" t="s">
        <v>953</v>
      </c>
      <c r="N31" s="14" t="s">
        <v>1148</v>
      </c>
      <c r="O31" s="14">
        <v>1</v>
      </c>
      <c r="P31" s="14">
        <v>4.7699999999999996</v>
      </c>
    </row>
    <row r="32" spans="1:46">
      <c r="A32" s="14" t="s">
        <v>934</v>
      </c>
      <c r="B32" s="14"/>
      <c r="C32" s="14"/>
      <c r="D32" s="14"/>
      <c r="E32" s="14"/>
      <c r="F32" s="14" t="s">
        <v>198</v>
      </c>
      <c r="G32" s="14">
        <v>15</v>
      </c>
      <c r="I32" s="14"/>
      <c r="J32" s="15" t="s">
        <v>902</v>
      </c>
      <c r="M32" s="14" t="s">
        <v>954</v>
      </c>
      <c r="N32" s="14" t="s">
        <v>1149</v>
      </c>
      <c r="O32" s="14">
        <v>1</v>
      </c>
      <c r="P32" s="14">
        <v>7.63</v>
      </c>
    </row>
    <row r="33" spans="1:16">
      <c r="A33" s="14" t="s">
        <v>935</v>
      </c>
      <c r="B33" s="14"/>
      <c r="C33" s="14"/>
      <c r="D33" s="14"/>
      <c r="E33" s="14"/>
      <c r="F33" s="14" t="s">
        <v>199</v>
      </c>
      <c r="G33" s="14">
        <v>15</v>
      </c>
      <c r="I33" s="14"/>
      <c r="J33" s="46"/>
      <c r="M33" s="14" t="s">
        <v>1199</v>
      </c>
      <c r="N33" s="14" t="s">
        <v>1200</v>
      </c>
      <c r="O33" s="14">
        <v>1</v>
      </c>
      <c r="P33" s="14">
        <v>7.63</v>
      </c>
    </row>
    <row r="34" spans="1:16">
      <c r="A34" s="14" t="s">
        <v>936</v>
      </c>
      <c r="B34" s="14"/>
      <c r="C34" s="14"/>
      <c r="D34" s="14"/>
      <c r="E34" s="14"/>
      <c r="F34" s="14" t="s">
        <v>200</v>
      </c>
      <c r="G34" s="14">
        <v>15</v>
      </c>
      <c r="I34" s="14"/>
      <c r="J34" s="14" t="s">
        <v>33</v>
      </c>
      <c r="M34" s="14" t="s">
        <v>1197</v>
      </c>
      <c r="N34" s="14" t="s">
        <v>1201</v>
      </c>
      <c r="O34" s="14">
        <v>1</v>
      </c>
      <c r="P34" s="14">
        <v>7.23</v>
      </c>
    </row>
    <row r="35" spans="1:16">
      <c r="A35" s="14" t="s">
        <v>940</v>
      </c>
      <c r="B35" s="14"/>
      <c r="C35" s="14"/>
      <c r="D35" s="14"/>
      <c r="E35" s="14"/>
      <c r="F35" s="14" t="s">
        <v>201</v>
      </c>
      <c r="G35" s="14">
        <v>15</v>
      </c>
      <c r="I35" s="14"/>
      <c r="J35" s="14" t="s">
        <v>903</v>
      </c>
      <c r="O35" s="1"/>
    </row>
    <row r="36" spans="1:16">
      <c r="A36" s="14" t="s">
        <v>906</v>
      </c>
      <c r="E36" s="14"/>
      <c r="F36" s="14" t="s">
        <v>228</v>
      </c>
      <c r="G36" s="14">
        <v>15</v>
      </c>
      <c r="I36" s="14"/>
      <c r="J36" s="14" t="s">
        <v>904</v>
      </c>
      <c r="M36" s="14" t="s">
        <v>1150</v>
      </c>
      <c r="N36" t="str">
        <f>IFERROR(VLOOKUP('Ficha de Colaborador'!#REF!,M22:N34,2,FALSE),"-")</f>
        <v>-</v>
      </c>
    </row>
    <row r="37" spans="1:16">
      <c r="A37" s="14" t="s">
        <v>907</v>
      </c>
      <c r="F37" s="14" t="s">
        <v>202</v>
      </c>
      <c r="G37" s="14">
        <v>15</v>
      </c>
      <c r="I37" s="14"/>
    </row>
    <row r="38" spans="1:16">
      <c r="A38" s="14" t="s">
        <v>908</v>
      </c>
      <c r="C38" s="14"/>
      <c r="F38" s="14" t="s">
        <v>203</v>
      </c>
      <c r="G38" s="14">
        <v>15</v>
      </c>
      <c r="M38" s="14" t="s">
        <v>1164</v>
      </c>
      <c r="N38" s="14" t="str">
        <f>IFERROR(VLOOKUP('Ficha de Colaborador'!#REF!,M22:O34,3,FALSE),"0")</f>
        <v>0</v>
      </c>
    </row>
    <row r="39" spans="1:16">
      <c r="A39" s="14" t="s">
        <v>909</v>
      </c>
      <c r="C39" s="14"/>
      <c r="F39" s="14" t="s">
        <v>204</v>
      </c>
      <c r="G39" s="14">
        <v>15</v>
      </c>
      <c r="J39" s="33"/>
      <c r="M39" s="14" t="s">
        <v>1165</v>
      </c>
      <c r="N39" s="14" t="str">
        <f>IFERROR(VLOOKUP('Ficha de Colaborador'!#REF!,M22:P34,4,FALSE),"0")</f>
        <v>0</v>
      </c>
    </row>
    <row r="40" spans="1:16">
      <c r="A40" s="14" t="s">
        <v>910</v>
      </c>
      <c r="C40" s="14"/>
      <c r="F40" s="14" t="s">
        <v>205</v>
      </c>
      <c r="G40" s="14">
        <v>15</v>
      </c>
    </row>
    <row r="41" spans="1:16">
      <c r="A41" s="14" t="s">
        <v>911</v>
      </c>
      <c r="F41" s="14" t="s">
        <v>206</v>
      </c>
      <c r="G41" s="14">
        <v>15</v>
      </c>
    </row>
    <row r="42" spans="1:16">
      <c r="A42" s="14" t="s">
        <v>912</v>
      </c>
      <c r="F42" s="14" t="s">
        <v>207</v>
      </c>
      <c r="G42" s="14">
        <v>15</v>
      </c>
    </row>
    <row r="43" spans="1:16">
      <c r="A43" s="14" t="s">
        <v>913</v>
      </c>
      <c r="F43" s="14" t="s">
        <v>208</v>
      </c>
      <c r="G43" s="14">
        <v>15</v>
      </c>
    </row>
    <row r="44" spans="1:16">
      <c r="A44" s="14" t="s">
        <v>914</v>
      </c>
      <c r="F44" s="14" t="s">
        <v>209</v>
      </c>
      <c r="G44" s="14">
        <v>15</v>
      </c>
    </row>
    <row r="45" spans="1:16">
      <c r="A45" s="14" t="s">
        <v>915</v>
      </c>
      <c r="F45" s="14" t="s">
        <v>210</v>
      </c>
      <c r="G45" s="14">
        <v>15</v>
      </c>
    </row>
    <row r="46" spans="1:16">
      <c r="A46" s="14" t="s">
        <v>916</v>
      </c>
      <c r="F46" s="14" t="s">
        <v>211</v>
      </c>
      <c r="G46" s="14">
        <v>15</v>
      </c>
    </row>
    <row r="47" spans="1:16">
      <c r="A47" s="14" t="s">
        <v>917</v>
      </c>
      <c r="F47" s="14" t="s">
        <v>212</v>
      </c>
      <c r="G47" s="14">
        <v>15</v>
      </c>
    </row>
    <row r="48" spans="1:16">
      <c r="A48" s="14" t="s">
        <v>1179</v>
      </c>
      <c r="F48" s="14" t="s">
        <v>213</v>
      </c>
      <c r="G48" s="14">
        <v>15</v>
      </c>
    </row>
    <row r="49" spans="1:10">
      <c r="A49" s="14" t="s">
        <v>1180</v>
      </c>
      <c r="B49" s="1"/>
      <c r="C49" s="1"/>
      <c r="D49" s="1"/>
      <c r="F49" s="33" t="s">
        <v>229</v>
      </c>
      <c r="G49" s="14">
        <v>15</v>
      </c>
    </row>
    <row r="50" spans="1:10">
      <c r="A50" s="14" t="s">
        <v>1181</v>
      </c>
      <c r="B50" s="1"/>
      <c r="C50" s="1"/>
      <c r="D50" s="1"/>
      <c r="F50" s="1"/>
      <c r="G50" s="1"/>
    </row>
    <row r="51" spans="1:10">
      <c r="A51" s="14" t="s">
        <v>1182</v>
      </c>
      <c r="B51" s="1"/>
      <c r="C51" s="1"/>
      <c r="D51" s="1"/>
      <c r="F51" s="15" t="s">
        <v>6</v>
      </c>
    </row>
    <row r="52" spans="1:10">
      <c r="A52" s="14" t="s">
        <v>1183</v>
      </c>
      <c r="B52" s="1"/>
      <c r="C52" s="1"/>
      <c r="D52" s="1"/>
      <c r="F52" s="14"/>
    </row>
    <row r="53" spans="1:10">
      <c r="A53" s="14" t="s">
        <v>1184</v>
      </c>
      <c r="B53" s="1"/>
      <c r="C53" s="1"/>
      <c r="D53" s="1"/>
      <c r="F53" s="42" t="s">
        <v>152</v>
      </c>
      <c r="G53" s="42"/>
    </row>
    <row r="54" spans="1:10">
      <c r="A54" s="14" t="s">
        <v>1185</v>
      </c>
      <c r="B54" s="1"/>
      <c r="C54" s="1"/>
      <c r="D54" s="1"/>
      <c r="F54" s="42" t="s">
        <v>233</v>
      </c>
      <c r="G54" s="42"/>
    </row>
    <row r="55" spans="1:10">
      <c r="A55" s="14" t="s">
        <v>1186</v>
      </c>
      <c r="B55" s="1"/>
      <c r="C55" s="1"/>
      <c r="D55" s="1"/>
      <c r="F55" s="42" t="s">
        <v>153</v>
      </c>
      <c r="G55" s="42"/>
    </row>
    <row r="56" spans="1:10">
      <c r="A56" s="14" t="s">
        <v>1187</v>
      </c>
      <c r="B56" s="1"/>
      <c r="C56" s="1"/>
      <c r="D56" s="1"/>
      <c r="F56" s="42" t="s">
        <v>40</v>
      </c>
      <c r="G56" s="42"/>
    </row>
    <row r="57" spans="1:10">
      <c r="A57" s="14" t="s">
        <v>1188</v>
      </c>
      <c r="B57" s="1"/>
      <c r="C57" s="1"/>
      <c r="D57" s="1"/>
      <c r="F57" s="42" t="s">
        <v>154</v>
      </c>
    </row>
    <row r="58" spans="1:10">
      <c r="A58" s="14" t="s">
        <v>1189</v>
      </c>
      <c r="B58" s="1"/>
      <c r="C58" s="1"/>
      <c r="D58" s="1"/>
    </row>
    <row r="59" spans="1:10">
      <c r="A59" s="14" t="s">
        <v>1190</v>
      </c>
      <c r="B59" s="1"/>
      <c r="C59" s="1"/>
      <c r="D59" s="1"/>
      <c r="F59" s="34" t="s">
        <v>121</v>
      </c>
    </row>
    <row r="60" spans="1:10">
      <c r="A60" s="14" t="s">
        <v>1191</v>
      </c>
      <c r="B60" s="1"/>
      <c r="C60" s="1"/>
      <c r="D60" s="1"/>
      <c r="F60" s="33" t="s">
        <v>122</v>
      </c>
    </row>
    <row r="61" spans="1:10">
      <c r="A61" s="14" t="s">
        <v>1192</v>
      </c>
      <c r="B61" s="1"/>
      <c r="C61" s="1"/>
      <c r="D61" s="1"/>
      <c r="F61" s="33" t="s">
        <v>123</v>
      </c>
    </row>
    <row r="62" spans="1:10">
      <c r="A62" s="14" t="s">
        <v>1193</v>
      </c>
      <c r="B62" s="1"/>
      <c r="C62" s="1"/>
      <c r="D62" s="1"/>
    </row>
    <row r="63" spans="1:10">
      <c r="A63" s="14" t="s">
        <v>1194</v>
      </c>
      <c r="B63" s="1"/>
      <c r="C63" s="1"/>
      <c r="D63" s="1"/>
    </row>
    <row r="64" spans="1:10">
      <c r="A64" s="14" t="s">
        <v>1195</v>
      </c>
      <c r="B64" s="1"/>
      <c r="C64" s="1"/>
      <c r="D64" s="1"/>
      <c r="F64" s="83" t="s">
        <v>363</v>
      </c>
      <c r="J64" s="33" t="s">
        <v>649</v>
      </c>
    </row>
    <row r="65" spans="1:10">
      <c r="A65" s="14" t="s">
        <v>1196</v>
      </c>
      <c r="B65" s="1"/>
      <c r="C65" s="1"/>
      <c r="D65" s="1"/>
      <c r="F65" s="33" t="s">
        <v>364</v>
      </c>
      <c r="G65" s="33" t="s">
        <v>1153</v>
      </c>
      <c r="H65" s="33">
        <v>2</v>
      </c>
      <c r="J65" s="33" t="s">
        <v>650</v>
      </c>
    </row>
    <row r="66" spans="1:10">
      <c r="A66" s="14"/>
      <c r="B66" s="1"/>
      <c r="C66" s="1"/>
      <c r="D66" s="1"/>
      <c r="F66" s="33" t="s">
        <v>365</v>
      </c>
      <c r="G66" s="33" t="s">
        <v>1153</v>
      </c>
      <c r="H66" s="33">
        <v>2</v>
      </c>
      <c r="J66" s="33" t="s">
        <v>898</v>
      </c>
    </row>
    <row r="67" spans="1:10">
      <c r="A67" s="14"/>
      <c r="B67" s="1"/>
      <c r="C67" s="1"/>
      <c r="D67" s="1"/>
      <c r="F67" s="33" t="s">
        <v>366</v>
      </c>
      <c r="G67" s="33" t="s">
        <v>1154</v>
      </c>
      <c r="H67" s="33">
        <v>3</v>
      </c>
      <c r="J67" s="33" t="s">
        <v>651</v>
      </c>
    </row>
    <row r="68" spans="1:10">
      <c r="A68" s="14"/>
      <c r="B68" s="1"/>
      <c r="C68" s="1"/>
      <c r="D68" s="1"/>
      <c r="F68" s="33" t="s">
        <v>367</v>
      </c>
      <c r="G68" s="33" t="s">
        <v>1154</v>
      </c>
      <c r="H68" s="33">
        <v>3</v>
      </c>
      <c r="J68" s="33" t="s">
        <v>652</v>
      </c>
    </row>
    <row r="69" spans="1:10">
      <c r="A69" s="15" t="s">
        <v>32</v>
      </c>
      <c r="F69" s="33" t="s">
        <v>368</v>
      </c>
      <c r="G69" s="33" t="s">
        <v>1155</v>
      </c>
      <c r="H69" s="33">
        <v>4</v>
      </c>
      <c r="J69" s="33" t="s">
        <v>653</v>
      </c>
    </row>
    <row r="70" spans="1:10">
      <c r="A70" s="46"/>
      <c r="F70" s="33" t="s">
        <v>443</v>
      </c>
      <c r="G70" s="33" t="s">
        <v>1155</v>
      </c>
      <c r="H70" s="33">
        <v>4</v>
      </c>
      <c r="J70" s="33" t="s">
        <v>654</v>
      </c>
    </row>
    <row r="71" spans="1:10">
      <c r="A71" s="14" t="s">
        <v>33</v>
      </c>
      <c r="F71" s="33" t="s">
        <v>369</v>
      </c>
      <c r="G71" s="33" t="s">
        <v>1155</v>
      </c>
      <c r="H71" s="33">
        <v>4</v>
      </c>
      <c r="J71" s="33" t="s">
        <v>655</v>
      </c>
    </row>
    <row r="72" spans="1:10">
      <c r="A72" s="14" t="s">
        <v>34</v>
      </c>
      <c r="F72" s="33" t="s">
        <v>393</v>
      </c>
      <c r="G72" s="33" t="s">
        <v>1155</v>
      </c>
      <c r="H72" s="33">
        <v>4</v>
      </c>
      <c r="J72" s="33" t="s">
        <v>656</v>
      </c>
    </row>
    <row r="73" spans="1:10">
      <c r="A73" s="14"/>
      <c r="F73" s="33" t="s">
        <v>440</v>
      </c>
      <c r="G73" s="33" t="s">
        <v>1156</v>
      </c>
      <c r="H73" s="33">
        <v>6</v>
      </c>
      <c r="J73" s="33" t="s">
        <v>657</v>
      </c>
    </row>
    <row r="74" spans="1:10">
      <c r="A74" s="14"/>
      <c r="F74" s="33" t="s">
        <v>441</v>
      </c>
      <c r="G74" s="33" t="s">
        <v>1156</v>
      </c>
      <c r="H74" s="33">
        <v>6</v>
      </c>
      <c r="J74" s="33" t="s">
        <v>660</v>
      </c>
    </row>
    <row r="75" spans="1:10">
      <c r="A75" s="15" t="s">
        <v>39</v>
      </c>
      <c r="C75" s="15" t="s">
        <v>1151</v>
      </c>
      <c r="F75" s="33" t="s">
        <v>394</v>
      </c>
      <c r="G75" s="33" t="s">
        <v>1156</v>
      </c>
      <c r="H75" s="33">
        <v>6</v>
      </c>
      <c r="J75" s="33" t="s">
        <v>658</v>
      </c>
    </row>
    <row r="76" spans="1:10">
      <c r="A76" s="14"/>
      <c r="C76" s="94"/>
      <c r="F76" s="33" t="s">
        <v>442</v>
      </c>
      <c r="G76" s="33" t="s">
        <v>1156</v>
      </c>
      <c r="H76" s="33">
        <v>6</v>
      </c>
      <c r="J76" s="33" t="s">
        <v>242</v>
      </c>
    </row>
    <row r="77" spans="1:10">
      <c r="A77" s="14" t="s">
        <v>1129</v>
      </c>
      <c r="B77" s="14">
        <v>1</v>
      </c>
      <c r="C77" s="14">
        <v>1</v>
      </c>
      <c r="F77" s="33" t="s">
        <v>439</v>
      </c>
      <c r="G77" s="33" t="s">
        <v>1156</v>
      </c>
      <c r="H77" s="33">
        <v>6</v>
      </c>
      <c r="J77" s="33" t="s">
        <v>243</v>
      </c>
    </row>
    <row r="78" spans="1:10">
      <c r="A78" s="14" t="s">
        <v>1130</v>
      </c>
      <c r="B78" s="14">
        <v>2</v>
      </c>
      <c r="C78" s="14">
        <v>1</v>
      </c>
      <c r="F78" s="33" t="s">
        <v>427</v>
      </c>
      <c r="G78" s="33" t="s">
        <v>1157</v>
      </c>
      <c r="H78" s="33">
        <v>7</v>
      </c>
      <c r="J78" s="33" t="s">
        <v>659</v>
      </c>
    </row>
    <row r="79" spans="1:10">
      <c r="A79" s="14" t="s">
        <v>1131</v>
      </c>
      <c r="B79" s="14">
        <v>3</v>
      </c>
      <c r="C79" s="14">
        <v>2</v>
      </c>
      <c r="F79" s="33" t="s">
        <v>418</v>
      </c>
      <c r="G79" s="33" t="s">
        <v>1157</v>
      </c>
      <c r="H79" s="33">
        <v>7</v>
      </c>
      <c r="J79" s="33" t="s">
        <v>661</v>
      </c>
    </row>
    <row r="80" spans="1:10">
      <c r="A80" s="14" t="s">
        <v>1132</v>
      </c>
      <c r="B80" s="14">
        <v>4</v>
      </c>
      <c r="C80" s="14">
        <v>1</v>
      </c>
      <c r="F80" s="33" t="s">
        <v>428</v>
      </c>
      <c r="G80" s="33" t="s">
        <v>1157</v>
      </c>
      <c r="H80" s="33">
        <v>7</v>
      </c>
      <c r="J80" s="33" t="s">
        <v>899</v>
      </c>
    </row>
    <row r="81" spans="1:10">
      <c r="A81" s="14" t="s">
        <v>1133</v>
      </c>
      <c r="B81" s="14">
        <v>5</v>
      </c>
      <c r="C81" s="14">
        <v>1</v>
      </c>
      <c r="F81" s="33" t="s">
        <v>422</v>
      </c>
      <c r="G81" s="33" t="s">
        <v>1157</v>
      </c>
      <c r="H81" s="33">
        <v>7</v>
      </c>
      <c r="J81" s="33" t="s">
        <v>662</v>
      </c>
    </row>
    <row r="82" spans="1:10">
      <c r="A82" s="14" t="s">
        <v>1134</v>
      </c>
      <c r="B82" s="14">
        <v>6</v>
      </c>
      <c r="C82" s="14">
        <v>2</v>
      </c>
      <c r="F82" s="33" t="s">
        <v>430</v>
      </c>
      <c r="G82" s="33" t="s">
        <v>1157</v>
      </c>
      <c r="H82" s="33">
        <v>7</v>
      </c>
      <c r="J82" s="33" t="s">
        <v>663</v>
      </c>
    </row>
    <row r="83" spans="1:10">
      <c r="A83" s="14" t="s">
        <v>165</v>
      </c>
      <c r="B83" s="14">
        <v>7</v>
      </c>
      <c r="C83" s="14">
        <v>1</v>
      </c>
      <c r="F83" s="33" t="s">
        <v>420</v>
      </c>
      <c r="G83" s="33" t="s">
        <v>1157</v>
      </c>
      <c r="H83" s="33">
        <v>7</v>
      </c>
      <c r="J83" s="33" t="s">
        <v>664</v>
      </c>
    </row>
    <row r="84" spans="1:10">
      <c r="A84" s="14" t="s">
        <v>1152</v>
      </c>
      <c r="B84" s="14" t="e">
        <f>VLOOKUP('Ficha de Colaborador'!J19,Dados!A77:B83,2,FALSE)</f>
        <v>#N/A</v>
      </c>
      <c r="C84" s="14" t="e">
        <f>VLOOKUP('Ficha de Colaborador'!J19,Dados!A77:C83,3,FALSE)</f>
        <v>#N/A</v>
      </c>
      <c r="F84" s="33" t="s">
        <v>425</v>
      </c>
      <c r="G84" s="33" t="s">
        <v>1157</v>
      </c>
      <c r="H84" s="33">
        <v>7</v>
      </c>
      <c r="J84" s="33" t="s">
        <v>665</v>
      </c>
    </row>
    <row r="85" spans="1:10">
      <c r="A85" s="14"/>
      <c r="B85" s="33"/>
      <c r="F85" s="33" t="s">
        <v>419</v>
      </c>
      <c r="G85" s="33" t="s">
        <v>1157</v>
      </c>
      <c r="H85" s="33">
        <v>7</v>
      </c>
      <c r="J85" s="33" t="s">
        <v>666</v>
      </c>
    </row>
    <row r="86" spans="1:10">
      <c r="A86" s="34" t="s">
        <v>140</v>
      </c>
      <c r="B86" s="33"/>
      <c r="F86" s="33" t="s">
        <v>421</v>
      </c>
      <c r="G86" s="33" t="s">
        <v>1157</v>
      </c>
      <c r="H86" s="33">
        <v>7</v>
      </c>
      <c r="J86" s="33" t="s">
        <v>679</v>
      </c>
    </row>
    <row r="87" spans="1:10">
      <c r="A87" s="39" t="s">
        <v>126</v>
      </c>
      <c r="B87" s="33"/>
      <c r="F87" s="33" t="s">
        <v>432</v>
      </c>
      <c r="G87" s="33" t="s">
        <v>1157</v>
      </c>
      <c r="H87" s="33">
        <v>7</v>
      </c>
      <c r="J87" s="33" t="s">
        <v>667</v>
      </c>
    </row>
    <row r="88" spans="1:10">
      <c r="A88" s="39" t="s">
        <v>127</v>
      </c>
      <c r="B88" s="33"/>
      <c r="F88" s="33" t="s">
        <v>431</v>
      </c>
      <c r="G88" s="33" t="s">
        <v>1157</v>
      </c>
      <c r="H88" s="33">
        <v>7</v>
      </c>
      <c r="J88" s="33" t="s">
        <v>668</v>
      </c>
    </row>
    <row r="89" spans="1:10">
      <c r="A89" s="39" t="s">
        <v>128</v>
      </c>
      <c r="B89" s="33"/>
      <c r="F89" s="33" t="s">
        <v>426</v>
      </c>
      <c r="G89" s="33" t="s">
        <v>1157</v>
      </c>
      <c r="H89" s="33">
        <v>7</v>
      </c>
      <c r="J89" s="33" t="s">
        <v>669</v>
      </c>
    </row>
    <row r="90" spans="1:10">
      <c r="A90" s="39" t="s">
        <v>129</v>
      </c>
      <c r="B90" s="33"/>
      <c r="F90" s="33" t="s">
        <v>429</v>
      </c>
      <c r="G90" s="33" t="s">
        <v>1157</v>
      </c>
      <c r="H90" s="33">
        <v>7</v>
      </c>
      <c r="J90" s="33" t="s">
        <v>670</v>
      </c>
    </row>
    <row r="91" spans="1:10">
      <c r="A91" s="39" t="s">
        <v>130</v>
      </c>
      <c r="B91" s="33"/>
      <c r="F91" s="33" t="s">
        <v>417</v>
      </c>
      <c r="G91" s="33" t="s">
        <v>1157</v>
      </c>
      <c r="H91" s="33">
        <v>7</v>
      </c>
      <c r="J91" s="33" t="s">
        <v>671</v>
      </c>
    </row>
    <row r="92" spans="1:10">
      <c r="A92" s="39" t="s">
        <v>131</v>
      </c>
      <c r="B92" s="33"/>
      <c r="F92" s="33" t="s">
        <v>416</v>
      </c>
      <c r="G92" s="33" t="s">
        <v>1157</v>
      </c>
      <c r="H92" s="33">
        <v>7</v>
      </c>
      <c r="J92" s="33" t="s">
        <v>672</v>
      </c>
    </row>
    <row r="93" spans="1:10">
      <c r="A93" s="39" t="s">
        <v>132</v>
      </c>
      <c r="B93" s="33"/>
      <c r="F93" s="33" t="s">
        <v>423</v>
      </c>
      <c r="G93" s="33" t="s">
        <v>1157</v>
      </c>
      <c r="H93" s="33">
        <v>7</v>
      </c>
      <c r="J93" s="33" t="s">
        <v>680</v>
      </c>
    </row>
    <row r="94" spans="1:10">
      <c r="A94" s="39" t="s">
        <v>133</v>
      </c>
      <c r="B94" s="33"/>
      <c r="F94" s="33" t="s">
        <v>434</v>
      </c>
      <c r="G94" s="33" t="s">
        <v>1157</v>
      </c>
      <c r="H94" s="33">
        <v>7</v>
      </c>
      <c r="J94" s="33" t="s">
        <v>673</v>
      </c>
    </row>
    <row r="95" spans="1:10">
      <c r="A95" s="39" t="s">
        <v>134</v>
      </c>
      <c r="B95" s="33"/>
      <c r="F95" s="33" t="s">
        <v>438</v>
      </c>
      <c r="G95" s="33" t="s">
        <v>1157</v>
      </c>
      <c r="H95" s="33">
        <v>7</v>
      </c>
      <c r="J95" s="33" t="s">
        <v>674</v>
      </c>
    </row>
    <row r="96" spans="1:10">
      <c r="A96" s="39" t="s">
        <v>135</v>
      </c>
      <c r="B96" s="33"/>
      <c r="F96" s="33" t="s">
        <v>437</v>
      </c>
      <c r="G96" s="33" t="s">
        <v>1157</v>
      </c>
      <c r="H96" s="33">
        <v>7</v>
      </c>
      <c r="J96" s="33" t="s">
        <v>675</v>
      </c>
    </row>
    <row r="97" spans="1:10">
      <c r="A97" s="39" t="s">
        <v>136</v>
      </c>
      <c r="B97" s="33"/>
      <c r="F97" s="33" t="s">
        <v>436</v>
      </c>
      <c r="G97" s="33" t="s">
        <v>1157</v>
      </c>
      <c r="H97" s="33">
        <v>7</v>
      </c>
      <c r="J97" s="33" t="s">
        <v>676</v>
      </c>
    </row>
    <row r="98" spans="1:10">
      <c r="A98" s="39" t="s">
        <v>137</v>
      </c>
      <c r="B98" s="33"/>
      <c r="F98" s="33" t="s">
        <v>433</v>
      </c>
      <c r="G98" s="33" t="s">
        <v>1157</v>
      </c>
      <c r="H98" s="33">
        <v>7</v>
      </c>
      <c r="J98" s="33" t="s">
        <v>677</v>
      </c>
    </row>
    <row r="99" spans="1:10">
      <c r="A99" s="39" t="s">
        <v>138</v>
      </c>
      <c r="B99" s="33"/>
      <c r="F99" s="33" t="s">
        <v>435</v>
      </c>
      <c r="G99" s="33" t="s">
        <v>1157</v>
      </c>
      <c r="H99" s="33">
        <v>7</v>
      </c>
      <c r="J99" s="33" t="s">
        <v>678</v>
      </c>
    </row>
    <row r="100" spans="1:10">
      <c r="A100" s="39" t="s">
        <v>139</v>
      </c>
      <c r="B100" s="33"/>
      <c r="F100" s="33" t="s">
        <v>424</v>
      </c>
      <c r="G100" s="33" t="s">
        <v>1157</v>
      </c>
      <c r="H100" s="33">
        <v>7</v>
      </c>
      <c r="J100" s="33" t="s">
        <v>681</v>
      </c>
    </row>
    <row r="101" spans="1:10">
      <c r="B101" s="33"/>
      <c r="F101" s="33" t="s">
        <v>629</v>
      </c>
      <c r="G101" s="33" t="s">
        <v>1158</v>
      </c>
      <c r="H101" s="33">
        <v>8</v>
      </c>
      <c r="J101" s="33" t="s">
        <v>682</v>
      </c>
    </row>
    <row r="102" spans="1:10">
      <c r="A102" s="83" t="s">
        <v>97</v>
      </c>
      <c r="B102" s="33"/>
      <c r="F102" s="33" t="s">
        <v>630</v>
      </c>
      <c r="G102" s="33" t="s">
        <v>1158</v>
      </c>
      <c r="H102" s="33">
        <v>8</v>
      </c>
      <c r="J102" s="33" t="s">
        <v>683</v>
      </c>
    </row>
    <row r="103" spans="1:10">
      <c r="A103" s="33" t="s">
        <v>234</v>
      </c>
      <c r="B103" s="33" t="s">
        <v>491</v>
      </c>
      <c r="C103" s="33">
        <v>1</v>
      </c>
      <c r="F103" s="33" t="s">
        <v>631</v>
      </c>
      <c r="G103" s="33" t="s">
        <v>1158</v>
      </c>
      <c r="H103" s="33">
        <v>8</v>
      </c>
      <c r="J103" s="33" t="s">
        <v>684</v>
      </c>
    </row>
    <row r="104" spans="1:10">
      <c r="A104" s="33" t="s">
        <v>235</v>
      </c>
      <c r="B104" s="33" t="s">
        <v>492</v>
      </c>
      <c r="C104" s="33">
        <v>4</v>
      </c>
      <c r="F104" s="33" t="s">
        <v>632</v>
      </c>
      <c r="G104" s="33" t="s">
        <v>1158</v>
      </c>
      <c r="H104" s="33">
        <v>8</v>
      </c>
      <c r="J104" s="33" t="s">
        <v>685</v>
      </c>
    </row>
    <row r="105" spans="1:10">
      <c r="A105" s="33" t="s">
        <v>236</v>
      </c>
      <c r="B105" s="33" t="s">
        <v>493</v>
      </c>
      <c r="C105" s="33">
        <v>4</v>
      </c>
      <c r="F105" s="33" t="s">
        <v>633</v>
      </c>
      <c r="G105" s="33" t="s">
        <v>1158</v>
      </c>
      <c r="H105" s="33">
        <v>8</v>
      </c>
      <c r="J105" s="33" t="s">
        <v>686</v>
      </c>
    </row>
    <row r="106" spans="1:10">
      <c r="A106" s="33" t="s">
        <v>237</v>
      </c>
      <c r="B106" s="33" t="s">
        <v>494</v>
      </c>
      <c r="C106" s="33">
        <v>1</v>
      </c>
      <c r="F106" s="33" t="s">
        <v>634</v>
      </c>
      <c r="G106" s="33" t="s">
        <v>1158</v>
      </c>
      <c r="H106" s="33">
        <v>8</v>
      </c>
      <c r="J106" s="33" t="s">
        <v>687</v>
      </c>
    </row>
    <row r="107" spans="1:10">
      <c r="A107" s="33" t="s">
        <v>238</v>
      </c>
      <c r="B107" s="33" t="s">
        <v>495</v>
      </c>
      <c r="C107" s="33">
        <v>4</v>
      </c>
      <c r="F107" s="33" t="s">
        <v>635</v>
      </c>
      <c r="G107" s="33" t="s">
        <v>1158</v>
      </c>
      <c r="H107" s="33">
        <v>8</v>
      </c>
      <c r="J107" s="33" t="s">
        <v>688</v>
      </c>
    </row>
    <row r="108" spans="1:10">
      <c r="A108" s="33" t="s">
        <v>239</v>
      </c>
      <c r="B108" s="33" t="s">
        <v>496</v>
      </c>
      <c r="C108" s="33">
        <v>4</v>
      </c>
      <c r="F108" s="33" t="s">
        <v>636</v>
      </c>
      <c r="G108" s="33" t="s">
        <v>1158</v>
      </c>
      <c r="H108" s="33">
        <v>8</v>
      </c>
      <c r="J108" s="33" t="s">
        <v>689</v>
      </c>
    </row>
    <row r="109" spans="1:10">
      <c r="A109" s="33" t="s">
        <v>240</v>
      </c>
      <c r="B109" s="33" t="s">
        <v>497</v>
      </c>
      <c r="C109" s="33">
        <v>2</v>
      </c>
      <c r="F109" s="33" t="s">
        <v>637</v>
      </c>
      <c r="G109" s="33" t="s">
        <v>1158</v>
      </c>
      <c r="H109" s="33">
        <v>8</v>
      </c>
      <c r="J109" s="33" t="s">
        <v>690</v>
      </c>
    </row>
    <row r="110" spans="1:10">
      <c r="A110" s="33" t="s">
        <v>241</v>
      </c>
      <c r="B110" s="33" t="s">
        <v>498</v>
      </c>
      <c r="C110" s="33">
        <v>4</v>
      </c>
      <c r="F110" s="33" t="s">
        <v>638</v>
      </c>
      <c r="G110" s="33" t="s">
        <v>1158</v>
      </c>
      <c r="H110" s="33">
        <v>8</v>
      </c>
      <c r="J110" s="33" t="s">
        <v>691</v>
      </c>
    </row>
    <row r="111" spans="1:10">
      <c r="A111" s="33" t="s">
        <v>242</v>
      </c>
      <c r="B111" s="33" t="s">
        <v>499</v>
      </c>
      <c r="C111" s="33">
        <v>4</v>
      </c>
      <c r="F111" s="33" t="s">
        <v>639</v>
      </c>
      <c r="G111" s="33" t="s">
        <v>1158</v>
      </c>
      <c r="H111" s="33">
        <v>8</v>
      </c>
      <c r="J111" s="33" t="s">
        <v>692</v>
      </c>
    </row>
    <row r="112" spans="1:10">
      <c r="A112" s="33" t="s">
        <v>243</v>
      </c>
      <c r="B112" s="33" t="s">
        <v>500</v>
      </c>
      <c r="C112" s="33">
        <v>4</v>
      </c>
      <c r="F112" s="33" t="s">
        <v>640</v>
      </c>
      <c r="G112" s="33" t="s">
        <v>1158</v>
      </c>
      <c r="H112" s="33">
        <v>8</v>
      </c>
      <c r="J112" s="33" t="s">
        <v>693</v>
      </c>
    </row>
    <row r="113" spans="1:10">
      <c r="A113" s="33" t="s">
        <v>244</v>
      </c>
      <c r="B113" s="33" t="s">
        <v>501</v>
      </c>
      <c r="C113" s="33">
        <v>4</v>
      </c>
      <c r="F113" s="33" t="s">
        <v>641</v>
      </c>
      <c r="G113" s="33" t="s">
        <v>1158</v>
      </c>
      <c r="H113" s="33">
        <v>8</v>
      </c>
      <c r="J113" s="33" t="s">
        <v>695</v>
      </c>
    </row>
    <row r="114" spans="1:10">
      <c r="A114" s="33" t="s">
        <v>245</v>
      </c>
      <c r="B114" s="33" t="s">
        <v>502</v>
      </c>
      <c r="C114" s="33">
        <v>1</v>
      </c>
      <c r="F114" s="33" t="s">
        <v>642</v>
      </c>
      <c r="G114" s="33" t="s">
        <v>1158</v>
      </c>
      <c r="H114" s="33">
        <v>8</v>
      </c>
      <c r="J114" s="33" t="s">
        <v>694</v>
      </c>
    </row>
    <row r="115" spans="1:10">
      <c r="A115" s="33" t="s">
        <v>246</v>
      </c>
      <c r="B115" s="33" t="s">
        <v>503</v>
      </c>
      <c r="C115" s="33">
        <v>4</v>
      </c>
      <c r="F115" s="33" t="s">
        <v>643</v>
      </c>
      <c r="G115" s="33" t="s">
        <v>1158</v>
      </c>
      <c r="H115" s="33">
        <v>8</v>
      </c>
      <c r="J115" s="33" t="s">
        <v>697</v>
      </c>
    </row>
    <row r="116" spans="1:10">
      <c r="A116" s="33" t="s">
        <v>247</v>
      </c>
      <c r="B116" s="33" t="s">
        <v>504</v>
      </c>
      <c r="C116" s="33">
        <v>4</v>
      </c>
      <c r="F116" s="33" t="s">
        <v>644</v>
      </c>
      <c r="G116" s="33" t="s">
        <v>1158</v>
      </c>
      <c r="H116" s="33">
        <v>8</v>
      </c>
      <c r="J116" s="33" t="s">
        <v>696</v>
      </c>
    </row>
    <row r="117" spans="1:10">
      <c r="A117" s="33" t="s">
        <v>248</v>
      </c>
      <c r="B117" s="33" t="s">
        <v>505</v>
      </c>
      <c r="C117" s="33">
        <v>4</v>
      </c>
      <c r="F117" s="33" t="s">
        <v>645</v>
      </c>
      <c r="G117" s="33" t="s">
        <v>1158</v>
      </c>
      <c r="H117" s="33">
        <v>8</v>
      </c>
      <c r="J117" s="33" t="s">
        <v>698</v>
      </c>
    </row>
    <row r="118" spans="1:10">
      <c r="A118" s="33" t="s">
        <v>249</v>
      </c>
      <c r="B118" s="33" t="s">
        <v>506</v>
      </c>
      <c r="C118" s="33">
        <v>1</v>
      </c>
      <c r="F118" s="33" t="s">
        <v>646</v>
      </c>
      <c r="G118" s="33" t="s">
        <v>1158</v>
      </c>
      <c r="H118" s="33">
        <v>8</v>
      </c>
      <c r="J118" s="33" t="s">
        <v>699</v>
      </c>
    </row>
    <row r="119" spans="1:10">
      <c r="A119" s="33" t="s">
        <v>250</v>
      </c>
      <c r="B119" s="33" t="s">
        <v>507</v>
      </c>
      <c r="C119" s="33">
        <v>4</v>
      </c>
      <c r="F119" s="33" t="s">
        <v>647</v>
      </c>
      <c r="G119" s="33" t="s">
        <v>1158</v>
      </c>
      <c r="H119" s="33">
        <v>8</v>
      </c>
      <c r="J119" s="33" t="s">
        <v>700</v>
      </c>
    </row>
    <row r="120" spans="1:10">
      <c r="A120" s="33" t="s">
        <v>251</v>
      </c>
      <c r="B120" s="33" t="s">
        <v>508</v>
      </c>
      <c r="C120" s="33">
        <v>4</v>
      </c>
      <c r="F120" s="33" t="s">
        <v>381</v>
      </c>
      <c r="G120" s="33" t="s">
        <v>1159</v>
      </c>
      <c r="H120" s="33">
        <v>9</v>
      </c>
      <c r="J120" s="33" t="s">
        <v>701</v>
      </c>
    </row>
    <row r="121" spans="1:10">
      <c r="A121" s="33" t="s">
        <v>252</v>
      </c>
      <c r="B121" s="33" t="s">
        <v>509</v>
      </c>
      <c r="C121" s="33">
        <v>4</v>
      </c>
      <c r="F121" s="33" t="s">
        <v>372</v>
      </c>
      <c r="G121" s="33" t="s">
        <v>1159</v>
      </c>
      <c r="H121" s="33">
        <v>9</v>
      </c>
      <c r="J121" s="33" t="s">
        <v>702</v>
      </c>
    </row>
    <row r="122" spans="1:10">
      <c r="A122" s="33" t="s">
        <v>253</v>
      </c>
      <c r="B122" s="33" t="s">
        <v>510</v>
      </c>
      <c r="C122" s="33">
        <v>3</v>
      </c>
      <c r="F122" s="33" t="s">
        <v>382</v>
      </c>
      <c r="G122" s="33" t="s">
        <v>1159</v>
      </c>
      <c r="H122" s="33">
        <v>9</v>
      </c>
      <c r="J122" s="33" t="s">
        <v>703</v>
      </c>
    </row>
    <row r="123" spans="1:10">
      <c r="A123" s="33" t="s">
        <v>254</v>
      </c>
      <c r="B123" s="33" t="s">
        <v>511</v>
      </c>
      <c r="C123" s="33">
        <v>4</v>
      </c>
      <c r="F123" s="33" t="s">
        <v>376</v>
      </c>
      <c r="G123" s="33" t="s">
        <v>1159</v>
      </c>
      <c r="H123" s="33">
        <v>9</v>
      </c>
      <c r="J123" s="33" t="s">
        <v>704</v>
      </c>
    </row>
    <row r="124" spans="1:10">
      <c r="A124" s="33" t="s">
        <v>255</v>
      </c>
      <c r="B124" s="33" t="s">
        <v>512</v>
      </c>
      <c r="C124" s="33">
        <v>4</v>
      </c>
      <c r="F124" s="33" t="s">
        <v>384</v>
      </c>
      <c r="G124" s="33" t="s">
        <v>1159</v>
      </c>
      <c r="H124" s="33">
        <v>9</v>
      </c>
      <c r="J124" s="33" t="s">
        <v>705</v>
      </c>
    </row>
    <row r="125" spans="1:10">
      <c r="A125" s="33" t="s">
        <v>256</v>
      </c>
      <c r="B125" s="33" t="s">
        <v>513</v>
      </c>
      <c r="C125" s="33">
        <v>1</v>
      </c>
      <c r="F125" s="33" t="s">
        <v>374</v>
      </c>
      <c r="G125" s="33" t="s">
        <v>1159</v>
      </c>
      <c r="H125" s="33">
        <v>9</v>
      </c>
      <c r="J125" s="33" t="s">
        <v>706</v>
      </c>
    </row>
    <row r="126" spans="1:10">
      <c r="A126" s="33" t="s">
        <v>257</v>
      </c>
      <c r="B126" s="33" t="s">
        <v>514</v>
      </c>
      <c r="C126" s="33">
        <v>2</v>
      </c>
      <c r="F126" s="33" t="s">
        <v>379</v>
      </c>
      <c r="G126" s="33" t="s">
        <v>1159</v>
      </c>
      <c r="H126" s="33">
        <v>9</v>
      </c>
      <c r="J126" s="33" t="s">
        <v>707</v>
      </c>
    </row>
    <row r="127" spans="1:10">
      <c r="A127" s="33" t="s">
        <v>258</v>
      </c>
      <c r="B127" s="33" t="s">
        <v>515</v>
      </c>
      <c r="C127" s="33">
        <v>4</v>
      </c>
      <c r="F127" s="33" t="s">
        <v>373</v>
      </c>
      <c r="G127" s="33" t="s">
        <v>1159</v>
      </c>
      <c r="H127" s="33">
        <v>9</v>
      </c>
      <c r="J127" s="33" t="s">
        <v>708</v>
      </c>
    </row>
    <row r="128" spans="1:10">
      <c r="A128" s="33" t="s">
        <v>259</v>
      </c>
      <c r="B128" s="33" t="s">
        <v>516</v>
      </c>
      <c r="C128" s="33">
        <v>4</v>
      </c>
      <c r="F128" s="33" t="s">
        <v>375</v>
      </c>
      <c r="G128" s="33" t="s">
        <v>1159</v>
      </c>
      <c r="H128" s="33">
        <v>9</v>
      </c>
      <c r="J128" s="33" t="s">
        <v>709</v>
      </c>
    </row>
    <row r="129" spans="1:10">
      <c r="A129" s="33" t="s">
        <v>260</v>
      </c>
      <c r="B129" s="33" t="s">
        <v>517</v>
      </c>
      <c r="C129" s="33">
        <v>4</v>
      </c>
      <c r="F129" s="33" t="s">
        <v>386</v>
      </c>
      <c r="G129" s="33" t="s">
        <v>1159</v>
      </c>
      <c r="H129" s="33">
        <v>9</v>
      </c>
      <c r="J129" s="33" t="s">
        <v>710</v>
      </c>
    </row>
    <row r="130" spans="1:10">
      <c r="A130" s="33" t="s">
        <v>261</v>
      </c>
      <c r="B130" s="33" t="s">
        <v>518</v>
      </c>
      <c r="C130" s="33">
        <v>4</v>
      </c>
      <c r="F130" s="33" t="s">
        <v>385</v>
      </c>
      <c r="G130" s="33" t="s">
        <v>1159</v>
      </c>
      <c r="H130" s="33">
        <v>9</v>
      </c>
      <c r="J130" s="33" t="s">
        <v>711</v>
      </c>
    </row>
    <row r="131" spans="1:10">
      <c r="A131" s="33" t="s">
        <v>262</v>
      </c>
      <c r="B131" s="33" t="s">
        <v>519</v>
      </c>
      <c r="C131" s="33">
        <v>4</v>
      </c>
      <c r="F131" s="33" t="s">
        <v>380</v>
      </c>
      <c r="G131" s="33" t="s">
        <v>1159</v>
      </c>
      <c r="H131" s="33">
        <v>9</v>
      </c>
      <c r="J131" s="33" t="s">
        <v>712</v>
      </c>
    </row>
    <row r="132" spans="1:10">
      <c r="A132" s="33" t="s">
        <v>263</v>
      </c>
      <c r="B132" s="33" t="s">
        <v>520</v>
      </c>
      <c r="C132" s="33">
        <v>4</v>
      </c>
      <c r="F132" s="33" t="s">
        <v>383</v>
      </c>
      <c r="G132" s="33" t="s">
        <v>1159</v>
      </c>
      <c r="H132" s="33">
        <v>9</v>
      </c>
      <c r="J132" s="33" t="s">
        <v>282</v>
      </c>
    </row>
    <row r="133" spans="1:10">
      <c r="A133" s="33" t="s">
        <v>264</v>
      </c>
      <c r="B133" s="33" t="s">
        <v>521</v>
      </c>
      <c r="C133" s="33">
        <v>4</v>
      </c>
      <c r="F133" s="33" t="s">
        <v>371</v>
      </c>
      <c r="G133" s="33" t="s">
        <v>1159</v>
      </c>
      <c r="H133" s="33">
        <v>9</v>
      </c>
      <c r="J133" s="33" t="s">
        <v>713</v>
      </c>
    </row>
    <row r="134" spans="1:10">
      <c r="A134" s="33" t="s">
        <v>265</v>
      </c>
      <c r="B134" s="33" t="s">
        <v>522</v>
      </c>
      <c r="C134" s="33">
        <v>4</v>
      </c>
      <c r="F134" s="33" t="s">
        <v>370</v>
      </c>
      <c r="G134" s="33" t="s">
        <v>1159</v>
      </c>
      <c r="H134" s="33">
        <v>9</v>
      </c>
      <c r="J134" s="33" t="s">
        <v>714</v>
      </c>
    </row>
    <row r="135" spans="1:10">
      <c r="A135" s="33" t="s">
        <v>266</v>
      </c>
      <c r="B135" s="33" t="s">
        <v>523</v>
      </c>
      <c r="C135" s="33">
        <v>4</v>
      </c>
      <c r="F135" s="33" t="s">
        <v>377</v>
      </c>
      <c r="G135" s="33" t="s">
        <v>1159</v>
      </c>
      <c r="H135" s="33">
        <v>9</v>
      </c>
      <c r="J135" s="33" t="s">
        <v>715</v>
      </c>
    </row>
    <row r="136" spans="1:10">
      <c r="A136" s="33" t="s">
        <v>267</v>
      </c>
      <c r="B136" s="33" t="s">
        <v>524</v>
      </c>
      <c r="C136" s="33">
        <v>1</v>
      </c>
      <c r="F136" s="33" t="s">
        <v>388</v>
      </c>
      <c r="G136" s="33" t="s">
        <v>1159</v>
      </c>
      <c r="H136" s="33">
        <v>9</v>
      </c>
      <c r="J136" s="33" t="s">
        <v>716</v>
      </c>
    </row>
    <row r="137" spans="1:10">
      <c r="A137" s="33" t="s">
        <v>268</v>
      </c>
      <c r="B137" s="33" t="s">
        <v>525</v>
      </c>
      <c r="C137" s="33">
        <v>4</v>
      </c>
      <c r="F137" s="33" t="s">
        <v>392</v>
      </c>
      <c r="G137" s="33" t="s">
        <v>1159</v>
      </c>
      <c r="H137" s="33">
        <v>9</v>
      </c>
      <c r="J137" s="33" t="s">
        <v>717</v>
      </c>
    </row>
    <row r="138" spans="1:10">
      <c r="A138" s="33" t="s">
        <v>269</v>
      </c>
      <c r="B138" s="33" t="s">
        <v>526</v>
      </c>
      <c r="C138" s="33">
        <v>4</v>
      </c>
      <c r="F138" s="33" t="s">
        <v>391</v>
      </c>
      <c r="G138" s="33" t="s">
        <v>1159</v>
      </c>
      <c r="H138" s="33">
        <v>9</v>
      </c>
      <c r="J138" s="33" t="s">
        <v>718</v>
      </c>
    </row>
    <row r="139" spans="1:10">
      <c r="A139" s="33" t="s">
        <v>270</v>
      </c>
      <c r="B139" s="33" t="s">
        <v>527</v>
      </c>
      <c r="C139" s="33">
        <v>4</v>
      </c>
      <c r="F139" s="33" t="s">
        <v>390</v>
      </c>
      <c r="G139" s="33" t="s">
        <v>1159</v>
      </c>
      <c r="H139" s="33">
        <v>9</v>
      </c>
      <c r="J139" s="33" t="s">
        <v>719</v>
      </c>
    </row>
    <row r="140" spans="1:10">
      <c r="A140" s="33" t="s">
        <v>271</v>
      </c>
      <c r="B140" s="33" t="s">
        <v>528</v>
      </c>
      <c r="C140" s="33">
        <v>4</v>
      </c>
      <c r="F140" s="33" t="s">
        <v>387</v>
      </c>
      <c r="G140" s="33" t="s">
        <v>1159</v>
      </c>
      <c r="H140" s="33">
        <v>9</v>
      </c>
      <c r="J140" s="33" t="s">
        <v>736</v>
      </c>
    </row>
    <row r="141" spans="1:10">
      <c r="A141" s="33" t="s">
        <v>272</v>
      </c>
      <c r="B141" s="33" t="s">
        <v>529</v>
      </c>
      <c r="C141" s="33">
        <v>1</v>
      </c>
      <c r="F141" s="33" t="s">
        <v>389</v>
      </c>
      <c r="G141" s="33" t="s">
        <v>1159</v>
      </c>
      <c r="H141" s="33">
        <v>9</v>
      </c>
      <c r="J141" s="33" t="s">
        <v>720</v>
      </c>
    </row>
    <row r="142" spans="1:10">
      <c r="A142" s="33" t="s">
        <v>273</v>
      </c>
      <c r="B142" s="33" t="s">
        <v>530</v>
      </c>
      <c r="C142" s="33">
        <v>4</v>
      </c>
      <c r="F142" s="33" t="s">
        <v>378</v>
      </c>
      <c r="G142" s="33" t="s">
        <v>1159</v>
      </c>
      <c r="H142" s="33">
        <v>9</v>
      </c>
      <c r="J142" s="33" t="s">
        <v>721</v>
      </c>
    </row>
    <row r="143" spans="1:10">
      <c r="A143" s="33" t="s">
        <v>274</v>
      </c>
      <c r="B143" s="33" t="s">
        <v>531</v>
      </c>
      <c r="C143" s="33">
        <v>1</v>
      </c>
      <c r="F143" s="33" t="s">
        <v>455</v>
      </c>
      <c r="G143" s="33" t="s">
        <v>1159</v>
      </c>
      <c r="H143" s="33">
        <v>9</v>
      </c>
      <c r="J143" s="33" t="s">
        <v>722</v>
      </c>
    </row>
    <row r="144" spans="1:10">
      <c r="A144" s="33" t="s">
        <v>275</v>
      </c>
      <c r="B144" s="33" t="s">
        <v>532</v>
      </c>
      <c r="C144" s="33">
        <v>4</v>
      </c>
      <c r="F144" s="33" t="s">
        <v>446</v>
      </c>
      <c r="G144" s="33" t="s">
        <v>1159</v>
      </c>
      <c r="H144" s="33">
        <v>9</v>
      </c>
      <c r="J144" s="33" t="s">
        <v>723</v>
      </c>
    </row>
    <row r="145" spans="1:10">
      <c r="A145" s="33" t="s">
        <v>276</v>
      </c>
      <c r="B145" s="33" t="s">
        <v>533</v>
      </c>
      <c r="C145" s="33">
        <v>4</v>
      </c>
      <c r="F145" s="33" t="s">
        <v>456</v>
      </c>
      <c r="G145" s="33" t="s">
        <v>1159</v>
      </c>
      <c r="H145" s="33">
        <v>9</v>
      </c>
      <c r="J145" s="33" t="s">
        <v>724</v>
      </c>
    </row>
    <row r="146" spans="1:10">
      <c r="A146" s="33" t="s">
        <v>277</v>
      </c>
      <c r="B146" s="33" t="s">
        <v>534</v>
      </c>
      <c r="C146" s="33">
        <v>4</v>
      </c>
      <c r="F146" s="33" t="s">
        <v>450</v>
      </c>
      <c r="G146" s="33" t="s">
        <v>1159</v>
      </c>
      <c r="H146" s="33">
        <v>9</v>
      </c>
      <c r="J146" s="33" t="s">
        <v>726</v>
      </c>
    </row>
    <row r="147" spans="1:10">
      <c r="A147" s="33" t="s">
        <v>278</v>
      </c>
      <c r="B147" s="33" t="s">
        <v>535</v>
      </c>
      <c r="C147" s="33">
        <v>4</v>
      </c>
      <c r="F147" s="33" t="s">
        <v>458</v>
      </c>
      <c r="G147" s="33" t="s">
        <v>1159</v>
      </c>
      <c r="H147" s="33">
        <v>9</v>
      </c>
      <c r="J147" s="33" t="s">
        <v>725</v>
      </c>
    </row>
    <row r="148" spans="1:10">
      <c r="A148" s="33" t="s">
        <v>279</v>
      </c>
      <c r="B148" s="33" t="s">
        <v>536</v>
      </c>
      <c r="C148" s="33">
        <v>1</v>
      </c>
      <c r="F148" s="33" t="s">
        <v>448</v>
      </c>
      <c r="G148" s="33" t="s">
        <v>1159</v>
      </c>
      <c r="H148" s="33">
        <v>9</v>
      </c>
      <c r="J148" s="33" t="s">
        <v>727</v>
      </c>
    </row>
    <row r="149" spans="1:10">
      <c r="A149" s="33" t="s">
        <v>280</v>
      </c>
      <c r="B149" s="33" t="s">
        <v>537</v>
      </c>
      <c r="C149" s="33">
        <v>1</v>
      </c>
      <c r="F149" s="33" t="s">
        <v>453</v>
      </c>
      <c r="G149" s="33" t="s">
        <v>1159</v>
      </c>
      <c r="H149" s="33">
        <v>9</v>
      </c>
      <c r="J149" s="33" t="s">
        <v>728</v>
      </c>
    </row>
    <row r="150" spans="1:10">
      <c r="A150" s="33" t="s">
        <v>281</v>
      </c>
      <c r="B150" s="33" t="s">
        <v>538</v>
      </c>
      <c r="C150" s="33">
        <v>1</v>
      </c>
      <c r="F150" s="33" t="s">
        <v>447</v>
      </c>
      <c r="G150" s="33" t="s">
        <v>1159</v>
      </c>
      <c r="H150" s="33">
        <v>9</v>
      </c>
      <c r="J150" s="33" t="s">
        <v>729</v>
      </c>
    </row>
    <row r="151" spans="1:10">
      <c r="A151" s="33" t="s">
        <v>282</v>
      </c>
      <c r="B151" s="33" t="s">
        <v>539</v>
      </c>
      <c r="C151" s="33">
        <v>1</v>
      </c>
      <c r="F151" s="33" t="s">
        <v>449</v>
      </c>
      <c r="G151" s="33" t="s">
        <v>1159</v>
      </c>
      <c r="H151" s="33">
        <v>9</v>
      </c>
      <c r="J151" s="33" t="s">
        <v>730</v>
      </c>
    </row>
    <row r="152" spans="1:10">
      <c r="A152" s="33" t="s">
        <v>283</v>
      </c>
      <c r="B152" s="33" t="s">
        <v>540</v>
      </c>
      <c r="C152" s="33">
        <v>4</v>
      </c>
      <c r="F152" s="33" t="s">
        <v>460</v>
      </c>
      <c r="G152" s="33" t="s">
        <v>1159</v>
      </c>
      <c r="H152" s="33">
        <v>9</v>
      </c>
      <c r="J152" s="33" t="s">
        <v>731</v>
      </c>
    </row>
    <row r="153" spans="1:10">
      <c r="A153" s="33" t="s">
        <v>284</v>
      </c>
      <c r="B153" s="33" t="s">
        <v>541</v>
      </c>
      <c r="C153" s="33">
        <v>4</v>
      </c>
      <c r="F153" s="33" t="s">
        <v>459</v>
      </c>
      <c r="G153" s="33" t="s">
        <v>1159</v>
      </c>
      <c r="H153" s="33">
        <v>9</v>
      </c>
      <c r="J153" s="33" t="s">
        <v>732</v>
      </c>
    </row>
    <row r="154" spans="1:10">
      <c r="A154" s="33" t="s">
        <v>285</v>
      </c>
      <c r="B154" s="33" t="s">
        <v>542</v>
      </c>
      <c r="C154" s="33">
        <v>1</v>
      </c>
      <c r="F154" s="33" t="s">
        <v>454</v>
      </c>
      <c r="G154" s="33" t="s">
        <v>1159</v>
      </c>
      <c r="H154" s="33">
        <v>9</v>
      </c>
      <c r="J154" s="33" t="s">
        <v>733</v>
      </c>
    </row>
    <row r="155" spans="1:10">
      <c r="A155" s="33" t="s">
        <v>286</v>
      </c>
      <c r="B155" s="33" t="s">
        <v>543</v>
      </c>
      <c r="C155" s="33">
        <v>1</v>
      </c>
      <c r="F155" s="33" t="s">
        <v>457</v>
      </c>
      <c r="G155" s="33" t="s">
        <v>1159</v>
      </c>
      <c r="H155" s="33">
        <v>9</v>
      </c>
      <c r="J155" s="33" t="s">
        <v>734</v>
      </c>
    </row>
    <row r="156" spans="1:10">
      <c r="A156" s="33" t="s">
        <v>287</v>
      </c>
      <c r="B156" s="33" t="s">
        <v>544</v>
      </c>
      <c r="C156" s="33">
        <v>4</v>
      </c>
      <c r="F156" s="33" t="s">
        <v>445</v>
      </c>
      <c r="G156" s="33" t="s">
        <v>1159</v>
      </c>
      <c r="H156" s="33">
        <v>9</v>
      </c>
      <c r="J156" s="33" t="s">
        <v>735</v>
      </c>
    </row>
    <row r="157" spans="1:10">
      <c r="A157" s="33" t="s">
        <v>288</v>
      </c>
      <c r="B157" s="33" t="s">
        <v>545</v>
      </c>
      <c r="C157" s="33">
        <v>4</v>
      </c>
      <c r="F157" s="33" t="s">
        <v>444</v>
      </c>
      <c r="G157" s="33" t="s">
        <v>1159</v>
      </c>
      <c r="H157" s="33">
        <v>9</v>
      </c>
      <c r="J157" s="33" t="s">
        <v>737</v>
      </c>
    </row>
    <row r="158" spans="1:10">
      <c r="A158" s="33" t="s">
        <v>289</v>
      </c>
      <c r="B158" s="33" t="s">
        <v>546</v>
      </c>
      <c r="C158" s="33">
        <v>1</v>
      </c>
      <c r="F158" s="33" t="s">
        <v>451</v>
      </c>
      <c r="G158" s="33" t="s">
        <v>1159</v>
      </c>
      <c r="H158" s="33">
        <v>9</v>
      </c>
      <c r="J158" s="33" t="s">
        <v>738</v>
      </c>
    </row>
    <row r="159" spans="1:10">
      <c r="A159" s="33" t="s">
        <v>290</v>
      </c>
      <c r="B159" s="33" t="s">
        <v>547</v>
      </c>
      <c r="C159" s="33">
        <v>4</v>
      </c>
      <c r="F159" s="33" t="s">
        <v>462</v>
      </c>
      <c r="G159" s="33" t="s">
        <v>1159</v>
      </c>
      <c r="H159" s="33">
        <v>9</v>
      </c>
      <c r="J159" s="33" t="s">
        <v>739</v>
      </c>
    </row>
    <row r="160" spans="1:10">
      <c r="A160" s="33" t="s">
        <v>291</v>
      </c>
      <c r="B160" s="33" t="s">
        <v>548</v>
      </c>
      <c r="C160" s="33">
        <v>2</v>
      </c>
      <c r="F160" s="33" t="s">
        <v>466</v>
      </c>
      <c r="G160" s="33" t="s">
        <v>1159</v>
      </c>
      <c r="H160" s="33">
        <v>9</v>
      </c>
      <c r="J160" s="33" t="s">
        <v>740</v>
      </c>
    </row>
    <row r="161" spans="1:10">
      <c r="A161" s="33" t="s">
        <v>292</v>
      </c>
      <c r="B161" s="33" t="s">
        <v>549</v>
      </c>
      <c r="C161" s="33">
        <v>2</v>
      </c>
      <c r="F161" s="33" t="s">
        <v>465</v>
      </c>
      <c r="G161" s="33" t="s">
        <v>1159</v>
      </c>
      <c r="H161" s="33">
        <v>9</v>
      </c>
      <c r="J161" s="33" t="s">
        <v>766</v>
      </c>
    </row>
    <row r="162" spans="1:10">
      <c r="A162" s="33" t="s">
        <v>293</v>
      </c>
      <c r="B162" s="33" t="s">
        <v>550</v>
      </c>
      <c r="C162" s="33">
        <v>2</v>
      </c>
      <c r="F162" s="33" t="s">
        <v>464</v>
      </c>
      <c r="G162" s="33" t="s">
        <v>1159</v>
      </c>
      <c r="H162" s="33">
        <v>9</v>
      </c>
      <c r="J162" s="33" t="s">
        <v>741</v>
      </c>
    </row>
    <row r="163" spans="1:10">
      <c r="A163" s="33" t="s">
        <v>294</v>
      </c>
      <c r="B163" s="33" t="s">
        <v>551</v>
      </c>
      <c r="C163" s="33">
        <v>1</v>
      </c>
      <c r="F163" s="33" t="s">
        <v>461</v>
      </c>
      <c r="G163" s="33" t="s">
        <v>1159</v>
      </c>
      <c r="H163" s="33">
        <v>9</v>
      </c>
      <c r="J163" s="33" t="s">
        <v>742</v>
      </c>
    </row>
    <row r="164" spans="1:10">
      <c r="A164" s="33" t="s">
        <v>295</v>
      </c>
      <c r="B164" s="33" t="s">
        <v>552</v>
      </c>
      <c r="C164" s="33">
        <v>1</v>
      </c>
      <c r="F164" s="33" t="s">
        <v>463</v>
      </c>
      <c r="G164" s="33" t="s">
        <v>1159</v>
      </c>
      <c r="H164" s="33">
        <v>9</v>
      </c>
      <c r="J164" s="33" t="s">
        <v>745</v>
      </c>
    </row>
    <row r="165" spans="1:10">
      <c r="A165" s="33" t="s">
        <v>296</v>
      </c>
      <c r="B165" s="33" t="s">
        <v>553</v>
      </c>
      <c r="C165" s="33">
        <v>4</v>
      </c>
      <c r="F165" s="33" t="s">
        <v>452</v>
      </c>
      <c r="G165" s="33" t="s">
        <v>1159</v>
      </c>
      <c r="H165" s="33">
        <v>9</v>
      </c>
      <c r="J165" s="33" t="s">
        <v>743</v>
      </c>
    </row>
    <row r="166" spans="1:10">
      <c r="A166" s="33" t="s">
        <v>297</v>
      </c>
      <c r="B166" s="33" t="s">
        <v>554</v>
      </c>
      <c r="C166" s="33">
        <v>4</v>
      </c>
      <c r="F166" s="33" t="s">
        <v>478</v>
      </c>
      <c r="G166" s="33" t="s">
        <v>1159</v>
      </c>
      <c r="H166" s="33">
        <v>9</v>
      </c>
      <c r="J166" s="33" t="s">
        <v>744</v>
      </c>
    </row>
    <row r="167" spans="1:10">
      <c r="A167" s="33" t="s">
        <v>298</v>
      </c>
      <c r="B167" s="33" t="s">
        <v>555</v>
      </c>
      <c r="C167" s="33">
        <v>4</v>
      </c>
      <c r="F167" s="33" t="s">
        <v>469</v>
      </c>
      <c r="G167" s="33" t="s">
        <v>1159</v>
      </c>
      <c r="H167" s="33">
        <v>9</v>
      </c>
      <c r="J167" s="33" t="s">
        <v>746</v>
      </c>
    </row>
    <row r="168" spans="1:10">
      <c r="A168" s="33" t="s">
        <v>299</v>
      </c>
      <c r="B168" s="33" t="s">
        <v>556</v>
      </c>
      <c r="C168" s="33">
        <v>4</v>
      </c>
      <c r="F168" s="33" t="s">
        <v>479</v>
      </c>
      <c r="G168" s="33" t="s">
        <v>1159</v>
      </c>
      <c r="H168" s="33">
        <v>9</v>
      </c>
      <c r="J168" s="33" t="s">
        <v>747</v>
      </c>
    </row>
    <row r="169" spans="1:10">
      <c r="A169" s="33" t="s">
        <v>300</v>
      </c>
      <c r="B169" s="33" t="s">
        <v>557</v>
      </c>
      <c r="C169" s="33">
        <v>4</v>
      </c>
      <c r="F169" s="33" t="s">
        <v>473</v>
      </c>
      <c r="G169" s="33" t="s">
        <v>1159</v>
      </c>
      <c r="H169" s="33">
        <v>9</v>
      </c>
      <c r="J169" s="33" t="s">
        <v>748</v>
      </c>
    </row>
    <row r="170" spans="1:10">
      <c r="A170" s="33" t="s">
        <v>301</v>
      </c>
      <c r="B170" s="33" t="s">
        <v>558</v>
      </c>
      <c r="C170" s="33">
        <v>1</v>
      </c>
      <c r="F170" s="33" t="s">
        <v>481</v>
      </c>
      <c r="G170" s="33" t="s">
        <v>1159</v>
      </c>
      <c r="H170" s="33">
        <v>9</v>
      </c>
      <c r="J170" s="33" t="s">
        <v>749</v>
      </c>
    </row>
    <row r="171" spans="1:10">
      <c r="A171" s="33" t="s">
        <v>302</v>
      </c>
      <c r="B171" s="33" t="s">
        <v>559</v>
      </c>
      <c r="C171" s="33">
        <v>4</v>
      </c>
      <c r="F171" s="33" t="s">
        <v>471</v>
      </c>
      <c r="G171" s="33" t="s">
        <v>1159</v>
      </c>
      <c r="H171" s="33">
        <v>9</v>
      </c>
      <c r="J171" s="33" t="s">
        <v>759</v>
      </c>
    </row>
    <row r="172" spans="1:10">
      <c r="A172" s="33" t="s">
        <v>303</v>
      </c>
      <c r="B172" s="33" t="s">
        <v>560</v>
      </c>
      <c r="C172" s="33">
        <v>4</v>
      </c>
      <c r="F172" s="33" t="s">
        <v>476</v>
      </c>
      <c r="G172" s="33" t="s">
        <v>1159</v>
      </c>
      <c r="H172" s="33">
        <v>9</v>
      </c>
      <c r="J172" s="33" t="s">
        <v>750</v>
      </c>
    </row>
    <row r="173" spans="1:10">
      <c r="A173" s="33" t="s">
        <v>304</v>
      </c>
      <c r="B173" s="33" t="s">
        <v>561</v>
      </c>
      <c r="C173" s="33">
        <v>1</v>
      </c>
      <c r="F173" s="33" t="s">
        <v>470</v>
      </c>
      <c r="G173" s="33" t="s">
        <v>1159</v>
      </c>
      <c r="H173" s="33">
        <v>9</v>
      </c>
      <c r="J173" s="33" t="s">
        <v>751</v>
      </c>
    </row>
    <row r="174" spans="1:10">
      <c r="A174" s="33" t="s">
        <v>305</v>
      </c>
      <c r="B174" s="33" t="s">
        <v>562</v>
      </c>
      <c r="C174" s="33">
        <v>4</v>
      </c>
      <c r="F174" s="33" t="s">
        <v>472</v>
      </c>
      <c r="G174" s="33" t="s">
        <v>1159</v>
      </c>
      <c r="H174" s="33">
        <v>9</v>
      </c>
      <c r="J174" s="33" t="s">
        <v>752</v>
      </c>
    </row>
    <row r="175" spans="1:10">
      <c r="A175" s="33" t="s">
        <v>306</v>
      </c>
      <c r="B175" s="33" t="s">
        <v>563</v>
      </c>
      <c r="C175" s="33">
        <v>4</v>
      </c>
      <c r="F175" s="33" t="s">
        <v>483</v>
      </c>
      <c r="G175" s="33" t="s">
        <v>1159</v>
      </c>
      <c r="H175" s="33">
        <v>9</v>
      </c>
      <c r="J175" s="33" t="s">
        <v>753</v>
      </c>
    </row>
    <row r="176" spans="1:10">
      <c r="A176" s="33" t="s">
        <v>307</v>
      </c>
      <c r="B176" s="33" t="s">
        <v>564</v>
      </c>
      <c r="C176" s="33">
        <v>4</v>
      </c>
      <c r="F176" s="33" t="s">
        <v>482</v>
      </c>
      <c r="G176" s="33" t="s">
        <v>1159</v>
      </c>
      <c r="H176" s="33">
        <v>9</v>
      </c>
      <c r="J176" s="33" t="s">
        <v>754</v>
      </c>
    </row>
    <row r="177" spans="1:10">
      <c r="A177" s="33" t="s">
        <v>308</v>
      </c>
      <c r="B177" s="33" t="s">
        <v>565</v>
      </c>
      <c r="C177" s="33">
        <v>4</v>
      </c>
      <c r="F177" s="33" t="s">
        <v>477</v>
      </c>
      <c r="G177" s="33" t="s">
        <v>1159</v>
      </c>
      <c r="H177" s="33">
        <v>9</v>
      </c>
      <c r="J177" s="33" t="s">
        <v>755</v>
      </c>
    </row>
    <row r="178" spans="1:10">
      <c r="A178" s="33" t="s">
        <v>309</v>
      </c>
      <c r="B178" s="33" t="s">
        <v>566</v>
      </c>
      <c r="C178" s="33">
        <v>4</v>
      </c>
      <c r="F178" s="33" t="s">
        <v>480</v>
      </c>
      <c r="G178" s="33" t="s">
        <v>1159</v>
      </c>
      <c r="H178" s="33">
        <v>9</v>
      </c>
      <c r="J178" s="33" t="s">
        <v>756</v>
      </c>
    </row>
    <row r="179" spans="1:10">
      <c r="A179" s="33" t="s">
        <v>310</v>
      </c>
      <c r="B179" s="33" t="s">
        <v>567</v>
      </c>
      <c r="C179" s="33">
        <v>4</v>
      </c>
      <c r="F179" s="33" t="s">
        <v>468</v>
      </c>
      <c r="G179" s="33" t="s">
        <v>1159</v>
      </c>
      <c r="H179" s="33">
        <v>9</v>
      </c>
      <c r="J179" s="33" t="s">
        <v>757</v>
      </c>
    </row>
    <row r="180" spans="1:10">
      <c r="A180" s="33" t="s">
        <v>311</v>
      </c>
      <c r="B180" s="33" t="s">
        <v>568</v>
      </c>
      <c r="C180" s="33">
        <v>4</v>
      </c>
      <c r="F180" s="33" t="s">
        <v>467</v>
      </c>
      <c r="G180" s="33" t="s">
        <v>1159</v>
      </c>
      <c r="H180" s="33">
        <v>9</v>
      </c>
      <c r="J180" s="33" t="s">
        <v>758</v>
      </c>
    </row>
    <row r="181" spans="1:10">
      <c r="A181" s="33" t="s">
        <v>312</v>
      </c>
      <c r="B181" s="33" t="s">
        <v>569</v>
      </c>
      <c r="C181" s="33">
        <v>4</v>
      </c>
      <c r="F181" s="33" t="s">
        <v>474</v>
      </c>
      <c r="G181" s="33" t="s">
        <v>1159</v>
      </c>
      <c r="H181" s="33">
        <v>9</v>
      </c>
      <c r="J181" s="33" t="s">
        <v>900</v>
      </c>
    </row>
    <row r="182" spans="1:10">
      <c r="A182" s="33" t="s">
        <v>313</v>
      </c>
      <c r="B182" s="33" t="s">
        <v>570</v>
      </c>
      <c r="C182" s="33">
        <v>4</v>
      </c>
      <c r="F182" s="33" t="s">
        <v>485</v>
      </c>
      <c r="G182" s="33" t="s">
        <v>1159</v>
      </c>
      <c r="H182" s="33">
        <v>9</v>
      </c>
      <c r="J182" s="33" t="s">
        <v>297</v>
      </c>
    </row>
    <row r="183" spans="1:10">
      <c r="A183" s="33" t="s">
        <v>314</v>
      </c>
      <c r="B183" s="33" t="s">
        <v>571</v>
      </c>
      <c r="C183" s="33">
        <v>1</v>
      </c>
      <c r="F183" s="33" t="s">
        <v>489</v>
      </c>
      <c r="G183" s="33" t="s">
        <v>1159</v>
      </c>
      <c r="H183" s="33">
        <v>9</v>
      </c>
      <c r="J183" s="33" t="s">
        <v>762</v>
      </c>
    </row>
    <row r="184" spans="1:10">
      <c r="A184" s="33" t="s">
        <v>315</v>
      </c>
      <c r="B184" s="33" t="s">
        <v>572</v>
      </c>
      <c r="C184" s="33">
        <v>4</v>
      </c>
      <c r="F184" s="33" t="s">
        <v>488</v>
      </c>
      <c r="G184" s="33" t="s">
        <v>1159</v>
      </c>
      <c r="H184" s="33">
        <v>9</v>
      </c>
      <c r="J184" s="33" t="s">
        <v>760</v>
      </c>
    </row>
    <row r="185" spans="1:10">
      <c r="A185" s="33" t="s">
        <v>316</v>
      </c>
      <c r="B185" s="33" t="s">
        <v>573</v>
      </c>
      <c r="C185" s="33">
        <v>4</v>
      </c>
      <c r="F185" s="33" t="s">
        <v>487</v>
      </c>
      <c r="G185" s="33" t="s">
        <v>1159</v>
      </c>
      <c r="H185" s="33">
        <v>9</v>
      </c>
      <c r="J185" s="33" t="s">
        <v>761</v>
      </c>
    </row>
    <row r="186" spans="1:10">
      <c r="A186" s="33" t="s">
        <v>317</v>
      </c>
      <c r="B186" s="33" t="s">
        <v>574</v>
      </c>
      <c r="C186" s="33">
        <v>4</v>
      </c>
      <c r="F186" s="33" t="s">
        <v>484</v>
      </c>
      <c r="G186" s="33" t="s">
        <v>1159</v>
      </c>
      <c r="H186" s="33">
        <v>9</v>
      </c>
      <c r="J186" s="33" t="s">
        <v>763</v>
      </c>
    </row>
    <row r="187" spans="1:10">
      <c r="A187" s="33" t="s">
        <v>318</v>
      </c>
      <c r="B187" s="33" t="s">
        <v>575</v>
      </c>
      <c r="C187" s="33">
        <v>1</v>
      </c>
      <c r="F187" s="33" t="s">
        <v>486</v>
      </c>
      <c r="G187" s="33" t="s">
        <v>1159</v>
      </c>
      <c r="H187" s="33">
        <v>9</v>
      </c>
      <c r="J187" s="33" t="s">
        <v>764</v>
      </c>
    </row>
    <row r="188" spans="1:10">
      <c r="A188" s="33" t="s">
        <v>319</v>
      </c>
      <c r="B188" s="33" t="s">
        <v>576</v>
      </c>
      <c r="C188" s="33">
        <v>4</v>
      </c>
      <c r="F188" s="33" t="s">
        <v>475</v>
      </c>
      <c r="G188" s="33" t="s">
        <v>1159</v>
      </c>
      <c r="H188" s="33">
        <v>9</v>
      </c>
      <c r="J188" s="33" t="s">
        <v>765</v>
      </c>
    </row>
    <row r="189" spans="1:10">
      <c r="A189" s="33" t="s">
        <v>320</v>
      </c>
      <c r="B189" s="33" t="s">
        <v>577</v>
      </c>
      <c r="C189" s="33">
        <v>4</v>
      </c>
      <c r="F189" s="33" t="s">
        <v>397</v>
      </c>
      <c r="G189" s="33" t="s">
        <v>1159</v>
      </c>
      <c r="H189" s="33">
        <v>9</v>
      </c>
      <c r="J189" s="33" t="s">
        <v>767</v>
      </c>
    </row>
    <row r="190" spans="1:10">
      <c r="A190" s="33" t="s">
        <v>321</v>
      </c>
      <c r="B190" s="33" t="s">
        <v>578</v>
      </c>
      <c r="C190" s="33">
        <v>4</v>
      </c>
      <c r="F190" s="33" t="s">
        <v>405</v>
      </c>
      <c r="G190" s="33" t="s">
        <v>1159</v>
      </c>
      <c r="H190" s="33">
        <v>9</v>
      </c>
      <c r="J190" s="33" t="s">
        <v>768</v>
      </c>
    </row>
    <row r="191" spans="1:10">
      <c r="A191" s="33" t="s">
        <v>322</v>
      </c>
      <c r="B191" s="33" t="s">
        <v>579</v>
      </c>
      <c r="C191" s="33">
        <v>4</v>
      </c>
      <c r="F191" s="33" t="s">
        <v>401</v>
      </c>
      <c r="G191" s="33" t="s">
        <v>1159</v>
      </c>
      <c r="H191" s="33">
        <v>9</v>
      </c>
      <c r="J191" s="33" t="s">
        <v>769</v>
      </c>
    </row>
    <row r="192" spans="1:10">
      <c r="A192" s="33" t="s">
        <v>323</v>
      </c>
      <c r="B192" s="33" t="s">
        <v>580</v>
      </c>
      <c r="C192" s="33">
        <v>2</v>
      </c>
      <c r="F192" s="33" t="s">
        <v>407</v>
      </c>
      <c r="G192" s="33" t="s">
        <v>1159</v>
      </c>
      <c r="H192" s="33">
        <v>9</v>
      </c>
      <c r="J192" s="33" t="s">
        <v>770</v>
      </c>
    </row>
    <row r="193" spans="1:10">
      <c r="A193" s="33" t="s">
        <v>324</v>
      </c>
      <c r="B193" s="33" t="s">
        <v>581</v>
      </c>
      <c r="C193" s="33">
        <v>4</v>
      </c>
      <c r="F193" s="33" t="s">
        <v>399</v>
      </c>
      <c r="G193" s="33" t="s">
        <v>1159</v>
      </c>
      <c r="H193" s="33">
        <v>9</v>
      </c>
      <c r="J193" s="33" t="s">
        <v>771</v>
      </c>
    </row>
    <row r="194" spans="1:10">
      <c r="A194" s="33" t="s">
        <v>325</v>
      </c>
      <c r="B194" s="33" t="s">
        <v>582</v>
      </c>
      <c r="C194" s="33">
        <v>4</v>
      </c>
      <c r="F194" s="33" t="s">
        <v>403</v>
      </c>
      <c r="G194" s="33" t="s">
        <v>1159</v>
      </c>
      <c r="H194" s="33">
        <v>9</v>
      </c>
      <c r="J194" s="33" t="s">
        <v>772</v>
      </c>
    </row>
    <row r="195" spans="1:10">
      <c r="A195" s="33" t="s">
        <v>326</v>
      </c>
      <c r="B195" s="33" t="s">
        <v>583</v>
      </c>
      <c r="C195" s="33">
        <v>4</v>
      </c>
      <c r="F195" s="33" t="s">
        <v>398</v>
      </c>
      <c r="G195" s="33" t="s">
        <v>1159</v>
      </c>
      <c r="H195" s="33">
        <v>9</v>
      </c>
      <c r="J195" s="33" t="s">
        <v>773</v>
      </c>
    </row>
    <row r="196" spans="1:10">
      <c r="A196" s="33" t="s">
        <v>327</v>
      </c>
      <c r="B196" s="33" t="s">
        <v>584</v>
      </c>
      <c r="C196" s="33">
        <v>4</v>
      </c>
      <c r="F196" s="33" t="s">
        <v>400</v>
      </c>
      <c r="G196" s="33" t="s">
        <v>1159</v>
      </c>
      <c r="H196" s="33">
        <v>9</v>
      </c>
      <c r="J196" s="33" t="s">
        <v>774</v>
      </c>
    </row>
    <row r="197" spans="1:10">
      <c r="A197" s="33" t="s">
        <v>328</v>
      </c>
      <c r="B197" s="33" t="s">
        <v>585</v>
      </c>
      <c r="C197" s="33">
        <v>4</v>
      </c>
      <c r="F197" s="33" t="s">
        <v>409</v>
      </c>
      <c r="G197" s="33" t="s">
        <v>1159</v>
      </c>
      <c r="H197" s="33">
        <v>9</v>
      </c>
      <c r="J197" s="33" t="s">
        <v>779</v>
      </c>
    </row>
    <row r="198" spans="1:10">
      <c r="A198" s="33" t="s">
        <v>329</v>
      </c>
      <c r="B198" s="33" t="s">
        <v>586</v>
      </c>
      <c r="C198" s="33">
        <v>4</v>
      </c>
      <c r="F198" s="33" t="s">
        <v>408</v>
      </c>
      <c r="G198" s="33" t="s">
        <v>1159</v>
      </c>
      <c r="H198" s="33">
        <v>9</v>
      </c>
      <c r="J198" s="33" t="s">
        <v>775</v>
      </c>
    </row>
    <row r="199" spans="1:10">
      <c r="A199" s="33" t="s">
        <v>330</v>
      </c>
      <c r="B199" s="33" t="s">
        <v>587</v>
      </c>
      <c r="C199" s="33">
        <v>4</v>
      </c>
      <c r="F199" s="33" t="s">
        <v>404</v>
      </c>
      <c r="G199" s="33" t="s">
        <v>1159</v>
      </c>
      <c r="H199" s="33">
        <v>9</v>
      </c>
      <c r="J199" s="33" t="s">
        <v>780</v>
      </c>
    </row>
    <row r="200" spans="1:10">
      <c r="A200" s="33" t="s">
        <v>331</v>
      </c>
      <c r="B200" s="33" t="s">
        <v>588</v>
      </c>
      <c r="C200" s="33">
        <v>4</v>
      </c>
      <c r="F200" s="33" t="s">
        <v>406</v>
      </c>
      <c r="G200" s="33" t="s">
        <v>1159</v>
      </c>
      <c r="H200" s="33">
        <v>9</v>
      </c>
      <c r="J200" s="33" t="s">
        <v>776</v>
      </c>
    </row>
    <row r="201" spans="1:10">
      <c r="A201" s="33" t="s">
        <v>332</v>
      </c>
      <c r="B201" s="33" t="s">
        <v>589</v>
      </c>
      <c r="C201" s="33">
        <v>4</v>
      </c>
      <c r="F201" s="33" t="s">
        <v>396</v>
      </c>
      <c r="G201" s="33" t="s">
        <v>1159</v>
      </c>
      <c r="H201" s="33">
        <v>9</v>
      </c>
      <c r="J201" s="33" t="s">
        <v>777</v>
      </c>
    </row>
    <row r="202" spans="1:10">
      <c r="A202" s="33" t="s">
        <v>333</v>
      </c>
      <c r="B202" s="33" t="s">
        <v>590</v>
      </c>
      <c r="C202" s="33">
        <v>4</v>
      </c>
      <c r="F202" s="33" t="s">
        <v>395</v>
      </c>
      <c r="G202" s="33" t="s">
        <v>1159</v>
      </c>
      <c r="H202" s="33">
        <v>9</v>
      </c>
      <c r="J202" s="33" t="s">
        <v>778</v>
      </c>
    </row>
    <row r="203" spans="1:10">
      <c r="A203" s="33" t="s">
        <v>334</v>
      </c>
      <c r="B203" s="33" t="s">
        <v>591</v>
      </c>
      <c r="C203" s="33">
        <v>1</v>
      </c>
      <c r="F203" s="33" t="s">
        <v>402</v>
      </c>
      <c r="G203" s="33" t="s">
        <v>1159</v>
      </c>
      <c r="H203" s="33">
        <v>9</v>
      </c>
      <c r="J203" s="33" t="s">
        <v>781</v>
      </c>
    </row>
    <row r="204" spans="1:10">
      <c r="A204" s="33" t="s">
        <v>335</v>
      </c>
      <c r="B204" s="33" t="s">
        <v>592</v>
      </c>
      <c r="C204" s="33">
        <v>4</v>
      </c>
      <c r="F204" s="33" t="s">
        <v>411</v>
      </c>
      <c r="G204" s="33" t="s">
        <v>1159</v>
      </c>
      <c r="H204" s="33">
        <v>9</v>
      </c>
      <c r="J204" s="33" t="s">
        <v>782</v>
      </c>
    </row>
    <row r="205" spans="1:10">
      <c r="A205" s="33" t="s">
        <v>336</v>
      </c>
      <c r="B205" s="33" t="s">
        <v>593</v>
      </c>
      <c r="C205" s="33">
        <v>4</v>
      </c>
      <c r="F205" s="33" t="s">
        <v>415</v>
      </c>
      <c r="G205" s="33" t="s">
        <v>1159</v>
      </c>
      <c r="H205" s="33">
        <v>9</v>
      </c>
      <c r="J205" s="33" t="s">
        <v>783</v>
      </c>
    </row>
    <row r="206" spans="1:10">
      <c r="A206" s="33" t="s">
        <v>337</v>
      </c>
      <c r="B206" s="33" t="s">
        <v>594</v>
      </c>
      <c r="C206" s="33">
        <v>1</v>
      </c>
      <c r="F206" s="33" t="s">
        <v>414</v>
      </c>
      <c r="G206" s="33" t="s">
        <v>1159</v>
      </c>
      <c r="H206" s="33">
        <v>9</v>
      </c>
      <c r="J206" s="33" t="s">
        <v>788</v>
      </c>
    </row>
    <row r="207" spans="1:10">
      <c r="A207" s="33" t="s">
        <v>338</v>
      </c>
      <c r="B207" s="33" t="s">
        <v>595</v>
      </c>
      <c r="C207" s="33">
        <v>4</v>
      </c>
      <c r="F207" s="33" t="s">
        <v>413</v>
      </c>
      <c r="G207" s="33" t="s">
        <v>1159</v>
      </c>
      <c r="H207" s="33">
        <v>9</v>
      </c>
      <c r="J207" s="33" t="s">
        <v>784</v>
      </c>
    </row>
    <row r="208" spans="1:10">
      <c r="A208" s="33" t="s">
        <v>339</v>
      </c>
      <c r="B208" s="33" t="s">
        <v>596</v>
      </c>
      <c r="C208" s="33">
        <v>4</v>
      </c>
      <c r="F208" s="33" t="s">
        <v>410</v>
      </c>
      <c r="G208" s="33" t="s">
        <v>1159</v>
      </c>
      <c r="H208" s="33">
        <v>9</v>
      </c>
      <c r="J208" s="33" t="s">
        <v>785</v>
      </c>
    </row>
    <row r="209" spans="1:10">
      <c r="A209" s="33" t="s">
        <v>340</v>
      </c>
      <c r="B209" s="33" t="s">
        <v>597</v>
      </c>
      <c r="C209" s="33">
        <v>4</v>
      </c>
      <c r="F209" s="33" t="s">
        <v>412</v>
      </c>
      <c r="G209" s="33" t="s">
        <v>1159</v>
      </c>
      <c r="H209" s="33">
        <v>9</v>
      </c>
      <c r="J209" s="33" t="s">
        <v>786</v>
      </c>
    </row>
    <row r="210" spans="1:10">
      <c r="A210" s="33" t="s">
        <v>341</v>
      </c>
      <c r="B210" s="33" t="s">
        <v>598</v>
      </c>
      <c r="C210" s="33">
        <v>4</v>
      </c>
      <c r="J210" s="33" t="s">
        <v>787</v>
      </c>
    </row>
    <row r="211" spans="1:10">
      <c r="A211" s="33" t="s">
        <v>342</v>
      </c>
      <c r="B211" s="33" t="s">
        <v>599</v>
      </c>
      <c r="C211" s="33">
        <v>4</v>
      </c>
      <c r="F211" s="33" t="s">
        <v>1160</v>
      </c>
      <c r="G211" s="33" t="str">
        <f>VLOOKUP('Ficha de Colaborador'!J35, F65:H209,2,FALSE)</f>
        <v>Ensino Secundário</v>
      </c>
      <c r="J211" s="33" t="s">
        <v>789</v>
      </c>
    </row>
    <row r="212" spans="1:10">
      <c r="A212" s="33" t="s">
        <v>343</v>
      </c>
      <c r="B212" s="33" t="s">
        <v>600</v>
      </c>
      <c r="C212" s="33">
        <v>4</v>
      </c>
      <c r="F212" s="33" t="s">
        <v>1161</v>
      </c>
      <c r="G212" s="33">
        <f>VLOOKUP('Ficha de Colaborador'!J35, F65:H209,3,FALSE)</f>
        <v>6</v>
      </c>
      <c r="J212" s="33" t="s">
        <v>790</v>
      </c>
    </row>
    <row r="213" spans="1:10">
      <c r="A213" s="33" t="s">
        <v>344</v>
      </c>
      <c r="B213" s="33" t="s">
        <v>601</v>
      </c>
      <c r="C213" s="33">
        <v>4</v>
      </c>
      <c r="J213" s="33" t="s">
        <v>792</v>
      </c>
    </row>
    <row r="214" spans="1:10">
      <c r="A214" s="33" t="s">
        <v>345</v>
      </c>
      <c r="B214" s="33" t="s">
        <v>602</v>
      </c>
      <c r="C214" s="33">
        <v>1</v>
      </c>
      <c r="J214" s="33" t="s">
        <v>791</v>
      </c>
    </row>
    <row r="215" spans="1:10">
      <c r="A215" s="33" t="s">
        <v>346</v>
      </c>
      <c r="B215" s="33" t="s">
        <v>603</v>
      </c>
      <c r="C215" s="33">
        <v>4</v>
      </c>
      <c r="J215" s="33" t="s">
        <v>793</v>
      </c>
    </row>
    <row r="216" spans="1:10">
      <c r="A216" s="33" t="s">
        <v>347</v>
      </c>
      <c r="B216" s="33" t="s">
        <v>604</v>
      </c>
      <c r="C216" s="33">
        <v>4</v>
      </c>
      <c r="J216" s="33" t="s">
        <v>801</v>
      </c>
    </row>
    <row r="217" spans="1:10">
      <c r="A217" s="33" t="s">
        <v>348</v>
      </c>
      <c r="B217" s="33" t="s">
        <v>605</v>
      </c>
      <c r="C217" s="33">
        <v>4</v>
      </c>
      <c r="J217" s="33" t="s">
        <v>794</v>
      </c>
    </row>
    <row r="218" spans="1:10">
      <c r="A218" s="33" t="s">
        <v>349</v>
      </c>
      <c r="B218" s="33" t="s">
        <v>606</v>
      </c>
      <c r="C218" s="33">
        <v>4</v>
      </c>
      <c r="J218" s="33" t="s">
        <v>799</v>
      </c>
    </row>
    <row r="219" spans="1:10">
      <c r="A219" s="33" t="s">
        <v>350</v>
      </c>
      <c r="B219" s="33" t="s">
        <v>607</v>
      </c>
      <c r="C219" s="33">
        <v>4</v>
      </c>
      <c r="J219" s="33" t="s">
        <v>795</v>
      </c>
    </row>
    <row r="220" spans="1:10">
      <c r="A220" s="33" t="s">
        <v>351</v>
      </c>
      <c r="B220" s="33" t="s">
        <v>608</v>
      </c>
      <c r="C220" s="33">
        <v>4</v>
      </c>
      <c r="J220" s="33" t="s">
        <v>802</v>
      </c>
    </row>
    <row r="221" spans="1:10">
      <c r="A221" s="33" t="s">
        <v>352</v>
      </c>
      <c r="B221" s="33" t="s">
        <v>609</v>
      </c>
      <c r="C221" s="33">
        <v>4</v>
      </c>
      <c r="J221" s="33" t="s">
        <v>796</v>
      </c>
    </row>
    <row r="222" spans="1:10">
      <c r="A222" s="33" t="s">
        <v>353</v>
      </c>
      <c r="B222" s="33" t="s">
        <v>610</v>
      </c>
      <c r="C222" s="33">
        <v>4</v>
      </c>
      <c r="J222" s="33" t="s">
        <v>797</v>
      </c>
    </row>
    <row r="223" spans="1:10">
      <c r="A223" s="33" t="s">
        <v>354</v>
      </c>
      <c r="B223" s="33" t="s">
        <v>611</v>
      </c>
      <c r="C223" s="33">
        <v>4</v>
      </c>
      <c r="J223" s="33" t="s">
        <v>798</v>
      </c>
    </row>
    <row r="224" spans="1:10">
      <c r="A224" s="33" t="s">
        <v>355</v>
      </c>
      <c r="B224" s="33" t="s">
        <v>612</v>
      </c>
      <c r="C224" s="33">
        <v>4</v>
      </c>
      <c r="J224" s="33" t="s">
        <v>800</v>
      </c>
    </row>
    <row r="225" spans="1:10">
      <c r="A225" s="33" t="s">
        <v>356</v>
      </c>
      <c r="B225" s="33" t="s">
        <v>613</v>
      </c>
      <c r="C225" s="33">
        <v>4</v>
      </c>
      <c r="J225" s="33" t="s">
        <v>803</v>
      </c>
    </row>
    <row r="226" spans="1:10">
      <c r="A226" s="33" t="s">
        <v>357</v>
      </c>
      <c r="B226" s="33" t="s">
        <v>614</v>
      </c>
      <c r="C226" s="33">
        <v>4</v>
      </c>
      <c r="J226" s="33" t="s">
        <v>804</v>
      </c>
    </row>
    <row r="227" spans="1:10">
      <c r="A227" s="33" t="s">
        <v>358</v>
      </c>
      <c r="B227" s="33" t="s">
        <v>615</v>
      </c>
      <c r="C227" s="33">
        <v>4</v>
      </c>
      <c r="J227" s="33" t="s">
        <v>805</v>
      </c>
    </row>
    <row r="228" spans="1:10">
      <c r="A228" s="33" t="s">
        <v>359</v>
      </c>
      <c r="B228" s="33" t="s">
        <v>616</v>
      </c>
      <c r="C228" s="33">
        <v>4</v>
      </c>
      <c r="J228" s="33" t="s">
        <v>806</v>
      </c>
    </row>
    <row r="229" spans="1:10">
      <c r="A229" s="33" t="s">
        <v>360</v>
      </c>
      <c r="B229" s="33" t="s">
        <v>617</v>
      </c>
      <c r="C229" s="33">
        <v>4</v>
      </c>
      <c r="J229" s="33" t="s">
        <v>812</v>
      </c>
    </row>
    <row r="230" spans="1:10">
      <c r="A230" s="33" t="s">
        <v>361</v>
      </c>
      <c r="B230" s="33" t="s">
        <v>618</v>
      </c>
      <c r="C230" s="33">
        <v>4</v>
      </c>
      <c r="J230" s="33" t="s">
        <v>807</v>
      </c>
    </row>
    <row r="231" spans="1:10">
      <c r="A231" s="33" t="s">
        <v>362</v>
      </c>
      <c r="B231" s="33" t="s">
        <v>619</v>
      </c>
      <c r="C231" s="33">
        <v>4</v>
      </c>
      <c r="J231" s="33" t="s">
        <v>808</v>
      </c>
    </row>
    <row r="232" spans="1:10">
      <c r="J232" s="33" t="s">
        <v>809</v>
      </c>
    </row>
    <row r="233" spans="1:10">
      <c r="J233" s="33" t="s">
        <v>810</v>
      </c>
    </row>
    <row r="234" spans="1:10">
      <c r="A234" s="33" t="s">
        <v>1161</v>
      </c>
      <c r="B234" s="33">
        <f>VLOOKUP('Ficha de Colaborador'!J15,Dados!A103:C231,3,FALSE)</f>
        <v>1</v>
      </c>
      <c r="J234" s="33" t="s">
        <v>811</v>
      </c>
    </row>
    <row r="235" spans="1:10">
      <c r="J235" s="33" t="s">
        <v>813</v>
      </c>
    </row>
    <row r="236" spans="1:10">
      <c r="J236" s="33" t="s">
        <v>815</v>
      </c>
    </row>
    <row r="237" spans="1:10">
      <c r="J237" s="33" t="s">
        <v>816</v>
      </c>
    </row>
    <row r="238" spans="1:10">
      <c r="J238" s="33" t="s">
        <v>817</v>
      </c>
    </row>
    <row r="239" spans="1:10">
      <c r="J239" s="33" t="s">
        <v>818</v>
      </c>
    </row>
    <row r="240" spans="1:10">
      <c r="J240" s="33" t="s">
        <v>814</v>
      </c>
    </row>
    <row r="241" spans="10:10">
      <c r="J241" s="33" t="s">
        <v>819</v>
      </c>
    </row>
    <row r="242" spans="10:10">
      <c r="J242" s="33" t="s">
        <v>820</v>
      </c>
    </row>
    <row r="243" spans="10:10">
      <c r="J243" s="33" t="s">
        <v>827</v>
      </c>
    </row>
    <row r="244" spans="10:10">
      <c r="J244" s="33" t="s">
        <v>821</v>
      </c>
    </row>
    <row r="245" spans="10:10">
      <c r="J245" s="33" t="s">
        <v>822</v>
      </c>
    </row>
    <row r="246" spans="10:10">
      <c r="J246" s="33" t="s">
        <v>823</v>
      </c>
    </row>
    <row r="247" spans="10:10">
      <c r="J247" s="33" t="s">
        <v>824</v>
      </c>
    </row>
    <row r="248" spans="10:10">
      <c r="J248" s="33" t="s">
        <v>825</v>
      </c>
    </row>
    <row r="249" spans="10:10">
      <c r="J249" s="33" t="s">
        <v>826</v>
      </c>
    </row>
    <row r="250" spans="10:10">
      <c r="J250" s="33" t="s">
        <v>828</v>
      </c>
    </row>
    <row r="251" spans="10:10">
      <c r="J251" s="33" t="s">
        <v>829</v>
      </c>
    </row>
    <row r="252" spans="10:10">
      <c r="J252" s="33" t="s">
        <v>830</v>
      </c>
    </row>
    <row r="253" spans="10:10">
      <c r="J253" s="33" t="s">
        <v>831</v>
      </c>
    </row>
    <row r="254" spans="10:10">
      <c r="J254" s="33" t="s">
        <v>832</v>
      </c>
    </row>
    <row r="255" spans="10:10">
      <c r="J255" s="33" t="s">
        <v>835</v>
      </c>
    </row>
    <row r="256" spans="10:10">
      <c r="J256" s="33" t="s">
        <v>833</v>
      </c>
    </row>
    <row r="257" spans="10:10">
      <c r="J257" s="33" t="s">
        <v>834</v>
      </c>
    </row>
    <row r="258" spans="10:10">
      <c r="J258" s="33" t="s">
        <v>836</v>
      </c>
    </row>
    <row r="259" spans="10:10">
      <c r="J259" s="33" t="s">
        <v>841</v>
      </c>
    </row>
    <row r="260" spans="10:10">
      <c r="J260" s="33" t="s">
        <v>837</v>
      </c>
    </row>
    <row r="261" spans="10:10">
      <c r="J261" s="33" t="s">
        <v>838</v>
      </c>
    </row>
    <row r="262" spans="10:10">
      <c r="J262" s="33" t="s">
        <v>839</v>
      </c>
    </row>
    <row r="263" spans="10:10">
      <c r="J263" s="33" t="s">
        <v>840</v>
      </c>
    </row>
    <row r="264" spans="10:10">
      <c r="J264" s="33" t="s">
        <v>842</v>
      </c>
    </row>
    <row r="265" spans="10:10">
      <c r="J265" s="33" t="s">
        <v>843</v>
      </c>
    </row>
    <row r="266" spans="10:10">
      <c r="J266" s="33" t="s">
        <v>844</v>
      </c>
    </row>
    <row r="267" spans="10:10">
      <c r="J267" s="33" t="s">
        <v>845</v>
      </c>
    </row>
    <row r="268" spans="10:10">
      <c r="J268" s="33" t="s">
        <v>846</v>
      </c>
    </row>
    <row r="269" spans="10:10">
      <c r="J269" s="33" t="s">
        <v>847</v>
      </c>
    </row>
    <row r="270" spans="10:10">
      <c r="J270" s="33" t="s">
        <v>848</v>
      </c>
    </row>
    <row r="271" spans="10:10">
      <c r="J271" s="33" t="s">
        <v>849</v>
      </c>
    </row>
    <row r="272" spans="10:10">
      <c r="J272" s="33" t="s">
        <v>850</v>
      </c>
    </row>
    <row r="273" spans="10:10">
      <c r="J273" s="33" t="s">
        <v>851</v>
      </c>
    </row>
    <row r="274" spans="10:10">
      <c r="J274" s="33" t="s">
        <v>852</v>
      </c>
    </row>
    <row r="275" spans="10:10">
      <c r="J275" s="33" t="s">
        <v>866</v>
      </c>
    </row>
    <row r="276" spans="10:10">
      <c r="J276" s="33" t="s">
        <v>867</v>
      </c>
    </row>
    <row r="277" spans="10:10">
      <c r="J277" s="33" t="s">
        <v>868</v>
      </c>
    </row>
    <row r="278" spans="10:10">
      <c r="J278" s="33" t="s">
        <v>869</v>
      </c>
    </row>
    <row r="279" spans="10:10">
      <c r="J279" s="33" t="s">
        <v>870</v>
      </c>
    </row>
    <row r="280" spans="10:10">
      <c r="J280" s="33" t="s">
        <v>871</v>
      </c>
    </row>
    <row r="281" spans="10:10">
      <c r="J281" s="33" t="s">
        <v>853</v>
      </c>
    </row>
    <row r="282" spans="10:10">
      <c r="J282" s="33" t="s">
        <v>854</v>
      </c>
    </row>
    <row r="283" spans="10:10">
      <c r="J283" s="33" t="s">
        <v>855</v>
      </c>
    </row>
    <row r="284" spans="10:10">
      <c r="J284" s="33" t="s">
        <v>872</v>
      </c>
    </row>
    <row r="285" spans="10:10">
      <c r="J285" s="33" t="s">
        <v>856</v>
      </c>
    </row>
    <row r="286" spans="10:10">
      <c r="J286" s="33" t="s">
        <v>857</v>
      </c>
    </row>
    <row r="287" spans="10:10">
      <c r="J287" s="33" t="s">
        <v>858</v>
      </c>
    </row>
    <row r="288" spans="10:10">
      <c r="J288" s="33" t="s">
        <v>859</v>
      </c>
    </row>
    <row r="289" spans="10:10">
      <c r="J289" s="33" t="s">
        <v>860</v>
      </c>
    </row>
    <row r="290" spans="10:10">
      <c r="J290" s="33" t="s">
        <v>861</v>
      </c>
    </row>
    <row r="291" spans="10:10">
      <c r="J291" s="33" t="s">
        <v>863</v>
      </c>
    </row>
    <row r="292" spans="10:10">
      <c r="J292" s="33" t="s">
        <v>864</v>
      </c>
    </row>
    <row r="293" spans="10:10">
      <c r="J293" s="33" t="s">
        <v>862</v>
      </c>
    </row>
    <row r="294" spans="10:10">
      <c r="J294" s="33" t="s">
        <v>865</v>
      </c>
    </row>
    <row r="295" spans="10:10">
      <c r="J295" s="33" t="s">
        <v>873</v>
      </c>
    </row>
    <row r="296" spans="10:10">
      <c r="J296" s="33" t="s">
        <v>874</v>
      </c>
    </row>
    <row r="297" spans="10:10">
      <c r="J297" s="33" t="s">
        <v>875</v>
      </c>
    </row>
    <row r="298" spans="10:10">
      <c r="J298" s="33" t="s">
        <v>876</v>
      </c>
    </row>
    <row r="299" spans="10:10">
      <c r="J299" s="33" t="s">
        <v>877</v>
      </c>
    </row>
    <row r="300" spans="10:10">
      <c r="J300" s="33" t="s">
        <v>878</v>
      </c>
    </row>
    <row r="301" spans="10:10">
      <c r="J301" s="33" t="s">
        <v>879</v>
      </c>
    </row>
    <row r="302" spans="10:10">
      <c r="J302" s="33" t="s">
        <v>880</v>
      </c>
    </row>
    <row r="303" spans="10:10">
      <c r="J303" s="33" t="s">
        <v>881</v>
      </c>
    </row>
    <row r="304" spans="10:10">
      <c r="J304" s="33" t="s">
        <v>882</v>
      </c>
    </row>
    <row r="305" spans="10:10">
      <c r="J305" s="33" t="s">
        <v>883</v>
      </c>
    </row>
    <row r="306" spans="10:10">
      <c r="J306" s="33" t="s">
        <v>884</v>
      </c>
    </row>
    <row r="307" spans="10:10">
      <c r="J307" s="33" t="s">
        <v>885</v>
      </c>
    </row>
    <row r="308" spans="10:10">
      <c r="J308" s="33" t="s">
        <v>886</v>
      </c>
    </row>
    <row r="309" spans="10:10">
      <c r="J309" s="33" t="s">
        <v>887</v>
      </c>
    </row>
    <row r="310" spans="10:10">
      <c r="J310" s="33" t="s">
        <v>888</v>
      </c>
    </row>
    <row r="311" spans="10:10">
      <c r="J311" s="33" t="s">
        <v>889</v>
      </c>
    </row>
    <row r="312" spans="10:10">
      <c r="J312" s="33" t="s">
        <v>890</v>
      </c>
    </row>
    <row r="313" spans="10:10">
      <c r="J313" s="33" t="s">
        <v>891</v>
      </c>
    </row>
    <row r="314" spans="10:10">
      <c r="J314" s="33" t="s">
        <v>892</v>
      </c>
    </row>
    <row r="315" spans="10:10">
      <c r="J315" s="33" t="s">
        <v>893</v>
      </c>
    </row>
    <row r="316" spans="10:10">
      <c r="J316" s="33" t="s">
        <v>894</v>
      </c>
    </row>
    <row r="317" spans="10:10">
      <c r="J317" s="33" t="s">
        <v>895</v>
      </c>
    </row>
    <row r="318" spans="10:10">
      <c r="J318" s="33" t="s">
        <v>897</v>
      </c>
    </row>
    <row r="319" spans="10:10">
      <c r="J319" s="33" t="s">
        <v>896</v>
      </c>
    </row>
  </sheetData>
  <sortState xmlns:xlrd2="http://schemas.microsoft.com/office/spreadsheetml/2017/richdata2" ref="A77:A82">
    <sortCondition ref="A77:A82"/>
  </sortState>
  <pageMargins left="0.7" right="0.7" top="0.75" bottom="0.75" header="0.3" footer="0.3"/>
  <pageSetup paperSize="9" orientation="portrait" r:id="rId1"/>
  <ignoredErrors>
    <ignoredError sqref="N7:N13 N16:N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D100"/>
  <sheetViews>
    <sheetView topLeftCell="A64" workbookViewId="0">
      <selection activeCell="C62" sqref="C62"/>
    </sheetView>
  </sheetViews>
  <sheetFormatPr defaultColWidth="9.21875" defaultRowHeight="14.4"/>
  <cols>
    <col min="1" max="1" width="11.21875" style="1" customWidth="1"/>
    <col min="2" max="2" width="11.21875" style="1" bestFit="1" customWidth="1"/>
    <col min="3" max="3" width="72" style="1" customWidth="1"/>
    <col min="4" max="4" width="94.77734375" style="1" bestFit="1" customWidth="1"/>
    <col min="5" max="16384" width="9.21875" style="1"/>
  </cols>
  <sheetData>
    <row r="2" spans="1:4" s="90" customFormat="1">
      <c r="A2" s="14" t="s">
        <v>66</v>
      </c>
      <c r="B2" s="14" t="s">
        <v>42</v>
      </c>
      <c r="C2" s="14" t="s">
        <v>1023</v>
      </c>
      <c r="D2" s="14" t="str">
        <f t="shared" ref="D2:D19" si="0">CONCATENATE(A2," ","-"," ",C2)</f>
        <v>0001 - BANCO DE PORTUGAL, EP</v>
      </c>
    </row>
    <row r="3" spans="1:4" s="90" customFormat="1">
      <c r="A3" s="14" t="s">
        <v>958</v>
      </c>
      <c r="B3" s="14" t="s">
        <v>219</v>
      </c>
      <c r="C3" s="14" t="s">
        <v>1167</v>
      </c>
      <c r="D3" s="14" t="str">
        <f t="shared" si="0"/>
        <v>0005 - ABANCA</v>
      </c>
    </row>
    <row r="4" spans="1:4" s="90" customFormat="1">
      <c r="A4" s="14" t="s">
        <v>67</v>
      </c>
      <c r="B4" s="14" t="s">
        <v>43</v>
      </c>
      <c r="C4" s="14" t="s">
        <v>1024</v>
      </c>
      <c r="D4" s="14" t="str">
        <f t="shared" si="0"/>
        <v>0007 - NOVO BANCO, SA</v>
      </c>
    </row>
    <row r="5" spans="1:4" s="90" customFormat="1">
      <c r="A5" s="14" t="s">
        <v>83</v>
      </c>
      <c r="B5" s="14" t="s">
        <v>44</v>
      </c>
      <c r="C5" s="14" t="s">
        <v>1025</v>
      </c>
      <c r="D5" s="14" t="str">
        <f t="shared" si="0"/>
        <v>0008 - BANCO BAI EUROPA, SA</v>
      </c>
    </row>
    <row r="6" spans="1:4" s="90" customFormat="1">
      <c r="A6" s="14" t="s">
        <v>84</v>
      </c>
      <c r="B6" s="14" t="s">
        <v>45</v>
      </c>
      <c r="C6" s="14" t="s">
        <v>1026</v>
      </c>
      <c r="D6" s="14" t="str">
        <f t="shared" si="0"/>
        <v>0010 - BANCO BPI, SA</v>
      </c>
    </row>
    <row r="7" spans="1:4" s="90" customFormat="1">
      <c r="A7" s="14" t="s">
        <v>85</v>
      </c>
      <c r="B7" s="14" t="s">
        <v>46</v>
      </c>
      <c r="C7" s="14" t="s">
        <v>1027</v>
      </c>
      <c r="D7" s="14" t="str">
        <f t="shared" si="0"/>
        <v>0014 - BANCO INVEST, SA</v>
      </c>
    </row>
    <row r="8" spans="1:4" s="90" customFormat="1">
      <c r="A8" s="14" t="s">
        <v>68</v>
      </c>
      <c r="B8" s="14" t="s">
        <v>47</v>
      </c>
      <c r="C8" s="14" t="s">
        <v>1168</v>
      </c>
      <c r="D8" s="14" t="str">
        <f t="shared" si="0"/>
        <v>0018 - SANTANDER</v>
      </c>
    </row>
    <row r="9" spans="1:4" s="90" customFormat="1">
      <c r="A9" s="14" t="s">
        <v>69</v>
      </c>
      <c r="B9" s="14" t="s">
        <v>48</v>
      </c>
      <c r="C9" s="14" t="s">
        <v>1028</v>
      </c>
      <c r="D9" s="14" t="str">
        <f t="shared" si="0"/>
        <v>0019 - BANCO BILBAO VIZCAYA  ARGENTARIA, S.A. - SUCURSAL EM PORTUGAL</v>
      </c>
    </row>
    <row r="10" spans="1:4" s="90" customFormat="1">
      <c r="A10" s="14" t="s">
        <v>86</v>
      </c>
      <c r="B10" s="14" t="s">
        <v>49</v>
      </c>
      <c r="C10" s="14" t="s">
        <v>1029</v>
      </c>
      <c r="D10" s="14" t="str">
        <f t="shared" si="0"/>
        <v>0022 - BANCO DO BRASIL AG - SUCURSAL EM PORTUGAL</v>
      </c>
    </row>
    <row r="11" spans="1:4" s="90" customFormat="1">
      <c r="A11" s="14" t="s">
        <v>70</v>
      </c>
      <c r="B11" s="14" t="s">
        <v>1109</v>
      </c>
      <c r="C11" s="14" t="s">
        <v>1169</v>
      </c>
      <c r="D11" s="14" t="str">
        <f t="shared" si="0"/>
        <v>0023 - ACTIVOBANCK</v>
      </c>
    </row>
    <row r="12" spans="1:4" s="90" customFormat="1">
      <c r="A12" s="14" t="s">
        <v>87</v>
      </c>
      <c r="B12" s="14" t="s">
        <v>50</v>
      </c>
      <c r="C12" s="14" t="s">
        <v>1030</v>
      </c>
      <c r="D12" s="14" t="str">
        <f t="shared" si="0"/>
        <v>0025 - CAIXA - BANCO DE INVESTIMENTO, SA</v>
      </c>
    </row>
    <row r="13" spans="1:4" s="90" customFormat="1">
      <c r="A13" s="14" t="s">
        <v>71</v>
      </c>
      <c r="B13" s="14" t="s">
        <v>51</v>
      </c>
      <c r="C13" s="14" t="s">
        <v>1170</v>
      </c>
      <c r="D13" s="14" t="str">
        <f t="shared" si="0"/>
        <v>0032 - BARKLAYS</v>
      </c>
    </row>
    <row r="14" spans="1:4" s="90" customFormat="1">
      <c r="A14" s="14" t="s">
        <v>72</v>
      </c>
      <c r="B14" s="14" t="s">
        <v>52</v>
      </c>
      <c r="C14" s="14" t="s">
        <v>1171</v>
      </c>
      <c r="D14" s="14" t="str">
        <f t="shared" si="0"/>
        <v>0033 - BCP</v>
      </c>
    </row>
    <row r="15" spans="1:4" s="90" customFormat="1">
      <c r="A15" s="14" t="s">
        <v>73</v>
      </c>
      <c r="B15" s="14" t="s">
        <v>1110</v>
      </c>
      <c r="C15" s="14" t="s">
        <v>1031</v>
      </c>
      <c r="D15" s="14" t="str">
        <f t="shared" si="0"/>
        <v>0034 - BNP PARIBAS</v>
      </c>
    </row>
    <row r="16" spans="1:4" s="90" customFormat="1">
      <c r="A16" s="14" t="s">
        <v>74</v>
      </c>
      <c r="B16" s="14" t="s">
        <v>53</v>
      </c>
      <c r="C16" s="14" t="s">
        <v>1172</v>
      </c>
      <c r="D16" s="14" t="str">
        <f t="shared" si="0"/>
        <v>0035 - CGD</v>
      </c>
    </row>
    <row r="17" spans="1:4" s="90" customFormat="1">
      <c r="A17" s="14" t="s">
        <v>75</v>
      </c>
      <c r="B17" s="14" t="s">
        <v>54</v>
      </c>
      <c r="C17" s="14" t="s">
        <v>1173</v>
      </c>
      <c r="D17" s="14" t="str">
        <f t="shared" si="0"/>
        <v>0036 - MONTEPIO</v>
      </c>
    </row>
    <row r="18" spans="1:4" s="90" customFormat="1">
      <c r="A18" s="14" t="s">
        <v>88</v>
      </c>
      <c r="B18" s="14" t="s">
        <v>65</v>
      </c>
      <c r="C18" s="14" t="s">
        <v>1174</v>
      </c>
      <c r="D18" s="14" t="str">
        <f t="shared" si="0"/>
        <v xml:space="preserve">0043 - DEUTSCHE BANK </v>
      </c>
    </row>
    <row r="19" spans="1:4" s="90" customFormat="1">
      <c r="A19" s="14" t="s">
        <v>959</v>
      </c>
      <c r="B19" s="14" t="s">
        <v>1111</v>
      </c>
      <c r="C19" s="14" t="s">
        <v>1175</v>
      </c>
      <c r="D19" s="14" t="str">
        <f t="shared" si="0"/>
        <v xml:space="preserve">0045 - CREDITO AGRICOLA </v>
      </c>
    </row>
    <row r="20" spans="1:4" s="90" customFormat="1">
      <c r="A20" s="14" t="s">
        <v>76</v>
      </c>
      <c r="B20" s="14" t="s">
        <v>55</v>
      </c>
      <c r="C20" s="14" t="s">
        <v>1032</v>
      </c>
      <c r="D20" s="14" t="str">
        <f t="shared" ref="D20:D53" si="1">CONCATENATE(A20," ","-"," ",C20)</f>
        <v>0046 - BANCO SANTANDER TOTTA, SA (ex-BANCO POPULAR PORTUGAL, SA)</v>
      </c>
    </row>
    <row r="21" spans="1:4" s="90" customFormat="1">
      <c r="A21" s="14" t="s">
        <v>77</v>
      </c>
      <c r="B21" s="14" t="s">
        <v>56</v>
      </c>
      <c r="C21" s="14" t="s">
        <v>1033</v>
      </c>
      <c r="D21" s="14" t="str">
        <f t="shared" si="1"/>
        <v>0047 - HAITONG BANK, SA</v>
      </c>
    </row>
    <row r="22" spans="1:4" s="90" customFormat="1">
      <c r="A22" s="14" t="s">
        <v>78</v>
      </c>
      <c r="B22" s="14" t="s">
        <v>57</v>
      </c>
      <c r="C22" s="14" t="s">
        <v>1034</v>
      </c>
      <c r="D22" s="14" t="str">
        <f t="shared" si="1"/>
        <v>0048 - BANCO FINANTIA, SA</v>
      </c>
    </row>
    <row r="23" spans="1:4" s="90" customFormat="1">
      <c r="A23" s="14" t="s">
        <v>960</v>
      </c>
      <c r="B23" s="14" t="s">
        <v>54</v>
      </c>
      <c r="C23" s="14" t="s">
        <v>1035</v>
      </c>
      <c r="D23" s="14" t="str">
        <f t="shared" si="1"/>
        <v>0057 - CAIXA ECONOMICA DO PORTO</v>
      </c>
    </row>
    <row r="24" spans="1:4" s="90" customFormat="1">
      <c r="A24" s="14" t="s">
        <v>79</v>
      </c>
      <c r="B24" s="14" t="s">
        <v>54</v>
      </c>
      <c r="C24" s="14" t="s">
        <v>1036</v>
      </c>
      <c r="D24" s="14" t="str">
        <f t="shared" si="1"/>
        <v>0059 - CAIXA ECONOMICA DA MISERICORDIA DE ANGRA DO HEROISMO, CAIXA ECONÓMICA BANCÁRIA, S.A.</v>
      </c>
    </row>
    <row r="25" spans="1:4" s="90" customFormat="1">
      <c r="A25" s="14" t="s">
        <v>89</v>
      </c>
      <c r="B25" s="14" t="s">
        <v>1112</v>
      </c>
      <c r="C25" s="14" t="s">
        <v>1037</v>
      </c>
      <c r="D25" s="14" t="str">
        <f t="shared" si="1"/>
        <v>0060 - BANCO MADESANT - SOCIEDADE UNIPESSOAL, SA</v>
      </c>
    </row>
    <row r="26" spans="1:4" s="90" customFormat="1">
      <c r="A26" s="14" t="s">
        <v>80</v>
      </c>
      <c r="B26" s="14" t="s">
        <v>58</v>
      </c>
      <c r="C26" s="14" t="s">
        <v>1038</v>
      </c>
      <c r="D26" s="14" t="str">
        <f t="shared" si="1"/>
        <v>0061 - BANCO DE INVESTIMENTO GLOBAL, SA</v>
      </c>
    </row>
    <row r="27" spans="1:4" s="90" customFormat="1">
      <c r="A27" s="14" t="s">
        <v>90</v>
      </c>
      <c r="B27" s="14" t="s">
        <v>59</v>
      </c>
      <c r="C27" s="14" t="s">
        <v>1039</v>
      </c>
      <c r="D27" s="14" t="str">
        <f t="shared" si="1"/>
        <v>0063 - BISON BANK, S.A.</v>
      </c>
    </row>
    <row r="28" spans="1:4" s="90" customFormat="1">
      <c r="A28" s="14" t="s">
        <v>81</v>
      </c>
      <c r="B28" s="14" t="s">
        <v>60</v>
      </c>
      <c r="C28" s="14" t="s">
        <v>1040</v>
      </c>
      <c r="D28" s="14" t="str">
        <f t="shared" si="1"/>
        <v>0064 - BANCO PORTUGUES DE GESTAO, SA</v>
      </c>
    </row>
    <row r="29" spans="1:4" s="90" customFormat="1">
      <c r="A29" s="14" t="s">
        <v>91</v>
      </c>
      <c r="B29" s="14" t="s">
        <v>61</v>
      </c>
      <c r="C29" s="14" t="s">
        <v>1176</v>
      </c>
      <c r="D29" s="14" t="str">
        <f t="shared" si="1"/>
        <v xml:space="preserve">0065 - BEST </v>
      </c>
    </row>
    <row r="30" spans="1:4" s="90" customFormat="1">
      <c r="A30" s="14" t="s">
        <v>82</v>
      </c>
      <c r="B30" s="14" t="s">
        <v>1113</v>
      </c>
      <c r="C30" s="14" t="s">
        <v>1041</v>
      </c>
      <c r="D30" s="14" t="str">
        <f t="shared" si="1"/>
        <v>0073 - BANCO SANTANDER CONSUMER PORTUGAL, SA</v>
      </c>
    </row>
    <row r="31" spans="1:4" s="90" customFormat="1">
      <c r="A31" s="14" t="s">
        <v>961</v>
      </c>
      <c r="B31" s="14" t="s">
        <v>1114</v>
      </c>
      <c r="C31" s="14" t="s">
        <v>1042</v>
      </c>
      <c r="D31" s="14" t="str">
        <f t="shared" si="1"/>
        <v>0076 - MONTEPIO INVESTIMENTO, SA</v>
      </c>
    </row>
    <row r="32" spans="1:4" s="90" customFormat="1">
      <c r="A32" s="14" t="s">
        <v>92</v>
      </c>
      <c r="B32" s="14" t="s">
        <v>62</v>
      </c>
      <c r="C32" s="14" t="s">
        <v>1177</v>
      </c>
      <c r="D32" s="14" t="str">
        <f t="shared" si="1"/>
        <v>0079 - BIC</v>
      </c>
    </row>
    <row r="33" spans="1:4" s="90" customFormat="1">
      <c r="A33" s="14" t="s">
        <v>962</v>
      </c>
      <c r="B33" s="14" t="s">
        <v>1115</v>
      </c>
      <c r="C33" s="14" t="s">
        <v>1043</v>
      </c>
      <c r="D33" s="14" t="str">
        <f t="shared" si="1"/>
        <v>0082 - FCE BANK PLC</v>
      </c>
    </row>
    <row r="34" spans="1:4" s="90" customFormat="1">
      <c r="A34" s="14" t="s">
        <v>93</v>
      </c>
      <c r="B34" s="14" t="s">
        <v>63</v>
      </c>
      <c r="C34" s="14" t="s">
        <v>1044</v>
      </c>
      <c r="D34" s="14" t="str">
        <f t="shared" si="1"/>
        <v>0086 - BANCO EFISA, SA</v>
      </c>
    </row>
    <row r="35" spans="1:4" s="90" customFormat="1">
      <c r="A35" s="14" t="s">
        <v>94</v>
      </c>
      <c r="B35" s="14" t="s">
        <v>1111</v>
      </c>
      <c r="C35" s="14" t="s">
        <v>1045</v>
      </c>
      <c r="D35" s="14" t="str">
        <f t="shared" si="1"/>
        <v>0097 - CAIXA DE CREDITO AGRICOLA MUTUO DA CHAMUSCA, CRL</v>
      </c>
    </row>
    <row r="36" spans="1:4" s="90" customFormat="1">
      <c r="A36" s="14" t="s">
        <v>95</v>
      </c>
      <c r="B36" s="14" t="s">
        <v>1111</v>
      </c>
      <c r="C36" s="14" t="s">
        <v>1046</v>
      </c>
      <c r="D36" s="14" t="str">
        <f t="shared" si="1"/>
        <v>0098 - CAIXA DE CREDITO AGRICOLA MUTUO DE BOMBARRAL, CRL</v>
      </c>
    </row>
    <row r="37" spans="1:4" s="90" customFormat="1">
      <c r="A37" s="14" t="s">
        <v>963</v>
      </c>
      <c r="B37" s="14" t="s">
        <v>64</v>
      </c>
      <c r="C37" s="14" t="s">
        <v>1047</v>
      </c>
      <c r="D37" s="14" t="str">
        <f t="shared" si="1"/>
        <v>0160 - NOVO BANCO DOS ACORES, SA</v>
      </c>
    </row>
    <row r="38" spans="1:4" s="90" customFormat="1">
      <c r="A38" s="14" t="s">
        <v>964</v>
      </c>
      <c r="B38" s="14" t="s">
        <v>1116</v>
      </c>
      <c r="C38" s="14" t="s">
        <v>1048</v>
      </c>
      <c r="D38" s="14" t="str">
        <f t="shared" si="1"/>
        <v>0169 - CITIBANK EUROPE PLC - SUCURSAL EM PORTUGAL</v>
      </c>
    </row>
    <row r="39" spans="1:4" s="90" customFormat="1">
      <c r="A39" s="14" t="s">
        <v>218</v>
      </c>
      <c r="B39" s="14" t="s">
        <v>219</v>
      </c>
      <c r="C39" s="14" t="s">
        <v>1049</v>
      </c>
      <c r="D39" s="14" t="str">
        <f t="shared" si="1"/>
        <v>0170 - ABANCA CORPORACION BANCARIA, SA, SUCURSAL EM PORTUGAL</v>
      </c>
    </row>
    <row r="40" spans="1:4" s="90" customFormat="1">
      <c r="A40" s="14" t="s">
        <v>965</v>
      </c>
      <c r="B40" s="14"/>
      <c r="C40" s="14" t="s">
        <v>1050</v>
      </c>
      <c r="D40" s="14" t="str">
        <f t="shared" si="1"/>
        <v>0171 - RCI BANQUE SUCURSAL PORTUGAL</v>
      </c>
    </row>
    <row r="41" spans="1:4" s="90" customFormat="1">
      <c r="A41" s="14" t="s">
        <v>966</v>
      </c>
      <c r="B41" s="14"/>
      <c r="C41" s="14" t="s">
        <v>1051</v>
      </c>
      <c r="D41" s="14" t="str">
        <f t="shared" si="1"/>
        <v>0172 - BMW BANK GMBH, SUCURSAL PORTUGUESA</v>
      </c>
    </row>
    <row r="42" spans="1:4" s="90" customFormat="1">
      <c r="A42" s="14" t="s">
        <v>967</v>
      </c>
      <c r="B42" s="14" t="s">
        <v>1117</v>
      </c>
      <c r="C42" s="14" t="s">
        <v>1052</v>
      </c>
      <c r="D42" s="14" t="str">
        <f t="shared" si="1"/>
        <v>0173 - EDMOND DE ROTHSCHILD EUROPE - SUCURSAL PORTUGUESA</v>
      </c>
    </row>
    <row r="43" spans="1:4" s="90" customFormat="1">
      <c r="A43" s="14" t="s">
        <v>968</v>
      </c>
      <c r="B43" s="14" t="s">
        <v>1118</v>
      </c>
      <c r="C43" s="14" t="s">
        <v>1053</v>
      </c>
      <c r="D43" s="14" t="str">
        <f t="shared" si="1"/>
        <v>0189 - BANCO ATLANTICO EUROPA, SA</v>
      </c>
    </row>
    <row r="44" spans="1:4" s="90" customFormat="1">
      <c r="A44" s="14" t="s">
        <v>969</v>
      </c>
      <c r="B44" s="14" t="s">
        <v>1119</v>
      </c>
      <c r="C44" s="14" t="s">
        <v>1054</v>
      </c>
      <c r="D44" s="14" t="str">
        <f t="shared" si="1"/>
        <v>0191 - BNI - BANCO DE NEGOCIOS INTERNACIONAL (EUROPA), SA</v>
      </c>
    </row>
    <row r="45" spans="1:4" s="90" customFormat="1">
      <c r="A45" s="14" t="s">
        <v>214</v>
      </c>
      <c r="B45" s="14" t="s">
        <v>215</v>
      </c>
      <c r="C45" s="14" t="s">
        <v>1055</v>
      </c>
      <c r="D45" s="14" t="str">
        <f t="shared" si="1"/>
        <v>0193 - BANCO CTT, SA</v>
      </c>
    </row>
    <row r="46" spans="1:4" s="90" customFormat="1">
      <c r="A46" s="14" t="s">
        <v>970</v>
      </c>
      <c r="B46" s="14"/>
      <c r="C46" s="14" t="s">
        <v>1056</v>
      </c>
      <c r="D46" s="14" t="str">
        <f t="shared" si="1"/>
        <v>0195 - ITAU BBA EUROPE, SA</v>
      </c>
    </row>
    <row r="47" spans="1:4" s="90" customFormat="1">
      <c r="A47" s="14" t="s">
        <v>971</v>
      </c>
      <c r="B47" s="14" t="s">
        <v>1120</v>
      </c>
      <c r="C47" s="14" t="s">
        <v>1057</v>
      </c>
      <c r="D47" s="14" t="str">
        <f t="shared" si="1"/>
        <v>0235 - BANCO L.J. CARREGOSA, SA</v>
      </c>
    </row>
    <row r="48" spans="1:4" s="90" customFormat="1">
      <c r="A48" s="14" t="s">
        <v>972</v>
      </c>
      <c r="B48" s="14" t="s">
        <v>1121</v>
      </c>
      <c r="C48" s="14" t="s">
        <v>1058</v>
      </c>
      <c r="D48" s="14" t="str">
        <f t="shared" si="1"/>
        <v>0238 - BNP PARIBAS LEASE GROUP, SA</v>
      </c>
    </row>
    <row r="49" spans="1:4" s="90" customFormat="1">
      <c r="A49" s="14" t="s">
        <v>973</v>
      </c>
      <c r="B49" s="14" t="s">
        <v>1122</v>
      </c>
      <c r="C49" s="14" t="s">
        <v>1059</v>
      </c>
      <c r="D49" s="14" t="str">
        <f t="shared" si="1"/>
        <v>0246 - BANCO PRIMUS, SA</v>
      </c>
    </row>
    <row r="50" spans="1:4" s="90" customFormat="1">
      <c r="A50" s="14" t="s">
        <v>974</v>
      </c>
      <c r="B50" s="14" t="s">
        <v>1123</v>
      </c>
      <c r="C50" s="14" t="s">
        <v>1060</v>
      </c>
      <c r="D50" s="14" t="str">
        <f t="shared" si="1"/>
        <v>0257 - BNP PARIBAS SECURITIES SERVICES - SUCURSAL EM PORTUGAL</v>
      </c>
    </row>
    <row r="51" spans="1:4" s="90" customFormat="1">
      <c r="A51" s="14" t="s">
        <v>975</v>
      </c>
      <c r="B51" s="14"/>
      <c r="C51" s="14" t="s">
        <v>1061</v>
      </c>
      <c r="D51" s="14" t="str">
        <f t="shared" si="1"/>
        <v>0259 - DE LAGE LANDEN INTERNATIONAL, B.V. - SUCURSAL EM PORTUGAL</v>
      </c>
    </row>
    <row r="52" spans="1:4" s="90" customFormat="1">
      <c r="A52" s="14" t="s">
        <v>976</v>
      </c>
      <c r="B52" s="14"/>
      <c r="C52" s="14" t="s">
        <v>1062</v>
      </c>
      <c r="D52" s="14" t="str">
        <f t="shared" si="1"/>
        <v>0264 - VOLKSWAGEN BANK GMBH - SUCURSAL EM PORTUGAL</v>
      </c>
    </row>
    <row r="53" spans="1:4" s="90" customFormat="1">
      <c r="A53" s="14" t="s">
        <v>977</v>
      </c>
      <c r="B53" s="14" t="s">
        <v>1124</v>
      </c>
      <c r="C53" s="14" t="s">
        <v>1063</v>
      </c>
      <c r="D53" s="14" t="str">
        <f t="shared" si="1"/>
        <v>0266 - BANK OF CHINA (LUXEMBOURG), SA LISBON BRANCH - SUCURSAL EM PORTUGAL</v>
      </c>
    </row>
    <row r="54" spans="1:4" s="90" customFormat="1">
      <c r="A54" s="14" t="s">
        <v>978</v>
      </c>
      <c r="B54" s="14" t="s">
        <v>1125</v>
      </c>
      <c r="C54" s="14" t="s">
        <v>1064</v>
      </c>
      <c r="D54" s="14" t="str">
        <f t="shared" ref="D54:D99" si="2">CONCATENATE(A54," ","-"," ",C54)</f>
        <v>0267 - CREDIT SUISSE (LUXEMBOURG), SA - SUCURSAL EM PORTUGAL</v>
      </c>
    </row>
    <row r="55" spans="1:4" s="90" customFormat="1">
      <c r="A55" s="14" t="s">
        <v>216</v>
      </c>
      <c r="B55" s="14" t="s">
        <v>217</v>
      </c>
      <c r="C55" s="14" t="s">
        <v>1178</v>
      </c>
      <c r="D55" s="14" t="str">
        <f t="shared" si="2"/>
        <v>0269 - BANKINTER</v>
      </c>
    </row>
    <row r="56" spans="1:4" s="90" customFormat="1">
      <c r="A56" s="14" t="s">
        <v>979</v>
      </c>
      <c r="B56" s="14"/>
      <c r="C56" s="14" t="s">
        <v>1065</v>
      </c>
      <c r="D56" s="14" t="str">
        <f t="shared" si="2"/>
        <v>0270 - IBM DEUTSCHLAND KREDITBANK GMBH - SUCURSAL EM PORTUGAL</v>
      </c>
    </row>
    <row r="57" spans="1:4" s="90" customFormat="1">
      <c r="A57" s="14" t="s">
        <v>980</v>
      </c>
      <c r="B57" s="14"/>
      <c r="C57" s="14" t="s">
        <v>1066</v>
      </c>
      <c r="D57" s="14" t="str">
        <f t="shared" si="2"/>
        <v xml:space="preserve">0271 - TOYOTA KREDITBANK GMBH – SUCURSAL EM PORTUGAL </v>
      </c>
    </row>
    <row r="58" spans="1:4" s="90" customFormat="1">
      <c r="A58" s="14" t="s">
        <v>981</v>
      </c>
      <c r="B58" s="14" t="s">
        <v>1126</v>
      </c>
      <c r="C58" s="14" t="s">
        <v>1067</v>
      </c>
      <c r="D58" s="14" t="str">
        <f t="shared" si="2"/>
        <v>0272 - WIZINK BANK, S.A.U. - SUCURSAL EM PORTUGAL</v>
      </c>
    </row>
    <row r="59" spans="1:4" s="90" customFormat="1">
      <c r="A59" s="14" t="s">
        <v>982</v>
      </c>
      <c r="B59" s="14"/>
      <c r="C59" s="14" t="s">
        <v>1068</v>
      </c>
      <c r="D59" s="14" t="str">
        <f t="shared" si="2"/>
        <v>0274 - CECABANK, SA - SUCURSAL EM PORTUGAL</v>
      </c>
    </row>
    <row r="60" spans="1:4" s="90" customFormat="1">
      <c r="A60" s="14" t="s">
        <v>983</v>
      </c>
      <c r="B60" s="14" t="s">
        <v>1127</v>
      </c>
      <c r="C60" s="14" t="s">
        <v>1069</v>
      </c>
      <c r="D60" s="14" t="str">
        <f t="shared" si="2"/>
        <v>0275 - BANCO SABADELL, SA - SUCURSAL EM PORTUGAL</v>
      </c>
    </row>
    <row r="61" spans="1:4" s="90" customFormat="1">
      <c r="A61" s="14" t="s">
        <v>984</v>
      </c>
      <c r="B61" s="14"/>
      <c r="C61" s="14" t="s">
        <v>1070</v>
      </c>
      <c r="D61" s="14" t="str">
        <f t="shared" si="2"/>
        <v>0276 - BANCA FARMAFACTORING SPA - SUCURSAL EM PORTUGAL</v>
      </c>
    </row>
    <row r="62" spans="1:4" s="90" customFormat="1">
      <c r="A62" s="14" t="s">
        <v>985</v>
      </c>
      <c r="B62" s="14"/>
      <c r="C62" s="14" t="s">
        <v>1071</v>
      </c>
      <c r="D62" s="14" t="str">
        <f t="shared" si="2"/>
        <v>0277 - CAIXABANK,S.A.  - SUCURSAL EM PORTUGAL</v>
      </c>
    </row>
    <row r="63" spans="1:4" s="90" customFormat="1">
      <c r="A63" s="14" t="s">
        <v>986</v>
      </c>
      <c r="B63" s="14"/>
      <c r="C63" s="14" t="s">
        <v>1072</v>
      </c>
      <c r="D63" s="14" t="str">
        <f t="shared" si="2"/>
        <v>0278 - GRENKE BANK AG - SUCURSAL EM PORTUGAL</v>
      </c>
    </row>
    <row r="64" spans="1:4" s="90" customFormat="1">
      <c r="A64" s="14" t="s">
        <v>987</v>
      </c>
      <c r="B64" s="14"/>
      <c r="C64" s="14" t="s">
        <v>1073</v>
      </c>
      <c r="D64" s="14" t="str">
        <f t="shared" si="2"/>
        <v>0280 - EFG BANK (LUXEMBOURG) S.A. - SUCURSAL EM PORTUGAL</v>
      </c>
    </row>
    <row r="65" spans="1:4" s="90" customFormat="1">
      <c r="A65" s="14" t="s">
        <v>988</v>
      </c>
      <c r="B65" s="14"/>
      <c r="C65" s="14" t="s">
        <v>1074</v>
      </c>
      <c r="D65" s="14" t="str">
        <f t="shared" si="2"/>
        <v>0305 - 321 CRÉDITO - INSTITUIÇÃO FINANCEIRA DE CRÉDITO, SA</v>
      </c>
    </row>
    <row r="66" spans="1:4" s="90" customFormat="1">
      <c r="A66" s="14" t="s">
        <v>989</v>
      </c>
      <c r="B66" s="14"/>
      <c r="C66" s="14" t="s">
        <v>1075</v>
      </c>
      <c r="D66" s="14" t="str">
        <f t="shared" si="2"/>
        <v>0314 - SOFID - SOCIEDADE PARA O FINANCIAMENTO DO DESENVOLVIMENTO, INSTITUICAO FINANCEIRA DE CREDITO, SA</v>
      </c>
    </row>
    <row r="67" spans="1:4" s="90" customFormat="1">
      <c r="A67" s="14" t="s">
        <v>990</v>
      </c>
      <c r="B67" s="14"/>
      <c r="C67" s="14" t="s">
        <v>1076</v>
      </c>
      <c r="D67" s="14" t="str">
        <f t="shared" si="2"/>
        <v>0329 - REALTRANSFER - INSTITUICAO DE PAGAMENTOS, SA</v>
      </c>
    </row>
    <row r="68" spans="1:4" s="90" customFormat="1">
      <c r="A68" s="14" t="s">
        <v>991</v>
      </c>
      <c r="B68" s="14"/>
      <c r="C68" s="14" t="s">
        <v>1077</v>
      </c>
      <c r="D68" s="14" t="str">
        <f t="shared" si="2"/>
        <v>0500 - ING BANK N.V. - SUCURSAL EM PORTUGAL</v>
      </c>
    </row>
    <row r="69" spans="1:4" s="90" customFormat="1">
      <c r="A69" s="14" t="s">
        <v>992</v>
      </c>
      <c r="B69" s="14"/>
      <c r="C69" s="14" t="s">
        <v>1078</v>
      </c>
      <c r="D69" s="14" t="str">
        <f t="shared" si="2"/>
        <v>0698 - UNICRE - INSTITUICAO FINANCEIRA DE CREDITO, SA</v>
      </c>
    </row>
    <row r="70" spans="1:4" s="90" customFormat="1">
      <c r="A70" s="14" t="s">
        <v>993</v>
      </c>
      <c r="B70" s="14"/>
      <c r="C70" s="14" t="s">
        <v>1079</v>
      </c>
      <c r="D70" s="14" t="str">
        <f t="shared" si="2"/>
        <v>0771 - EUROFACTOR PORTUGAL - SOCIEDADE DE FACTORING, SA</v>
      </c>
    </row>
    <row r="71" spans="1:4" s="90" customFormat="1">
      <c r="A71" s="14" t="s">
        <v>994</v>
      </c>
      <c r="B71" s="14"/>
      <c r="C71" s="14" t="s">
        <v>1080</v>
      </c>
      <c r="D71" s="14" t="str">
        <f t="shared" si="2"/>
        <v>0780 - FCA CAPITAL PORTUGAL, INSTITUICAO FINANCEIRA DE CREDITO, SA</v>
      </c>
    </row>
    <row r="72" spans="1:4" s="90" customFormat="1">
      <c r="A72" s="14" t="s">
        <v>995</v>
      </c>
      <c r="B72" s="14"/>
      <c r="C72" s="14" t="s">
        <v>1081</v>
      </c>
      <c r="D72" s="14" t="str">
        <f t="shared" si="2"/>
        <v>0781 - AGENCIA DE GESTAO DA TESOURARIA E DA DIVIDA PUBLICA - IGCP, E.P.E.</v>
      </c>
    </row>
    <row r="73" spans="1:4" s="90" customFormat="1">
      <c r="A73" s="14" t="s">
        <v>996</v>
      </c>
      <c r="B73" s="14"/>
      <c r="C73" s="14" t="s">
        <v>1082</v>
      </c>
      <c r="D73" s="14" t="str">
        <f t="shared" si="2"/>
        <v>0796 - MONTEPIO CREDITO - INSTITUICAO FINANCEIRA DE CREDITO, SA</v>
      </c>
    </row>
    <row r="74" spans="1:4" s="90" customFormat="1">
      <c r="A74" s="14" t="s">
        <v>997</v>
      </c>
      <c r="B74" s="14"/>
      <c r="C74" s="14" t="s">
        <v>1083</v>
      </c>
      <c r="D74" s="14" t="str">
        <f t="shared" si="2"/>
        <v>0800 - BBVA, INSTITUICAO FINANCEIRA DE CREDITO, SA</v>
      </c>
    </row>
    <row r="75" spans="1:4" s="90" customFormat="1">
      <c r="A75" s="14" t="s">
        <v>998</v>
      </c>
      <c r="B75" s="14"/>
      <c r="C75" s="14" t="s">
        <v>1084</v>
      </c>
      <c r="D75" s="14" t="str">
        <f t="shared" si="2"/>
        <v>0812 - NOVACAMBIOS  -  INSTITUICAO DE PAGAMENTO, SA</v>
      </c>
    </row>
    <row r="76" spans="1:4" s="90" customFormat="1">
      <c r="A76" s="14" t="s">
        <v>999</v>
      </c>
      <c r="B76" s="14"/>
      <c r="C76" s="14" t="s">
        <v>1085</v>
      </c>
      <c r="D76" s="14" t="str">
        <f t="shared" si="2"/>
        <v>0824 - UNICAMBIO - INSTITUICAO DE PAGAMENTO, SA</v>
      </c>
    </row>
    <row r="77" spans="1:4" s="90" customFormat="1">
      <c r="A77" s="14" t="s">
        <v>1000</v>
      </c>
      <c r="B77" s="14"/>
      <c r="C77" s="14" t="s">
        <v>1086</v>
      </c>
      <c r="D77" s="14" t="str">
        <f t="shared" si="2"/>
        <v>0848 - BNP PARIBAS PERSONAL FINANCE, S.A. - SUCURSAL EM PORTUGAL</v>
      </c>
    </row>
    <row r="78" spans="1:4" s="90" customFormat="1">
      <c r="A78" s="14" t="s">
        <v>1001</v>
      </c>
      <c r="B78" s="14"/>
      <c r="C78" s="14" t="s">
        <v>1087</v>
      </c>
      <c r="D78" s="14" t="str">
        <f t="shared" si="2"/>
        <v>0881 - ONEY BANK - SUCURSAL EM PORTUGAL</v>
      </c>
    </row>
    <row r="79" spans="1:4" s="90" customFormat="1">
      <c r="A79" s="14" t="s">
        <v>1002</v>
      </c>
      <c r="B79" s="14"/>
      <c r="C79" s="14" t="s">
        <v>1088</v>
      </c>
      <c r="D79" s="14" t="str">
        <f t="shared" si="2"/>
        <v>0916 - BANCO CREDIBOM, SA</v>
      </c>
    </row>
    <row r="80" spans="1:4" s="90" customFormat="1">
      <c r="A80" s="14" t="s">
        <v>1003</v>
      </c>
      <c r="B80" s="14"/>
      <c r="C80" s="14" t="s">
        <v>1089</v>
      </c>
      <c r="D80" s="14" t="str">
        <f t="shared" si="2"/>
        <v>0921 - COFIDIS</v>
      </c>
    </row>
    <row r="81" spans="1:4" s="90" customFormat="1">
      <c r="A81" s="14" t="s">
        <v>1004</v>
      </c>
      <c r="B81" s="14"/>
      <c r="C81" s="14" t="s">
        <v>1090</v>
      </c>
      <c r="D81" s="14" t="str">
        <f t="shared" si="2"/>
        <v>0955 - OREY FINANCIAL - INSTITUICAO FINANCEIRA DE CREDITO, SA</v>
      </c>
    </row>
    <row r="82" spans="1:4" s="90" customFormat="1">
      <c r="A82" s="14" t="s">
        <v>1005</v>
      </c>
      <c r="B82" s="14" t="s">
        <v>1111</v>
      </c>
      <c r="C82" s="14" t="s">
        <v>1091</v>
      </c>
      <c r="D82" s="14" t="str">
        <f t="shared" si="2"/>
        <v>5180 - CAIXA DE CREDITO AGRICOLA MUTUO DE LEIRIA, CRL</v>
      </c>
    </row>
    <row r="83" spans="1:4" s="90" customFormat="1">
      <c r="A83" s="14" t="s">
        <v>1006</v>
      </c>
      <c r="B83" s="14" t="s">
        <v>1111</v>
      </c>
      <c r="C83" s="14" t="s">
        <v>1092</v>
      </c>
      <c r="D83" s="14" t="str">
        <f t="shared" si="2"/>
        <v>5200 - CAIXA DE CRÉDITO AGRÍCOLA MÚTUO DE MAFRA, CRL</v>
      </c>
    </row>
    <row r="84" spans="1:4" s="90" customFormat="1">
      <c r="A84" s="14" t="s">
        <v>1007</v>
      </c>
      <c r="B84" s="14" t="s">
        <v>1111</v>
      </c>
      <c r="C84" s="14" t="s">
        <v>1093</v>
      </c>
      <c r="D84" s="14" t="str">
        <f t="shared" si="2"/>
        <v>5340 - CAIXA DE CREDITO AGRICOLA MUTUO DE TORRES VEDRAS, CRL</v>
      </c>
    </row>
    <row r="85" spans="1:4" s="90" customFormat="1">
      <c r="A85" s="14" t="s">
        <v>1008</v>
      </c>
      <c r="B85" s="14"/>
      <c r="C85" s="14" t="s">
        <v>1094</v>
      </c>
      <c r="D85" s="14" t="str">
        <f t="shared" si="2"/>
        <v>7500 - SFS – FINANCIAL SERVICES, IME, S.A.</v>
      </c>
    </row>
    <row r="86" spans="1:4" s="90" customFormat="1">
      <c r="A86" s="14" t="s">
        <v>1009</v>
      </c>
      <c r="B86" s="14"/>
      <c r="C86" s="14" t="s">
        <v>1095</v>
      </c>
      <c r="D86" s="14" t="str">
        <f t="shared" si="2"/>
        <v>7837 - VIVA PAYMENT SERVICES SA</v>
      </c>
    </row>
    <row r="87" spans="1:4" s="90" customFormat="1">
      <c r="A87" s="14" t="s">
        <v>1010</v>
      </c>
      <c r="B87" s="14"/>
      <c r="C87" s="14" t="s">
        <v>1096</v>
      </c>
      <c r="D87" s="14" t="str">
        <f t="shared" si="2"/>
        <v>8115 - CTT - CORREIOS DE PORTUGAL, SA</v>
      </c>
    </row>
    <row r="88" spans="1:4" s="90" customFormat="1">
      <c r="A88" s="14" t="s">
        <v>1011</v>
      </c>
      <c r="B88" s="14"/>
      <c r="C88" s="14" t="s">
        <v>1097</v>
      </c>
      <c r="D88" s="14" t="str">
        <f t="shared" si="2"/>
        <v>8700 - LUSOPAY, INSTITUICAO DE PAGAMENTO, LDA</v>
      </c>
    </row>
    <row r="89" spans="1:4" s="90" customFormat="1">
      <c r="A89" s="14" t="s">
        <v>1012</v>
      </c>
      <c r="B89" s="14"/>
      <c r="C89" s="14" t="s">
        <v>1098</v>
      </c>
      <c r="D89" s="14" t="str">
        <f t="shared" si="2"/>
        <v>8701 - PAYSHOP (PORTUGAL), SA</v>
      </c>
    </row>
    <row r="90" spans="1:4" s="90" customFormat="1">
      <c r="A90" s="14" t="s">
        <v>1013</v>
      </c>
      <c r="B90" s="14"/>
      <c r="C90" s="14" t="s">
        <v>1099</v>
      </c>
      <c r="D90" s="14" t="str">
        <f t="shared" si="2"/>
        <v>8703 - SIBS PAGAMENTOS, SA</v>
      </c>
    </row>
    <row r="91" spans="1:4" s="90" customFormat="1">
      <c r="A91" s="14" t="s">
        <v>1014</v>
      </c>
      <c r="B91" s="14"/>
      <c r="C91" s="14" t="s">
        <v>1100</v>
      </c>
      <c r="D91" s="14" t="str">
        <f t="shared" si="2"/>
        <v>8705 - ALTICE PAY, SA</v>
      </c>
    </row>
    <row r="92" spans="1:4" s="90" customFormat="1">
      <c r="A92" s="14" t="s">
        <v>1015</v>
      </c>
      <c r="B92" s="14"/>
      <c r="C92" s="14" t="s">
        <v>1101</v>
      </c>
      <c r="D92" s="14" t="str">
        <f t="shared" si="2"/>
        <v>8706 - EASYPAY - INSTITUICAO DE PAGAMENTO, LDA</v>
      </c>
    </row>
    <row r="93" spans="1:4" s="90" customFormat="1">
      <c r="A93" s="14" t="s">
        <v>1016</v>
      </c>
      <c r="B93" s="14"/>
      <c r="C93" s="14" t="s">
        <v>1102</v>
      </c>
      <c r="D93" s="14" t="str">
        <f t="shared" si="2"/>
        <v>8707 - IFTHENPAY, LDA</v>
      </c>
    </row>
    <row r="94" spans="1:4" s="90" customFormat="1">
      <c r="A94" s="14" t="s">
        <v>1017</v>
      </c>
      <c r="B94" s="14"/>
      <c r="C94" s="14" t="s">
        <v>1103</v>
      </c>
      <c r="D94" s="14" t="str">
        <f t="shared" si="2"/>
        <v>8708 - MAXPAY - INSTITUICAO DE PAGAMENTO, LDA</v>
      </c>
    </row>
    <row r="95" spans="1:4" s="90" customFormat="1">
      <c r="A95" s="14" t="s">
        <v>1018</v>
      </c>
      <c r="B95" s="14"/>
      <c r="C95" s="14" t="s">
        <v>1104</v>
      </c>
      <c r="D95" s="14" t="str">
        <f t="shared" si="2"/>
        <v>8709 - EUPAGO - INSTITUICAO DE PAGAMENTO, LDA</v>
      </c>
    </row>
    <row r="96" spans="1:4" s="90" customFormat="1">
      <c r="A96" s="14" t="s">
        <v>1019</v>
      </c>
      <c r="B96" s="14"/>
      <c r="C96" s="14" t="s">
        <v>1105</v>
      </c>
      <c r="D96" s="14" t="str">
        <f t="shared" si="2"/>
        <v>8710 - PAYPAYUE - INSTITUIÇÃO DE PAGAMENTO, UNIPESSOAL, LDA</v>
      </c>
    </row>
    <row r="97" spans="1:4" s="90" customFormat="1">
      <c r="A97" s="14" t="s">
        <v>1020</v>
      </c>
      <c r="B97" s="14"/>
      <c r="C97" s="14" t="s">
        <v>1106</v>
      </c>
      <c r="D97" s="14" t="str">
        <f t="shared" si="2"/>
        <v>8711 - RAIZE - INSTITUIÇÃO DE PAGAMENTOS, SA</v>
      </c>
    </row>
    <row r="98" spans="1:4" s="90" customFormat="1">
      <c r="A98" s="14" t="s">
        <v>1021</v>
      </c>
      <c r="B98" s="14"/>
      <c r="C98" s="14" t="s">
        <v>1107</v>
      </c>
      <c r="D98" s="14" t="str">
        <f t="shared" si="2"/>
        <v>8863 - MONTY GLOBAL PAYMENTS, S.A.U.</v>
      </c>
    </row>
    <row r="99" spans="1:4" s="90" customFormat="1">
      <c r="A99" s="14" t="s">
        <v>1022</v>
      </c>
      <c r="B99" s="14"/>
      <c r="C99" s="14" t="s">
        <v>1108</v>
      </c>
      <c r="D99" s="14" t="str">
        <f t="shared" si="2"/>
        <v>8987 - LUFTHANSA AIRPLUS SERVICEKARTEN GMBH - SUCURSAL EM PORTUGAL</v>
      </c>
    </row>
    <row r="100" spans="1:4">
      <c r="B100" s="90"/>
    </row>
  </sheetData>
  <sortState xmlns:xlrd2="http://schemas.microsoft.com/office/spreadsheetml/2017/richdata2" ref="A2:D19">
    <sortCondition ref="A2:A19"/>
  </sortState>
  <pageMargins left="0.7" right="0.7" top="0.75" bottom="0.75" header="0.3" footer="0.3"/>
  <ignoredErrors>
    <ignoredError sqref="A2:A19 A20:A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8</vt:i4>
      </vt:variant>
    </vt:vector>
  </HeadingPairs>
  <TitlesOfParts>
    <vt:vector size="12" baseType="lpstr">
      <vt:lpstr>Ficha de Colaborador</vt:lpstr>
      <vt:lpstr>Tabelas 2021</vt:lpstr>
      <vt:lpstr>Dados</vt:lpstr>
      <vt:lpstr>BANCOS</vt:lpstr>
      <vt:lpstr>Dados!Área_de_Impressão</vt:lpstr>
      <vt:lpstr>'Ficha de Colaborador'!Área_de_Impressão</vt:lpstr>
      <vt:lpstr>Emotion</vt:lpstr>
      <vt:lpstr>Riverbank</vt:lpstr>
      <vt:lpstr>TSBIW</vt:lpstr>
      <vt:lpstr>TSNL</vt:lpstr>
      <vt:lpstr>TSSI</vt:lpstr>
      <vt:lpstr>TSSPAIN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alexandra.medicis</dc:creator>
  <cp:lastModifiedBy>ZxDeadpool2Xx YT</cp:lastModifiedBy>
  <cp:lastPrinted>2021-03-30T09:11:10Z</cp:lastPrinted>
  <dcterms:created xsi:type="dcterms:W3CDTF">2015-10-15T10:53:22Z</dcterms:created>
  <dcterms:modified xsi:type="dcterms:W3CDTF">2022-05-25T19:01:47Z</dcterms:modified>
</cp:coreProperties>
</file>