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<sst xmlns="http://schemas.openxmlformats.org/spreadsheetml/2006/main" count="60" uniqueCount="48">
  <si>
    <t>Insualtion to be Added to current R5</t>
  </si>
  <si>
    <t>None</t>
  </si>
  <si>
    <t>R19</t>
  </si>
  <si>
    <t>R38</t>
  </si>
  <si>
    <t>R60</t>
  </si>
  <si>
    <t>period</t>
  </si>
  <si>
    <t>MARR</t>
  </si>
  <si>
    <t>Cost/sq. ft.</t>
  </si>
  <si>
    <t>Square Feet</t>
  </si>
  <si>
    <t>Efficiency of Cooling/Heating</t>
  </si>
  <si>
    <t>Best Insulation + Cheapest Appliances</t>
  </si>
  <si>
    <t>Best Appliances + No extra Insulation</t>
  </si>
  <si>
    <t>Cost of Natural Gas</t>
  </si>
  <si>
    <t>AW</t>
  </si>
  <si>
    <t>Cost of Electricity per kWh</t>
  </si>
  <si>
    <t>Heating Degree Days/yr</t>
  </si>
  <si>
    <t>CDD</t>
  </si>
  <si>
    <t>Initial Investment</t>
  </si>
  <si>
    <t>Annual Savings</t>
  </si>
  <si>
    <t>Annual Costs</t>
  </si>
  <si>
    <t>Light Bulbs</t>
  </si>
  <si>
    <t>60 Watt Incandescent</t>
  </si>
  <si>
    <t>Fluorescent</t>
  </si>
  <si>
    <t>LED</t>
  </si>
  <si>
    <t>Initial Cost</t>
  </si>
  <si>
    <t>Life (Hours)</t>
  </si>
  <si>
    <t>Brightness (Lumens)</t>
  </si>
  <si>
    <t>Color Temp</t>
  </si>
  <si>
    <t>Power (Watts)</t>
  </si>
  <si>
    <t>Cost of electricity per Wh</t>
  </si>
  <si>
    <t>Hours per Day used</t>
  </si>
  <si>
    <t>Electricity Cost per Year</t>
  </si>
  <si>
    <t>Fridges Top Freezer</t>
  </si>
  <si>
    <t>Not Energy Star Certified</t>
  </si>
  <si>
    <t>Energy Star Certified</t>
  </si>
  <si>
    <t>Capacity Freezer (cubic Ft.)</t>
  </si>
  <si>
    <t>Capacity Total (cubic Ft)</t>
  </si>
  <si>
    <t>Power consuption per year (kWh)</t>
  </si>
  <si>
    <t>Electricity Cost per kWh</t>
  </si>
  <si>
    <t>Years</t>
  </si>
  <si>
    <t>Annual Electricity cost</t>
  </si>
  <si>
    <t>Central air units of various efficiency ratings (SEER).</t>
  </si>
  <si>
    <t>BTU</t>
  </si>
  <si>
    <t>Average Power</t>
  </si>
  <si>
    <t>Cost per hour</t>
  </si>
  <si>
    <t>Cost per Year (Assuming it is used constantly for 6 months)</t>
  </si>
  <si>
    <t>Unit Cost</t>
  </si>
  <si>
    <t>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</si>
</sst>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.00"/>
    <numFmt numFmtId="165" formatCode="#,###"/>
    <numFmt numFmtId="166" formatCode="#,###.00"/>
  </numFmts>
  <fonts count="3">
    <font>
      <sz val="10.0"/>
      <color rgb="FF000000"/>
      <name val="Arial"/>
    </font>
    <font>
      <b/>
    </font>
    <font/>
  </fonts>
  <fills count="4">
    <fill>
      <patternFill patternType="none"/>
    </fill>
    <fill>
      <patternFill patternType="lightGray"/>
    </fill>
    <fill>
      <patternFill patternType="solid">
        <fgColor rgb="FFD4F5FF"/>
        <bgColor rgb="FFD4F5FF"/>
      </patternFill>
    </fill>
    <fill>
      <patternFill patternType="solid">
        <fgColor rgb="FFCEFFE2"/>
        <bgColor rgb="FFCEFFE2"/>
      </patternFill>
    </fill>
  </fills>
  <borders count="6">
    <border>
      <left/>
      <right/>
      <top/>
      <bottom/>
    </border>
    <border>
      <left/>
      <right/>
      <top/>
      <bottom style="thin">
        <color rgb="FF000000"/>
      </bottom>
    </border>
    <border>
      <left/>
      <right/>
      <top/>
      <bottom style="thin">
        <color rgb="FFFF0000"/>
      </bottom>
    </border>
    <border>
      <left/>
      <right style="thin">
        <color rgb="FFFF0000"/>
      </right>
      <top/>
      <bottom/>
    </border>
    <border>
      <left style="thin">
        <color rgb="FFFF0000"/>
      </left>
      <right style="thin">
        <color rgb="FFFF0000"/>
      </right>
      <top/>
      <bottom/>
    </border>
    <border>
      <left/>
      <right style="thin">
        <color rgb="FFFF0000"/>
      </right>
      <top/>
      <bottom style="thin">
        <color rgb="FFFF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2" numFmtId="164" xfId="0" applyAlignment="1" applyFont="1" applyNumberFormat="1">
      <alignment horizontal="right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2" numFmtId="0" xfId="0" applyAlignment="1" applyFont="1">
      <alignment/>
    </xf>
    <xf borderId="1" fillId="0" fontId="2" numFmtId="0" xfId="0" applyAlignment="1" applyBorder="1" applyFont="1">
      <alignment/>
    </xf>
    <xf borderId="1" fillId="0" fontId="2" numFmtId="0" xfId="0" applyAlignment="1" applyBorder="1" applyFont="1">
      <alignment horizontal="right"/>
    </xf>
    <xf borderId="0" fillId="2" fontId="2" numFmtId="0" xfId="0" applyAlignment="1" applyFill="1" applyFont="1">
      <alignment/>
    </xf>
    <xf borderId="0" fillId="2" fontId="2" numFmtId="164" xfId="0" applyAlignment="1" applyFont="1" applyNumberFormat="1">
      <alignment horizontal="right"/>
    </xf>
    <xf borderId="0" fillId="3" fontId="2" numFmtId="0" xfId="0" applyAlignment="1" applyFill="1" applyFont="1">
      <alignment/>
    </xf>
    <xf borderId="0" fillId="3" fontId="2" numFmtId="164" xfId="0" applyAlignment="1" applyFont="1" applyNumberFormat="1">
      <alignment horizontal="right"/>
    </xf>
    <xf borderId="0" fillId="0" fontId="2" numFmtId="0" xfId="0" applyAlignment="1" applyFont="1">
      <alignment/>
    </xf>
    <xf borderId="0" fillId="0" fontId="2" numFmtId="10" xfId="0" applyAlignment="1" applyFont="1" applyNumberFormat="1">
      <alignment/>
    </xf>
    <xf borderId="0" fillId="0" fontId="2" numFmtId="164" xfId="0" applyAlignment="1" applyFont="1" applyNumberFormat="1">
      <alignment/>
    </xf>
    <xf borderId="0" fillId="0" fontId="2" numFmtId="164" xfId="0" applyFont="1" applyNumberFormat="1"/>
    <xf borderId="0" fillId="0" fontId="2" numFmtId="164" xfId="0" applyFont="1" applyNumberFormat="1"/>
    <xf borderId="0" fillId="0" fontId="2" numFmtId="0" xfId="0" applyAlignment="1" applyFont="1">
      <alignment horizontal="left"/>
    </xf>
    <xf borderId="0" fillId="0" fontId="2" numFmtId="164" xfId="0" applyAlignment="1" applyFont="1" applyNumberFormat="1">
      <alignment horizontal="right"/>
    </xf>
    <xf borderId="0" fillId="0" fontId="2" numFmtId="165" xfId="0" applyAlignment="1" applyFont="1" applyNumberFormat="1">
      <alignment horizontal="right"/>
    </xf>
    <xf borderId="0" fillId="0" fontId="2" numFmtId="10" xfId="0" applyAlignment="1" applyFont="1" applyNumberFormat="1">
      <alignment horizontal="right"/>
    </xf>
    <xf borderId="2" fillId="0" fontId="2" numFmtId="164" xfId="0" applyAlignment="1" applyBorder="1" applyFont="1" applyNumberFormat="1">
      <alignment horizontal="right"/>
    </xf>
    <xf borderId="3" fillId="0" fontId="2" numFmtId="164" xfId="0" applyAlignment="1" applyBorder="1" applyFont="1" applyNumberFormat="1">
      <alignment horizontal="right"/>
    </xf>
    <xf borderId="4" fillId="0" fontId="2" numFmtId="0" xfId="0" applyAlignment="1" applyBorder="1" applyFont="1">
      <alignment horizontal="left"/>
    </xf>
    <xf borderId="5" fillId="0" fontId="2" numFmtId="164" xfId="0" applyAlignment="1" applyBorder="1" applyFont="1" applyNumberFormat="1">
      <alignment horizontal="right"/>
    </xf>
    <xf borderId="0" fillId="0" fontId="2" numFmtId="166" xfId="0" applyAlignment="1" applyFont="1" applyNumberFormat="1">
      <alignment horizontal="right"/>
    </xf>
    <xf borderId="2" fillId="0" fontId="2" numFmtId="0" xfId="0" applyAlignment="1" applyBorder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43"/>
  </cols>
  <sheetData>
    <row r="1">
      <c r="A1" s="1"/>
      <c r="B1" s="2"/>
      <c r="C1" s="3"/>
      <c r="D1" s="3"/>
    </row>
    <row r="2">
      <c r="A2" s="3"/>
      <c r="B2" s="4"/>
      <c r="C2" s="3"/>
      <c r="D2" s="3"/>
      <c r="E2" s="3"/>
      <c r="F2" s="3"/>
      <c r="G2" s="3"/>
      <c r="H2" s="3"/>
    </row>
    <row r="3">
      <c r="A3" s="3"/>
      <c r="B3" s="4"/>
      <c r="C3" s="5"/>
      <c r="D3" s="5"/>
      <c r="E3" s="5"/>
      <c r="F3" s="5"/>
      <c r="G3" s="5"/>
      <c r="H3" s="5"/>
    </row>
    <row r="4">
      <c r="A4" s="3"/>
      <c r="B4" s="4"/>
      <c r="C4" s="6"/>
      <c r="D4" s="6"/>
      <c r="E4" s="6"/>
      <c r="F4" s="6"/>
      <c r="G4" s="6"/>
      <c r="H4" s="6"/>
    </row>
    <row r="5">
      <c r="A5" s="3"/>
      <c r="B5" s="4"/>
      <c r="C5" s="7"/>
      <c r="D5" s="7"/>
      <c r="E5" s="7"/>
      <c r="F5" s="7"/>
      <c r="G5" s="7"/>
      <c r="H5" s="7"/>
    </row>
    <row r="6">
      <c r="A6" s="8"/>
      <c r="B6" s="4"/>
      <c r="C6" s="4"/>
      <c r="D6" s="4"/>
      <c r="E6" s="4"/>
      <c r="F6" s="4"/>
      <c r="G6" s="4"/>
      <c r="H6" s="4"/>
    </row>
    <row r="7">
      <c r="A7" s="9"/>
      <c r="B7" s="4"/>
      <c r="C7" s="10"/>
      <c r="D7" s="10"/>
      <c r="E7" s="10"/>
      <c r="F7" s="10"/>
      <c r="G7" s="10"/>
      <c r="H7" s="10"/>
    </row>
    <row r="8">
      <c r="A8" s="8"/>
      <c r="B8" s="4"/>
      <c r="C8" s="8"/>
      <c r="D8" s="8"/>
      <c r="E8" s="8"/>
      <c r="F8" s="8"/>
      <c r="G8" s="8"/>
      <c r="H8" s="8"/>
    </row>
    <row r="9">
      <c r="A9" s="11"/>
      <c r="B9" s="4"/>
      <c r="C9" s="12"/>
      <c r="D9" s="12"/>
      <c r="E9" s="12"/>
      <c r="F9" s="12"/>
      <c r="G9" s="12"/>
      <c r="H9" s="12"/>
    </row>
    <row r="10">
      <c r="A10" s="13"/>
      <c r="B10" s="4"/>
      <c r="C10" s="14"/>
      <c r="D10" s="14"/>
      <c r="E10" s="14"/>
      <c r="F10" s="14"/>
      <c r="G10" s="14"/>
      <c r="H10" s="14"/>
    </row>
    <row r="11">
      <c r="A11" s="4" t="s">
        <v>0</v>
      </c>
      <c r="B11" s="15" t="s">
        <v>1</v>
      </c>
      <c r="C11" t="s">
        <v>2</v>
      </c>
      <c r="D11" t="s">
        <v>3</v>
      </c>
      <c r="E11" t="s">
        <v>4</v>
      </c>
    </row>
    <row r="12">
      <c r="A12" s="4" t="s">
        <v>5</v>
      </c>
      <c r="B12" s="4">
        <v>10.0</v>
      </c>
      <c r="C12" s="4">
        <v>10.0</v>
      </c>
      <c r="D12" s="4">
        <v>10.0</v>
      </c>
      <c r="E12" s="4">
        <v>10.0</v>
      </c>
    </row>
    <row r="13">
      <c r="A13" s="4" t="s">
        <v>6</v>
      </c>
      <c r="B13" s="16">
        <v>0.115</v>
      </c>
      <c r="C13" s="16">
        <v>0.115</v>
      </c>
      <c r="D13" s="16">
        <v>0.115</v>
      </c>
      <c r="E13" s="16">
        <v>0.115</v>
      </c>
    </row>
    <row r="14">
      <c r="A14" t="s">
        <v>7</v>
      </c>
      <c r="B14" s="17">
        <v>0.0</v>
      </c>
      <c r="C14" s="17">
        <v>0.4</v>
      </c>
      <c r="D14" s="17">
        <v>1.0</v>
      </c>
      <c r="E14" s="17">
        <v>2.25</v>
      </c>
    </row>
    <row r="15">
      <c r="A15" t="s">
        <v>8</v>
      </c>
      <c r="B15" s="4">
        <v>1700.0</v>
      </c>
      <c r="C15" s="4">
        <v>1700.0</v>
      </c>
      <c r="D15" s="4">
        <v>1700.0</v>
      </c>
      <c r="E15" s="4">
        <v>1700.0</v>
      </c>
    </row>
    <row r="16">
      <c r="A16" s="4" t="s">
        <v>9</v>
      </c>
      <c r="B16" s="4">
        <v>0.8</v>
      </c>
      <c r="C16">
        <v>0.8</v>
      </c>
      <c r="D16">
        <v>0.8</v>
      </c>
      <c r="E16">
        <v>0.8</v>
      </c>
      <c r="H16" s="4"/>
      <c r="I16" s="4" t="s">
        <v>10</v>
      </c>
      <c r="J16" s="15" t="s">
        <v>11</v>
      </c>
      <c r="L16" s="4"/>
    </row>
    <row r="17">
      <c r="A17" s="4" t="s">
        <v>12</v>
      </c>
      <c r="B17" s="4">
        <v>0.334</v>
      </c>
      <c r="C17" s="4">
        <v>0.334</v>
      </c>
      <c r="D17" s="4">
        <v>0.334</v>
      </c>
      <c r="E17" s="4">
        <v>0.334</v>
      </c>
      <c r="H17" s="4" t="s">
        <v>13</v>
      </c>
      <c r="I17" s="18" t="str">
        <f>C24+B41+B55+B68</f>
        <v>-$3,167.68</v>
      </c>
      <c r="J17">
        <v>-3212.32</v>
      </c>
    </row>
    <row r="18">
      <c r="A18" s="15" t="s">
        <v>14</v>
      </c>
      <c r="B18" s="15">
        <v>0.11826</v>
      </c>
      <c r="C18" s="15">
        <v>0.11826</v>
      </c>
      <c r="D18" s="15">
        <v>0.11826</v>
      </c>
      <c r="E18" s="15">
        <v>0.11826</v>
      </c>
    </row>
    <row r="19">
      <c r="A19" t="s">
        <v>15</v>
      </c>
      <c r="B19" s="15">
        <v>2500.0</v>
      </c>
      <c r="C19" s="15">
        <v>2500.0</v>
      </c>
      <c r="D19" s="15">
        <v>2500.0</v>
      </c>
      <c r="E19" s="15">
        <v>2500.0</v>
      </c>
    </row>
    <row r="20">
      <c r="A20" s="15" t="s">
        <v>16</v>
      </c>
      <c r="B20" s="15">
        <v>3000.0</v>
      </c>
      <c r="C20" s="15">
        <v>3000.0</v>
      </c>
      <c r="D20" s="15">
        <v>3000.0</v>
      </c>
      <c r="E20" s="15">
        <v>3000.0</v>
      </c>
    </row>
    <row r="21">
      <c r="A21" t="s">
        <v>17</v>
      </c>
      <c r="B21" s="15">
        <v>0.0</v>
      </c>
      <c r="C21" s="19" t="str">
        <f t="shared" ref="C21:E21" si="1">C14*C15</f>
        <v>$680.00</v>
      </c>
      <c r="D21" s="19" t="str">
        <f t="shared" si="1"/>
        <v>$1,700.00</v>
      </c>
      <c r="E21" s="19" t="str">
        <f t="shared" si="1"/>
        <v>$3,825.00</v>
      </c>
    </row>
    <row r="22">
      <c r="A22" t="s">
        <v>18</v>
      </c>
      <c r="B22" s="17">
        <v>0.0</v>
      </c>
      <c r="C22" s="17">
        <v>284.7</v>
      </c>
      <c r="D22" s="17">
        <v>317.8</v>
      </c>
      <c r="E22" s="17">
        <v>332.0</v>
      </c>
    </row>
    <row r="23">
      <c r="A23" s="15" t="s">
        <v>19</v>
      </c>
      <c r="B23" s="15">
        <v>1800.0</v>
      </c>
      <c r="C23" s="19" t="str">
        <f t="shared" ref="C23:E23" si="2">$B$23-C22</f>
        <v>$1,515.30</v>
      </c>
      <c r="D23" s="19" t="str">
        <f t="shared" si="2"/>
        <v>$1,482.20</v>
      </c>
      <c r="E23" s="19" t="str">
        <f t="shared" si="2"/>
        <v>$1,468.00</v>
      </c>
    </row>
    <row r="24">
      <c r="A24" s="4" t="s">
        <v>13</v>
      </c>
      <c r="B24" s="18" t="str">
        <f t="shared" ref="B24:E24" si="3">pmt(B13,B12,B21) -B23</f>
        <v>-$1,800.00</v>
      </c>
      <c r="C24" s="18" t="str">
        <f t="shared" si="3"/>
        <v>-$1,633.20</v>
      </c>
      <c r="D24" s="18" t="str">
        <f t="shared" si="3"/>
        <v>-$1,776.94</v>
      </c>
      <c r="E24" s="18" t="str">
        <f t="shared" si="3"/>
        <v>-$2,131.17</v>
      </c>
    </row>
    <row r="25">
      <c r="B25" s="19" t="str">
        <f t="shared" ref="B25:E25" si="4">B23/12</f>
        <v>$150.00</v>
      </c>
      <c r="C25" s="19" t="str">
        <f t="shared" si="4"/>
        <v>$126.28</v>
      </c>
      <c r="D25" s="19" t="str">
        <f t="shared" si="4"/>
        <v>$123.52</v>
      </c>
      <c r="E25" s="19" t="str">
        <f t="shared" si="4"/>
        <v>$122.33</v>
      </c>
    </row>
    <row r="26">
      <c r="C26" s="19" t="str">
        <f t="shared" ref="C26:E26" si="5">$B$25-C25</f>
        <v>$23.73</v>
      </c>
      <c r="D26" s="19" t="str">
        <f t="shared" si="5"/>
        <v>$26.48</v>
      </c>
      <c r="E26" s="19" t="str">
        <f t="shared" si="5"/>
        <v>$27.67</v>
      </c>
    </row>
    <row r="31">
      <c r="A31" s="20" t="s">
        <v>20</v>
      </c>
      <c r="B31" s="20" t="s">
        <v>21</v>
      </c>
      <c r="C31" s="20" t="s">
        <v>22</v>
      </c>
      <c r="D31" s="20" t="s">
        <v>23</v>
      </c>
    </row>
    <row r="32">
      <c r="A32" s="20" t="s">
        <v>24</v>
      </c>
      <c r="B32" s="21">
        <v>1.47</v>
      </c>
      <c r="C32" s="21">
        <v>3.88</v>
      </c>
      <c r="D32" s="21">
        <v>23.97</v>
      </c>
    </row>
    <row r="33">
      <c r="A33" s="20" t="s">
        <v>25</v>
      </c>
      <c r="B33" s="22">
        <v>1000.0</v>
      </c>
      <c r="C33" s="22">
        <v>10000.0</v>
      </c>
      <c r="D33" s="22">
        <v>45000.0</v>
      </c>
    </row>
    <row r="34">
      <c r="A34" s="20" t="s">
        <v>26</v>
      </c>
      <c r="B34" s="6">
        <v>860.0</v>
      </c>
      <c r="C34" s="6">
        <v>900.0</v>
      </c>
      <c r="D34" s="6">
        <v>450.0</v>
      </c>
    </row>
    <row r="35">
      <c r="A35" s="20" t="s">
        <v>27</v>
      </c>
      <c r="B35" s="22">
        <v>2700.0</v>
      </c>
      <c r="C35" s="22">
        <v>2700.0</v>
      </c>
      <c r="D35" s="22">
        <v>2700.0</v>
      </c>
    </row>
    <row r="36">
      <c r="A36" s="20" t="s">
        <v>28</v>
      </c>
      <c r="B36" s="6">
        <v>60.0</v>
      </c>
      <c r="C36" s="6">
        <v>13.0</v>
      </c>
      <c r="D36" s="6">
        <v>8.0</v>
      </c>
    </row>
    <row r="37">
      <c r="A37" s="20" t="s">
        <v>29</v>
      </c>
      <c r="B37" s="6">
        <v>1.1826E-4</v>
      </c>
      <c r="C37" s="6">
        <v>1.1826E-4</v>
      </c>
      <c r="D37" s="6">
        <v>1.1826E-4</v>
      </c>
    </row>
    <row r="38">
      <c r="A38" s="20" t="s">
        <v>30</v>
      </c>
      <c r="B38" s="6">
        <v>3.0</v>
      </c>
      <c r="C38" s="6">
        <v>3.0</v>
      </c>
      <c r="D38" s="6">
        <v>3.0</v>
      </c>
    </row>
    <row r="39">
      <c r="A39" s="20" t="s">
        <v>6</v>
      </c>
      <c r="B39" s="23">
        <v>0.115</v>
      </c>
      <c r="C39" s="23">
        <v>0.115</v>
      </c>
      <c r="D39" s="23">
        <v>0.115</v>
      </c>
    </row>
    <row r="40">
      <c r="A40" s="20" t="s">
        <v>31</v>
      </c>
      <c r="B40" s="21">
        <v>7.77</v>
      </c>
      <c r="C40" s="24">
        <v>1.68</v>
      </c>
      <c r="D40" s="21">
        <v>1.04</v>
      </c>
    </row>
    <row r="41">
      <c r="A41" s="20" t="s">
        <v>13</v>
      </c>
      <c r="B41" s="25">
        <v>-9.56</v>
      </c>
      <c r="C41" s="25">
        <v>-2.39</v>
      </c>
      <c r="D41" s="25">
        <v>-3.82</v>
      </c>
    </row>
    <row r="45">
      <c r="A45" s="20" t="s">
        <v>32</v>
      </c>
      <c r="B45" s="20" t="s">
        <v>33</v>
      </c>
      <c r="C45" s="20" t="s">
        <v>34</v>
      </c>
    </row>
    <row r="46">
      <c r="A46" s="20" t="s">
        <v>32</v>
      </c>
      <c r="B46" s="20" t="s">
        <v>33</v>
      </c>
      <c r="C46" s="20" t="s">
        <v>34</v>
      </c>
    </row>
    <row r="47">
      <c r="A47" s="20" t="s">
        <v>24</v>
      </c>
      <c r="B47" s="21">
        <v>499.99</v>
      </c>
      <c r="C47" s="21">
        <v>669.99</v>
      </c>
    </row>
    <row r="48">
      <c r="A48" s="20" t="s">
        <v>35</v>
      </c>
      <c r="B48" s="6">
        <v>4.1</v>
      </c>
      <c r="C48" s="6">
        <v>4.1</v>
      </c>
    </row>
    <row r="49">
      <c r="A49" s="20" t="s">
        <v>36</v>
      </c>
      <c r="B49" s="6">
        <v>17.6</v>
      </c>
      <c r="C49" s="6">
        <v>17.6</v>
      </c>
    </row>
    <row r="50">
      <c r="A50" s="20" t="s">
        <v>37</v>
      </c>
      <c r="B50" s="6">
        <v>470.0</v>
      </c>
      <c r="C50" s="6">
        <v>378.0</v>
      </c>
    </row>
    <row r="51">
      <c r="A51" s="20" t="s">
        <v>6</v>
      </c>
      <c r="B51" s="23">
        <v>0.115</v>
      </c>
      <c r="C51" s="23">
        <v>0.115</v>
      </c>
    </row>
    <row r="52">
      <c r="A52" s="20" t="s">
        <v>38</v>
      </c>
      <c r="B52" s="6">
        <v>0.11826</v>
      </c>
      <c r="C52" s="6">
        <v>0.11826</v>
      </c>
    </row>
    <row r="53">
      <c r="A53" s="20" t="s">
        <v>39</v>
      </c>
      <c r="B53" s="6">
        <v>17.0</v>
      </c>
      <c r="C53" s="6">
        <v>17.0</v>
      </c>
    </row>
    <row r="54">
      <c r="A54" s="20" t="s">
        <v>40</v>
      </c>
      <c r="B54" s="24">
        <v>55.58</v>
      </c>
      <c r="C54" s="21">
        <v>44.7</v>
      </c>
    </row>
    <row r="55">
      <c r="A55" s="26" t="s">
        <v>13</v>
      </c>
      <c r="B55" s="27">
        <v>-123.8</v>
      </c>
      <c r="C55" s="21">
        <v>-136.12</v>
      </c>
    </row>
    <row r="59">
      <c r="A59" s="20" t="s">
        <v>41</v>
      </c>
      <c r="B59" s="6">
        <v>13.0</v>
      </c>
      <c r="C59" s="6">
        <v>16.0</v>
      </c>
      <c r="D59" s="6">
        <v>18.0</v>
      </c>
    </row>
    <row r="60">
      <c r="A60" s="20" t="s">
        <v>42</v>
      </c>
      <c r="B60" s="22">
        <v>30000.0</v>
      </c>
      <c r="C60" s="22">
        <v>30000.0</v>
      </c>
      <c r="D60" s="22">
        <v>30000.0</v>
      </c>
    </row>
    <row r="61">
      <c r="A61" s="20" t="s">
        <v>43</v>
      </c>
      <c r="B61" s="28">
        <v>2307.69</v>
      </c>
      <c r="C61" s="28">
        <v>1875.0</v>
      </c>
      <c r="D61" s="28">
        <v>1666.67</v>
      </c>
    </row>
    <row r="62">
      <c r="A62" s="20" t="s">
        <v>38</v>
      </c>
      <c r="B62" s="6">
        <v>0.11826</v>
      </c>
      <c r="C62" s="6">
        <v>0.11826</v>
      </c>
      <c r="D62" s="6">
        <v>0.11826</v>
      </c>
    </row>
    <row r="63">
      <c r="A63" s="20" t="s">
        <v>44</v>
      </c>
      <c r="B63" s="21">
        <v>0.27</v>
      </c>
      <c r="C63" s="21">
        <v>0.22</v>
      </c>
      <c r="D63" s="21">
        <v>0.2</v>
      </c>
    </row>
    <row r="64">
      <c r="A64" s="20" t="s">
        <v>45</v>
      </c>
      <c r="B64" s="21">
        <v>1195.34</v>
      </c>
      <c r="C64" s="21">
        <v>971.21</v>
      </c>
      <c r="D64" s="21">
        <v>863.3</v>
      </c>
    </row>
    <row r="65">
      <c r="A65" s="20" t="s">
        <v>46</v>
      </c>
      <c r="B65" s="21">
        <v>1586.59</v>
      </c>
      <c r="C65" s="21">
        <v>2427.94</v>
      </c>
      <c r="D65" s="21">
        <v>3271.31</v>
      </c>
    </row>
    <row r="66">
      <c r="A66" s="20" t="s">
        <v>6</v>
      </c>
      <c r="B66" s="23">
        <v>0.115</v>
      </c>
      <c r="C66" s="23">
        <v>0.115</v>
      </c>
      <c r="D66" s="23">
        <v>0.115</v>
      </c>
    </row>
    <row r="67">
      <c r="A67" s="20" t="s">
        <v>47</v>
      </c>
      <c r="B67" s="6">
        <v>20.0</v>
      </c>
      <c r="C67" s="29">
        <v>20.0</v>
      </c>
      <c r="D67" s="6">
        <v>20.0</v>
      </c>
    </row>
    <row r="68">
      <c r="A68" s="20" t="s">
        <v>13</v>
      </c>
      <c r="B68" s="25">
        <v>-1401.12</v>
      </c>
      <c r="C68" s="25">
        <v>-1286.13</v>
      </c>
      <c r="D68" s="25">
        <v>-1287.6</v>
      </c>
    </row>
  </sheetData>
  <drawing r:id="rId1"/>
</worksheet>
</file>