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tung9\Documents\EXCEL 2019\2019 EXCEL ĐỀ THI SỐ 1\"/>
    </mc:Choice>
  </mc:AlternateContent>
  <xr:revisionPtr revIDLastSave="0" documentId="13_ncr:1_{2D636DBE-3687-4983-ADE4-D651538521E8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Tasks" sheetId="1" r:id="rId1"/>
    <sheet name="Projects" sheetId="2" r:id="rId2"/>
    <sheet name="Exams" sheetId="3" r:id="rId3"/>
    <sheet name="Score Summary" sheetId="6" r:id="rId4"/>
    <sheet name="Grade Criteria" sheetId="5" r:id="rId5"/>
  </sheets>
  <definedNames>
    <definedName name="Total1">'Grade Criteria'!$B$15</definedName>
    <definedName name="Total2">'Grade Criteria'!$B$21</definedName>
    <definedName name="Total3">'Grade Criteria'!$B$26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3" l="1"/>
  <c r="C17" i="3"/>
  <c r="B27" i="5"/>
  <c r="F8" i="3"/>
  <c r="F10" i="3"/>
  <c r="F4" i="3"/>
  <c r="G15" i="2"/>
  <c r="G7" i="2"/>
  <c r="G8" i="2"/>
  <c r="G9" i="2"/>
  <c r="G11" i="2"/>
  <c r="B26" i="5"/>
  <c r="B21" i="5"/>
  <c r="B15" i="5"/>
  <c r="M8" i="1"/>
  <c r="M5" i="1"/>
  <c r="M6" i="1"/>
  <c r="M7" i="1"/>
  <c r="M9" i="1"/>
  <c r="M10" i="1"/>
  <c r="M11" i="1"/>
  <c r="M12" i="1"/>
  <c r="M13" i="1"/>
  <c r="M14" i="1"/>
  <c r="M15" i="1"/>
  <c r="M4" i="1"/>
  <c r="G8" i="3" l="1"/>
  <c r="H8" i="3" s="1"/>
  <c r="F14" i="3"/>
  <c r="F12" i="3"/>
  <c r="F9" i="3"/>
  <c r="G9" i="3" s="1"/>
  <c r="H9" i="3" s="1"/>
  <c r="F13" i="3"/>
  <c r="G13" i="3" s="1"/>
  <c r="H13" i="3" s="1"/>
  <c r="F5" i="3"/>
  <c r="G5" i="3" s="1"/>
  <c r="H5" i="3" s="1"/>
  <c r="F11" i="3"/>
  <c r="G11" i="3" s="1"/>
  <c r="H11" i="3" s="1"/>
  <c r="F15" i="3"/>
  <c r="G15" i="3" s="1"/>
  <c r="H15" i="3" s="1"/>
  <c r="F7" i="3"/>
  <c r="G7" i="3" s="1"/>
  <c r="H7" i="3" s="1"/>
  <c r="F6" i="3"/>
  <c r="G5" i="2"/>
  <c r="G13" i="2"/>
  <c r="G14" i="2"/>
  <c r="G6" i="2"/>
  <c r="G10" i="2"/>
  <c r="G10" i="3" s="1"/>
  <c r="H10" i="3" s="1"/>
  <c r="G12" i="2"/>
  <c r="G4" i="2"/>
  <c r="G4" i="3" s="1"/>
  <c r="H4" i="3" s="1"/>
  <c r="G12" i="3" l="1"/>
  <c r="H12" i="3" s="1"/>
  <c r="G6" i="3"/>
  <c r="H6" i="3" s="1"/>
  <c r="G14" i="3"/>
  <c r="H14" i="3" s="1"/>
</calcChain>
</file>

<file path=xl/sharedStrings.xml><?xml version="1.0" encoding="utf-8"?>
<sst xmlns="http://schemas.openxmlformats.org/spreadsheetml/2006/main" count="112" uniqueCount="67">
  <si>
    <t>ID</t>
  </si>
  <si>
    <t>Name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</si>
  <si>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</si>
  <si>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</si>
  <si>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</si>
  <si>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</si>
  <si>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</si>
  <si>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</si>
  <si>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</si>
  <si>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</si>
  <si>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</si>
  <si>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</si>
  <si>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Total</t>
  </si>
  <si>
    <t>Dulce Abril</t>
  </si>
  <si>
    <t>Mara Hashimoto</t>
  </si>
  <si>
    <t>Philip Gent</t>
  </si>
  <si>
    <t>Kathleen Hanner</t>
  </si>
  <si>
    <t>Nereida Magwood</t>
  </si>
  <si>
    <t>Gaston Brumm</t>
  </si>
  <si>
    <t>Etta Hurn</t>
  </si>
  <si>
    <t>Earlean Melgar</t>
  </si>
  <si>
    <t>Vincenza Weiland</t>
  </si>
  <si>
    <t>Fallon Winward</t>
  </si>
  <si>
    <t>Arcelia Bouska</t>
  </si>
  <si>
    <t>Franklyn Unknow</t>
  </si>
  <si>
    <t>Test MOS 2019</t>
  </si>
  <si>
    <t>Project 1</t>
  </si>
  <si>
    <t>Project 2</t>
  </si>
  <si>
    <t>Project 3</t>
  </si>
  <si>
    <t>Project 4</t>
  </si>
  <si>
    <t>Project Total</t>
  </si>
  <si>
    <t>Maximum Point</t>
  </si>
  <si>
    <t>Task #</t>
  </si>
  <si>
    <t>Total Point</t>
  </si>
  <si>
    <t>Grade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</si>
  <si>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</si>
  <si>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</si>
  <si>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</si>
  <si>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</si>
  <si>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</si>
  <si>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</si>
  <si>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</si>
  <si>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</si>
  <si>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</si>
  <si>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</si>
  <si>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Assignment Total</t>
  </si>
  <si>
    <t>A</t>
  </si>
  <si>
    <t>A-</t>
  </si>
  <si>
    <t>B</t>
  </si>
  <si>
    <t>B-</t>
  </si>
  <si>
    <t>B+</t>
  </si>
  <si>
    <t>C+</t>
  </si>
  <si>
    <t>C</t>
  </si>
  <si>
    <t>C-</t>
  </si>
  <si>
    <t>Projects</t>
  </si>
  <si>
    <t>Exams</t>
  </si>
  <si>
    <t>Exam Total</t>
  </si>
  <si>
    <t>Grand Total</t>
  </si>
  <si>
    <t>F</t>
  </si>
  <si>
    <t>D-</t>
  </si>
  <si>
    <t>D+</t>
  </si>
  <si>
    <t>Exam 1</t>
  </si>
  <si>
    <t>Exam 2</t>
  </si>
  <si>
    <t>Exam 3</t>
  </si>
  <si>
    <t>Course Total</t>
  </si>
  <si>
    <t>Missing Exam Result</t>
  </si>
  <si>
    <t>theYOUNG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</si>
</sst>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scheme val="minor"/>
    </font>
    <font>
      <sz val="11"/>
      <color theme="1"/>
      <name val="Arial Narrow"/>
      <family val="2"/>
    </font>
    <font>
      <sz val="8"/>
      <name val="Arial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6"/>
      <color theme="0"/>
      <name val="Century Gothic"/>
      <family val="2"/>
    </font>
    <font>
      <sz val="11"/>
      <color theme="0"/>
      <name val="Century Gothic"/>
      <family val="2"/>
    </font>
    <font>
      <b/>
      <sz val="20"/>
      <color rgb="FF0070C0"/>
      <name val="Century Gothic"/>
      <family val="2"/>
    </font>
    <font>
      <b/>
      <i/>
      <sz val="11"/>
      <color rgb="FF0070C0"/>
      <name val="Century Gothic"/>
      <family val="2"/>
    </font>
    <font>
      <b/>
      <sz val="11"/>
      <color rgb="FF0070C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theme="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24994659260841701"/>
      </top>
      <bottom style="double">
        <color theme="4" tint="-0.2499465926084170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/>
    </xf>
    <xf numFmtId="0" fontId="6" fillId="3" borderId="1" xfId="0" applyFont="1" applyFill="1" applyBorder="1"/>
    <xf numFmtId="0" fontId="9" fillId="0" borderId="0" xfId="0" applyFont="1"/>
    <xf numFmtId="0" fontId="4" fillId="0" borderId="2" xfId="0" applyFont="1" applyBorder="1" applyAlignment="1">
      <alignment wrapText="1"/>
    </xf>
    <xf numFmtId="0" fontId="3" fillId="0" borderId="2" xfId="0" applyFont="1" applyBorder="1"/>
    <xf numFmtId="0" fontId="5" fillId="4" borderId="0" xfId="0" applyFont="1" applyFill="1" applyAlignment="1">
      <alignment horizontal="center"/>
    </xf>
  </cellXfs>
  <cellStyles count="1"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Exams!$G$3</c:f>
              <c:strCache>
                <c:ptCount val="1"/>
                <c:pt idx="0">
                  <c:v>Course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Exams!$B$4:$B$15</c:f>
              <c:strCache>
                <c:ptCount val="12"/>
                <c:pt idx="0">
                  <c:v>Dulce Abril</c:v>
                </c:pt>
                <c:pt idx="1">
                  <c:v>Mara Hashimoto</c:v>
                </c:pt>
                <c:pt idx="2">
                  <c:v>Philip Gent</c:v>
                </c:pt>
                <c:pt idx="3">
                  <c:v>Kathleen Hanner</c:v>
                </c:pt>
                <c:pt idx="4">
                  <c:v>Nereida Magwood</c:v>
                </c:pt>
                <c:pt idx="5">
                  <c:v>Gaston Brumm</c:v>
                </c:pt>
                <c:pt idx="6">
                  <c:v>Etta Hurn</c:v>
                </c:pt>
                <c:pt idx="7">
                  <c:v>Earlean Melgar</c:v>
                </c:pt>
                <c:pt idx="8">
                  <c:v>Vincenza Weiland</c:v>
                </c:pt>
                <c:pt idx="9">
                  <c:v>Fallon Winward</c:v>
                </c:pt>
                <c:pt idx="10">
                  <c:v>Arcelia Bouska</c:v>
                </c:pt>
                <c:pt idx="11">
                  <c:v>Franklyn Unknow</c:v>
                </c:pt>
              </c:strCache>
            </c:strRef>
          </c:cat>
          <c:val>
            <c:numRef>
              <c:f>Exams!$G$4:$G$15</c:f>
              <c:numCache>
                <c:formatCode>General</c:formatCode>
                <c:ptCount val="12"/>
                <c:pt idx="0">
                  <c:v>877</c:v>
                </c:pt>
                <c:pt idx="1">
                  <c:v>634</c:v>
                </c:pt>
                <c:pt idx="2">
                  <c:v>901</c:v>
                </c:pt>
                <c:pt idx="3">
                  <c:v>769</c:v>
                </c:pt>
                <c:pt idx="4">
                  <c:v>583</c:v>
                </c:pt>
                <c:pt idx="5">
                  <c:v>549</c:v>
                </c:pt>
                <c:pt idx="6">
                  <c:v>638</c:v>
                </c:pt>
                <c:pt idx="7">
                  <c:v>506</c:v>
                </c:pt>
                <c:pt idx="8">
                  <c:v>628</c:v>
                </c:pt>
                <c:pt idx="9">
                  <c:v>601</c:v>
                </c:pt>
                <c:pt idx="10">
                  <c:v>689</c:v>
                </c:pt>
                <c:pt idx="11">
                  <c:v>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C-4B3D-87EA-B2629B68D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019983"/>
        <c:axId val="2061063647"/>
      </c:barChart>
      <c:catAx>
        <c:axId val="165001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063647"/>
        <c:crosses val="autoZero"/>
        <c:auto val="1"/>
        <c:lblAlgn val="ctr"/>
        <c:lblOffset val="100"/>
        <c:noMultiLvlLbl val="0"/>
      </c:catAx>
      <c:valAx>
        <c:axId val="206106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65001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202809-8174-4A4D-9EDD-15CAB19B36CE}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74291-94DD-4CF5-9515-F83CD5AFB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C10F01-1DBA-44D9-892F-7015CC647F06}" name="Table1" displayName="Table1" ref="A3:M15" headerRowDxfId="46" dataDxfId="45">
  <autoFilter ref="A3:M15" xr:uid="{47C10F01-1DBA-44D9-892F-7015CC647F06}"/>
  <tableColumns count="13">
    <tableColumn id="1" xr3:uid="{722A9E84-5674-43A3-8103-CCBC2B4F2FD3}" name="ID" totalsRowLabel="Total" dataDxfId="44" totalsRowDxfId="43"/>
    <tableColumn id="2" xr3:uid="{745F0B78-B078-4118-96EC-8F878E758E71}" name="Name" dataDxfId="42" totalsRowDxfId="41"/>
    <tableColumn id="3" xr3:uid="{0576689B-92E5-443A-9E17-92DDD508909D}" name="Task 1" dataDxfId="40" totalsRowDxfId="39"/>
    <tableColumn id="4" xr3:uid="{2F1F70AF-25F0-4011-8A16-BEDB4E77EE7E}" name="Task 2" dataDxfId="38" totalsRowDxfId="37"/>
    <tableColumn id="5" xr3:uid="{598853D2-D395-4CFD-A17A-EA5BEA0F3B0E}" name="Task 3" dataDxfId="36" totalsRowDxfId="35"/>
    <tableColumn id="6" xr3:uid="{74371BC1-CCD1-4271-9D57-FDC50F70E14F}" name="Task 4" dataDxfId="34" totalsRowDxfId="33"/>
    <tableColumn id="7" xr3:uid="{36200840-F0F3-47C8-9AFD-5D63207D3484}" name="Task 5" dataDxfId="32" totalsRowDxfId="31"/>
    <tableColumn id="8" xr3:uid="{043B081E-FE28-4E6A-84D0-5AA7C5EB253B}" name="Task 6" dataDxfId="30" totalsRowDxfId="29"/>
    <tableColumn id="9" xr3:uid="{1A3DA02C-4740-4188-8BD6-A68B877FC42F}" name="Task 7" dataDxfId="28" totalsRowDxfId="27"/>
    <tableColumn id="10" xr3:uid="{900E9C68-7DB6-44B7-9C9A-B287E76E3BE2}" name="Task 8" dataDxfId="26" totalsRowDxfId="25"/>
    <tableColumn id="11" xr3:uid="{62E30C0A-8278-481B-B1AE-F7471855F739}" name="Task 9" dataDxfId="24" totalsRowDxfId="23"/>
    <tableColumn id="12" xr3:uid="{3BFF84B1-CC8B-41E4-9E5F-6074DAB06ECB}" name="Task 10" dataDxfId="22" totalsRowDxfId="21"/>
    <tableColumn id="13" xr3:uid="{8BBC893F-57C4-451F-89D0-4EE9464125F6}" name="Total" totalsRowFunction="sum" dataDxfId="20" totalsRowDxfId="19">
      <calculatedColumnFormula>SUM(Table1[[#This Row],[Task 1]:[Task 10]])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0E94AB-6601-4155-A841-7FF60B59E257}" name="Projects" displayName="Projects" ref="A3:G15" totalsRowShown="0" headerRowDxfId="18" dataDxfId="17">
  <autoFilter ref="A3:G15" xr:uid="{EA0E94AB-6601-4155-A841-7FF60B59E257}"/>
  <tableColumns count="7">
    <tableColumn id="1" xr3:uid="{BC08CE8C-B230-4F72-AB26-5F5FD6137650}" name="ID" dataDxfId="16"/>
    <tableColumn id="2" xr3:uid="{4577E1E2-43BD-4814-8EBE-996ED90F1834}" name="Name" dataDxfId="15"/>
    <tableColumn id="3" xr3:uid="{A82417BB-5643-482C-ACB7-3D50D7BA7390}" name="Project 1" dataDxfId="14"/>
    <tableColumn id="4" xr3:uid="{5F5508E3-0C1F-4AE8-A717-B26817623383}" name="Project 2" dataDxfId="13"/>
    <tableColumn id="5" xr3:uid="{27D32A86-BAAA-42C4-AA24-186255A47BA3}" name="Project 3" dataDxfId="12"/>
    <tableColumn id="6" xr3:uid="{B88F1BE6-E318-44AC-A02D-5F1D645733C2}" name="Project 4" dataDxfId="11"/>
    <tableColumn id="7" xr3:uid="{4B8C2FEB-36AE-4F94-A8A2-6A59B456C280}" name="Project Total" dataDxfId="10">
      <calculatedColumnFormula>SUM(Projects[[#This Row],[Project 1]:[Project 4]])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BC6017-B915-46B8-A1D0-A9EF87B5C9B9}" name="Table16" displayName="Table16" ref="A3:H15" totalsRowShown="0" headerRowDxfId="9" dataDxfId="8">
  <autoFilter ref="A3:H15" xr:uid="{70BC6017-B915-46B8-A1D0-A9EF87B5C9B9}"/>
  <tableColumns count="8">
    <tableColumn id="1" xr3:uid="{3452A380-60AB-4237-A8B8-3B07801B4D27}" name="ID" dataDxfId="7"/>
    <tableColumn id="2" xr3:uid="{7EFE46E5-1E15-40EA-A56E-FE7EF9DE69AD}" name="Name" dataDxfId="6"/>
    <tableColumn id="3" xr3:uid="{D59D9D39-3738-474C-8386-8E44D569B3E0}" name="Exam 1" dataDxfId="5"/>
    <tableColumn id="4" xr3:uid="{F044378A-A3D1-46F1-A39D-9EF6EF03DEEE}" name="Exam 2" dataDxfId="4"/>
    <tableColumn id="5" xr3:uid="{48DDD300-05ED-4AC7-9AF1-1F4062F4725A}" name="Exam 3" dataDxfId="3"/>
    <tableColumn id="13" xr3:uid="{6C7199F2-2C77-400A-BBC0-E6F6F7D92F8F}" name="Exam Total" dataDxfId="2">
      <calculatedColumnFormula>SUM(Table16[[#This Row],[Exam 1]:[Exam 3]])</calculatedColumnFormula>
    </tableColumn>
    <tableColumn id="14" xr3:uid="{C44C3082-26EA-4A27-AC45-02C2F9A097C7}" name="Course Total" dataDxfId="1">
      <calculatedColumnFormula>Table1[[#This Row],[Total]]+Projects[[#This Row],[Project Total]]+Table16[[#This Row],[Exam Total]]</calculatedColumnFormula>
    </tableColumn>
    <tableColumn id="15" xr3:uid="{3D4DA7AE-D9BC-44A5-96DE-2B0DA5D99B47}" name="Grade" dataDxfId="0">
      <calculatedColumnFormula>VLOOKUP(Table16[[#This Row],[Course Total]],'Grade Criteria'!$D$5:$E$16,2,TRUE)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workbookViewId="0">
      <selection activeCell="P6" sqref="P6"/>
    </sheetView>
  </sheetViews>
  <sheetFormatPr defaultColWidth="8.69921875" defaultRowHeight="13.8" x14ac:dyDescent="0.25"/>
  <cols>
    <col min="1" max="1" width="8.69921875" style="2"/>
    <col min="2" max="2" width="14.59765625" style="2" customWidth="1"/>
    <col min="3" max="16384" width="8.69921875" style="2"/>
  </cols>
  <sheetData>
    <row r="1" spans="1:13" ht="24" x14ac:dyDescent="0.35">
      <c r="A1" s="5" t="s">
        <v>66</v>
      </c>
    </row>
    <row r="2" spans="1:13" x14ac:dyDescent="0.25">
      <c r="A2" s="6" t="s">
        <v>25</v>
      </c>
    </row>
    <row r="3" spans="1:1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</row>
    <row r="4" spans="1:13" x14ac:dyDescent="0.25">
      <c r="A4" s="2">
        <v>1562</v>
      </c>
      <c r="B4" s="2" t="s">
        <v>13</v>
      </c>
      <c r="C4" s="2">
        <v>23</v>
      </c>
      <c r="D4" s="2">
        <v>22</v>
      </c>
      <c r="E4" s="2">
        <v>21</v>
      </c>
      <c r="F4" s="2">
        <v>24</v>
      </c>
      <c r="G4" s="2">
        <v>22</v>
      </c>
      <c r="H4" s="2">
        <v>14</v>
      </c>
      <c r="I4" s="2">
        <v>20</v>
      </c>
      <c r="J4" s="2">
        <v>14</v>
      </c>
      <c r="K4" s="2">
        <v>24</v>
      </c>
      <c r="L4" s="2">
        <v>25</v>
      </c>
      <c r="M4" s="2">
        <f>SUM(Table1[[#This Row],[Task 1]:[Task 10]])</f>
        <v>209</v>
      </c>
    </row>
    <row r="5" spans="1:13" x14ac:dyDescent="0.25">
      <c r="A5" s="2">
        <v>1582</v>
      </c>
      <c r="B5" s="2" t="s">
        <v>14</v>
      </c>
      <c r="C5" s="2">
        <v>6</v>
      </c>
      <c r="D5" s="2">
        <v>23</v>
      </c>
      <c r="E5" s="2">
        <v>5</v>
      </c>
      <c r="F5" s="2">
        <v>24</v>
      </c>
      <c r="G5" s="2">
        <v>4</v>
      </c>
      <c r="H5" s="2">
        <v>23</v>
      </c>
      <c r="I5" s="2">
        <v>6</v>
      </c>
      <c r="J5" s="2">
        <v>13</v>
      </c>
      <c r="K5" s="2">
        <v>24</v>
      </c>
      <c r="L5" s="2">
        <v>12</v>
      </c>
      <c r="M5" s="2">
        <f>SUM(Table1[[#This Row],[Task 1]:[Task 10]])</f>
        <v>140</v>
      </c>
    </row>
    <row r="6" spans="1:13" x14ac:dyDescent="0.25">
      <c r="A6" s="2">
        <v>2587</v>
      </c>
      <c r="B6" s="2" t="s">
        <v>15</v>
      </c>
      <c r="C6" s="2">
        <v>25</v>
      </c>
      <c r="D6" s="2">
        <v>23</v>
      </c>
      <c r="E6" s="2">
        <v>24</v>
      </c>
      <c r="F6" s="2">
        <v>25</v>
      </c>
      <c r="G6" s="2">
        <v>19</v>
      </c>
      <c r="H6" s="2">
        <v>19</v>
      </c>
      <c r="I6" s="2">
        <v>20</v>
      </c>
      <c r="J6" s="2">
        <v>13</v>
      </c>
      <c r="K6" s="2">
        <v>20</v>
      </c>
      <c r="L6" s="2">
        <v>13</v>
      </c>
      <c r="M6" s="2">
        <f>SUM(Table1[[#This Row],[Task 1]:[Task 10]])</f>
        <v>201</v>
      </c>
    </row>
    <row r="7" spans="1:13" x14ac:dyDescent="0.25">
      <c r="A7" s="2">
        <v>3549</v>
      </c>
      <c r="B7" s="2" t="s">
        <v>16</v>
      </c>
      <c r="C7" s="2">
        <v>22</v>
      </c>
      <c r="D7" s="2">
        <v>4</v>
      </c>
      <c r="E7" s="2">
        <v>18</v>
      </c>
      <c r="F7" s="2">
        <v>23</v>
      </c>
      <c r="G7" s="2">
        <v>20</v>
      </c>
      <c r="H7" s="2">
        <v>25</v>
      </c>
      <c r="I7" s="2">
        <v>24</v>
      </c>
      <c r="J7" s="2">
        <v>23</v>
      </c>
      <c r="K7" s="2">
        <v>25</v>
      </c>
      <c r="L7" s="2">
        <v>24</v>
      </c>
      <c r="M7" s="2">
        <f>SUM(Table1[[#This Row],[Task 1]:[Task 10]])</f>
        <v>208</v>
      </c>
    </row>
    <row r="8" spans="1:13" x14ac:dyDescent="0.25">
      <c r="A8" s="2">
        <v>2468</v>
      </c>
      <c r="B8" s="2" t="s">
        <v>17</v>
      </c>
      <c r="C8" s="2">
        <v>12</v>
      </c>
      <c r="D8" s="2">
        <v>25</v>
      </c>
      <c r="E8" s="2">
        <v>22</v>
      </c>
      <c r="F8" s="2">
        <v>23</v>
      </c>
      <c r="G8" s="2">
        <v>1</v>
      </c>
      <c r="H8" s="2">
        <v>6</v>
      </c>
      <c r="I8" s="2">
        <v>9</v>
      </c>
      <c r="J8" s="2">
        <v>2</v>
      </c>
      <c r="K8" s="2">
        <v>4</v>
      </c>
      <c r="L8" s="2">
        <v>7</v>
      </c>
      <c r="M8" s="2">
        <f>SUM(Table1[[#This Row],[Task 1]:[Task 10]])</f>
        <v>111</v>
      </c>
    </row>
    <row r="9" spans="1:13" x14ac:dyDescent="0.25">
      <c r="A9" s="2">
        <v>2554</v>
      </c>
      <c r="B9" s="2" t="s">
        <v>18</v>
      </c>
      <c r="C9" s="2">
        <v>4</v>
      </c>
      <c r="D9" s="2">
        <v>12</v>
      </c>
      <c r="E9" s="2">
        <v>24</v>
      </c>
      <c r="F9" s="2">
        <v>9</v>
      </c>
      <c r="G9" s="2">
        <v>21</v>
      </c>
      <c r="H9" s="2">
        <v>7</v>
      </c>
      <c r="I9" s="2">
        <v>9</v>
      </c>
      <c r="J9" s="2">
        <v>2</v>
      </c>
      <c r="K9" s="2">
        <v>3</v>
      </c>
      <c r="L9" s="2">
        <v>3</v>
      </c>
      <c r="M9" s="2">
        <f>SUM(Table1[[#This Row],[Task 1]:[Task 10]])</f>
        <v>94</v>
      </c>
    </row>
    <row r="10" spans="1:13" x14ac:dyDescent="0.25">
      <c r="A10" s="2">
        <v>3598</v>
      </c>
      <c r="B10" s="2" t="s">
        <v>19</v>
      </c>
      <c r="C10" s="2">
        <v>12</v>
      </c>
      <c r="D10" s="2">
        <v>8</v>
      </c>
      <c r="E10" s="2">
        <v>3</v>
      </c>
      <c r="F10" s="2">
        <v>10</v>
      </c>
      <c r="G10" s="2">
        <v>23</v>
      </c>
      <c r="H10" s="2">
        <v>23</v>
      </c>
      <c r="I10" s="2">
        <v>3</v>
      </c>
      <c r="J10" s="2">
        <v>11</v>
      </c>
      <c r="K10" s="2">
        <v>20</v>
      </c>
      <c r="L10" s="2">
        <v>6</v>
      </c>
      <c r="M10" s="2">
        <f>SUM(Table1[[#This Row],[Task 1]:[Task 10]])</f>
        <v>119</v>
      </c>
    </row>
    <row r="11" spans="1:13" x14ac:dyDescent="0.25">
      <c r="A11" s="2">
        <v>2456</v>
      </c>
      <c r="B11" s="2" t="s">
        <v>20</v>
      </c>
      <c r="C11" s="2">
        <v>1</v>
      </c>
      <c r="D11" s="2">
        <v>4</v>
      </c>
      <c r="E11" s="2">
        <v>9</v>
      </c>
      <c r="F11" s="2">
        <v>15</v>
      </c>
      <c r="G11" s="2">
        <v>4</v>
      </c>
      <c r="H11" s="2">
        <v>3</v>
      </c>
      <c r="I11" s="2">
        <v>12</v>
      </c>
      <c r="J11" s="2">
        <v>12</v>
      </c>
      <c r="K11" s="2">
        <v>24</v>
      </c>
      <c r="L11" s="2">
        <v>25</v>
      </c>
      <c r="M11" s="2">
        <f>SUM(Table1[[#This Row],[Task 1]:[Task 10]])</f>
        <v>109</v>
      </c>
    </row>
    <row r="12" spans="1:13" x14ac:dyDescent="0.25">
      <c r="A12" s="2">
        <v>6548</v>
      </c>
      <c r="B12" s="2" t="s">
        <v>21</v>
      </c>
      <c r="C12" s="2">
        <v>12</v>
      </c>
      <c r="D12" s="2">
        <v>13</v>
      </c>
      <c r="E12" s="2">
        <v>21</v>
      </c>
      <c r="F12" s="2">
        <v>17</v>
      </c>
      <c r="G12" s="2">
        <v>25</v>
      </c>
      <c r="H12" s="2">
        <v>9</v>
      </c>
      <c r="I12" s="2">
        <v>4</v>
      </c>
      <c r="J12" s="2">
        <v>17</v>
      </c>
      <c r="K12" s="2">
        <v>20</v>
      </c>
      <c r="L12" s="2">
        <v>3</v>
      </c>
      <c r="M12" s="2">
        <f>SUM(Table1[[#This Row],[Task 1]:[Task 10]])</f>
        <v>141</v>
      </c>
    </row>
    <row r="13" spans="1:13" x14ac:dyDescent="0.25">
      <c r="A13" s="2">
        <v>5486</v>
      </c>
      <c r="B13" s="2" t="s">
        <v>22</v>
      </c>
      <c r="C13" s="2">
        <v>6</v>
      </c>
      <c r="D13" s="2">
        <v>17</v>
      </c>
      <c r="E13" s="2">
        <v>16</v>
      </c>
      <c r="F13" s="2">
        <v>17</v>
      </c>
      <c r="G13" s="2">
        <v>3</v>
      </c>
      <c r="H13" s="2">
        <v>14</v>
      </c>
      <c r="I13" s="2">
        <v>1</v>
      </c>
      <c r="J13" s="2">
        <v>22</v>
      </c>
      <c r="K13" s="2">
        <v>20</v>
      </c>
      <c r="L13" s="2">
        <v>9</v>
      </c>
      <c r="M13" s="2">
        <f>SUM(Table1[[#This Row],[Task 1]:[Task 10]])</f>
        <v>125</v>
      </c>
    </row>
    <row r="14" spans="1:13" x14ac:dyDescent="0.25">
      <c r="A14" s="2">
        <v>3256</v>
      </c>
      <c r="B14" s="2" t="s">
        <v>23</v>
      </c>
      <c r="C14" s="2">
        <v>18</v>
      </c>
      <c r="D14" s="2">
        <v>21</v>
      </c>
      <c r="E14" s="2">
        <v>22</v>
      </c>
      <c r="F14" s="2">
        <v>5</v>
      </c>
      <c r="G14" s="2">
        <v>12</v>
      </c>
      <c r="H14" s="2">
        <v>13</v>
      </c>
      <c r="I14" s="2">
        <v>21</v>
      </c>
      <c r="J14" s="2">
        <v>15</v>
      </c>
      <c r="K14" s="2">
        <v>8</v>
      </c>
      <c r="L14" s="2">
        <v>19</v>
      </c>
      <c r="M14" s="2">
        <f>SUM(Table1[[#This Row],[Task 1]:[Task 10]])</f>
        <v>154</v>
      </c>
    </row>
    <row r="15" spans="1:13" x14ac:dyDescent="0.25">
      <c r="A15" s="2">
        <v>2687</v>
      </c>
      <c r="B15" s="2" t="s">
        <v>24</v>
      </c>
      <c r="C15" s="2">
        <v>8</v>
      </c>
      <c r="D15" s="2">
        <v>12</v>
      </c>
      <c r="E15" s="2">
        <v>25</v>
      </c>
      <c r="F15" s="2">
        <v>16</v>
      </c>
      <c r="G15" s="2">
        <v>22</v>
      </c>
      <c r="H15" s="2">
        <v>20</v>
      </c>
      <c r="I15" s="2">
        <v>24</v>
      </c>
      <c r="J15" s="2">
        <v>14</v>
      </c>
      <c r="K15" s="2">
        <v>22</v>
      </c>
      <c r="L15" s="2">
        <v>6</v>
      </c>
      <c r="M15" s="2">
        <f>SUM(Table1[[#This Row],[Task 1]:[Task 10]])</f>
        <v>169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25C6-8F1D-4F68-9C52-D74D532FB01A}">
  <dimension ref="A1:G15"/>
  <sheetViews>
    <sheetView workbookViewId="0">
      <selection activeCell="E11" sqref="E11"/>
    </sheetView>
  </sheetViews>
  <sheetFormatPr defaultColWidth="8.69921875" defaultRowHeight="13.8" x14ac:dyDescent="0.25"/>
  <cols>
    <col min="1" max="1" width="8.69921875" style="1"/>
    <col min="2" max="2" width="19.796875" style="1" bestFit="1" customWidth="1"/>
    <col min="3" max="7" width="14" style="1" customWidth="1"/>
    <col min="8" max="16384" width="8.69921875" style="1"/>
  </cols>
  <sheetData>
    <row r="1" spans="1:7" s="2" customFormat="1" ht="24" x14ac:dyDescent="0.35">
      <c r="A1" s="5" t="s">
        <v>66</v>
      </c>
    </row>
    <row r="2" spans="1:7" s="2" customFormat="1" x14ac:dyDescent="0.25">
      <c r="A2" s="6" t="s">
        <v>25</v>
      </c>
    </row>
    <row r="3" spans="1:7" s="2" customFormat="1" x14ac:dyDescent="0.25">
      <c r="A3" s="2" t="s">
        <v>0</v>
      </c>
      <c r="B3" s="2" t="s">
        <v>1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</row>
    <row r="4" spans="1:7" s="2" customFormat="1" x14ac:dyDescent="0.25">
      <c r="A4" s="2">
        <v>1562</v>
      </c>
      <c r="B4" s="2" t="s">
        <v>13</v>
      </c>
      <c r="C4" s="2">
        <v>60</v>
      </c>
      <c r="D4" s="2">
        <v>100</v>
      </c>
      <c r="E4" s="2">
        <v>90</v>
      </c>
      <c r="F4" s="2">
        <v>140</v>
      </c>
      <c r="G4" s="2">
        <f>SUM(Projects[[#This Row],[Project 1]:[Project 4]])</f>
        <v>390</v>
      </c>
    </row>
    <row r="5" spans="1:7" s="2" customFormat="1" x14ac:dyDescent="0.25">
      <c r="A5" s="2">
        <v>1582</v>
      </c>
      <c r="B5" s="2" t="s">
        <v>14</v>
      </c>
      <c r="C5" s="2">
        <v>64</v>
      </c>
      <c r="D5" s="2">
        <v>100</v>
      </c>
      <c r="E5" s="2">
        <v>85</v>
      </c>
      <c r="F5" s="2">
        <v>100</v>
      </c>
      <c r="G5" s="2">
        <f>SUM(Projects[[#This Row],[Project 1]:[Project 4]])</f>
        <v>349</v>
      </c>
    </row>
    <row r="6" spans="1:7" s="2" customFormat="1" x14ac:dyDescent="0.25">
      <c r="A6" s="2">
        <v>2587</v>
      </c>
      <c r="B6" s="2" t="s">
        <v>15</v>
      </c>
      <c r="C6" s="2">
        <v>70</v>
      </c>
      <c r="D6" s="2">
        <v>90</v>
      </c>
      <c r="E6" s="2">
        <v>100</v>
      </c>
      <c r="F6" s="2">
        <v>140</v>
      </c>
      <c r="G6" s="2">
        <f>SUM(Projects[[#This Row],[Project 1]:[Project 4]])</f>
        <v>400</v>
      </c>
    </row>
    <row r="7" spans="1:7" s="2" customFormat="1" x14ac:dyDescent="0.25">
      <c r="A7" s="2">
        <v>3549</v>
      </c>
      <c r="B7" s="2" t="s">
        <v>16</v>
      </c>
      <c r="C7" s="2">
        <v>75</v>
      </c>
      <c r="D7" s="2">
        <v>114</v>
      </c>
      <c r="E7" s="2">
        <v>72</v>
      </c>
      <c r="F7" s="2">
        <v>136</v>
      </c>
      <c r="G7" s="2">
        <f>SUM(Projects[[#This Row],[Project 1]:[Project 4]])</f>
        <v>397</v>
      </c>
    </row>
    <row r="8" spans="1:7" s="2" customFormat="1" x14ac:dyDescent="0.25">
      <c r="A8" s="2">
        <v>2468</v>
      </c>
      <c r="B8" s="2" t="s">
        <v>17</v>
      </c>
      <c r="C8" s="2">
        <v>75</v>
      </c>
      <c r="D8" s="2">
        <v>92</v>
      </c>
      <c r="E8" s="2">
        <v>61</v>
      </c>
      <c r="F8" s="2">
        <v>144</v>
      </c>
      <c r="G8" s="2">
        <f>SUM(Projects[[#This Row],[Project 1]:[Project 4]])</f>
        <v>372</v>
      </c>
    </row>
    <row r="9" spans="1:7" s="2" customFormat="1" x14ac:dyDescent="0.25">
      <c r="A9" s="2">
        <v>2554</v>
      </c>
      <c r="B9" s="2" t="s">
        <v>18</v>
      </c>
      <c r="C9" s="2">
        <v>9</v>
      </c>
      <c r="D9" s="2">
        <v>125</v>
      </c>
      <c r="E9" s="2">
        <v>54</v>
      </c>
      <c r="F9" s="2">
        <v>137</v>
      </c>
      <c r="G9" s="2">
        <f>SUM(Projects[[#This Row],[Project 1]:[Project 4]])</f>
        <v>325</v>
      </c>
    </row>
    <row r="10" spans="1:7" s="2" customFormat="1" x14ac:dyDescent="0.25">
      <c r="A10" s="2">
        <v>3598</v>
      </c>
      <c r="B10" s="2" t="s">
        <v>19</v>
      </c>
      <c r="C10" s="2">
        <v>37</v>
      </c>
      <c r="D10" s="2">
        <v>93</v>
      </c>
      <c r="E10" s="2">
        <v>100</v>
      </c>
      <c r="F10" s="2">
        <v>114</v>
      </c>
      <c r="G10" s="2">
        <f>SUM(Projects[[#This Row],[Project 1]:[Project 4]])</f>
        <v>344</v>
      </c>
    </row>
    <row r="11" spans="1:7" s="2" customFormat="1" x14ac:dyDescent="0.25">
      <c r="A11" s="2">
        <v>2456</v>
      </c>
      <c r="B11" s="2" t="s">
        <v>20</v>
      </c>
      <c r="C11" s="2">
        <v>12</v>
      </c>
      <c r="D11" s="2">
        <v>112</v>
      </c>
      <c r="E11" s="2">
        <v>65</v>
      </c>
      <c r="F11" s="2">
        <v>150</v>
      </c>
      <c r="G11" s="2">
        <f>SUM(Projects[[#This Row],[Project 1]:[Project 4]])</f>
        <v>339</v>
      </c>
    </row>
    <row r="12" spans="1:7" s="2" customFormat="1" x14ac:dyDescent="0.25">
      <c r="A12" s="2">
        <v>6548</v>
      </c>
      <c r="B12" s="2" t="s">
        <v>21</v>
      </c>
      <c r="C12" s="2">
        <v>5</v>
      </c>
      <c r="D12" s="2">
        <v>114</v>
      </c>
      <c r="E12" s="2">
        <v>64</v>
      </c>
      <c r="F12" s="2">
        <v>128</v>
      </c>
      <c r="G12" s="2">
        <f>SUM(Projects[[#This Row],[Project 1]:[Project 4]])</f>
        <v>311</v>
      </c>
    </row>
    <row r="13" spans="1:7" s="2" customFormat="1" x14ac:dyDescent="0.25">
      <c r="A13" s="2">
        <v>5486</v>
      </c>
      <c r="B13" s="2" t="s">
        <v>22</v>
      </c>
      <c r="C13" s="2">
        <v>39</v>
      </c>
      <c r="D13" s="2">
        <v>81</v>
      </c>
      <c r="E13" s="2">
        <v>80</v>
      </c>
      <c r="F13" s="2">
        <v>149</v>
      </c>
      <c r="G13" s="2">
        <f>SUM(Projects[[#This Row],[Project 1]:[Project 4]])</f>
        <v>349</v>
      </c>
    </row>
    <row r="14" spans="1:7" s="2" customFormat="1" x14ac:dyDescent="0.25">
      <c r="A14" s="2">
        <v>3256</v>
      </c>
      <c r="B14" s="2" t="s">
        <v>23</v>
      </c>
      <c r="C14" s="2">
        <v>67</v>
      </c>
      <c r="D14" s="2">
        <v>93</v>
      </c>
      <c r="E14" s="2">
        <v>69</v>
      </c>
      <c r="F14" s="2">
        <v>137</v>
      </c>
      <c r="G14" s="2">
        <f>SUM(Projects[[#This Row],[Project 1]:[Project 4]])</f>
        <v>366</v>
      </c>
    </row>
    <row r="15" spans="1:7" s="2" customFormat="1" x14ac:dyDescent="0.25">
      <c r="A15" s="2">
        <v>2687</v>
      </c>
      <c r="B15" s="2" t="s">
        <v>24</v>
      </c>
      <c r="C15" s="2">
        <v>24</v>
      </c>
      <c r="D15" s="2">
        <v>78</v>
      </c>
      <c r="E15" s="2">
        <v>98</v>
      </c>
      <c r="F15" s="2">
        <v>134</v>
      </c>
      <c r="G15" s="2">
        <f>SUM(Projects[[#This Row],[Project 1]:[Project 4]])</f>
        <v>334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E8AF6-1F69-40AF-94C1-000924665E98}">
  <dimension ref="A1:H17"/>
  <sheetViews>
    <sheetView tabSelected="1" workbookViewId="0">
      <selection activeCell="D18" sqref="D18"/>
    </sheetView>
  </sheetViews>
  <sheetFormatPr defaultColWidth="8.69921875" defaultRowHeight="13.8" x14ac:dyDescent="0.25"/>
  <cols>
    <col min="1" max="1" width="8.69921875" style="2"/>
    <col min="2" max="2" width="19.796875" style="2" bestFit="1" customWidth="1"/>
    <col min="3" max="5" width="11.69921875" style="2" customWidth="1"/>
    <col min="6" max="6" width="14.5" style="2" customWidth="1"/>
    <col min="7" max="7" width="15.19921875" style="2" customWidth="1"/>
    <col min="8" max="8" width="10" style="2" customWidth="1"/>
    <col min="9" max="16384" width="8.69921875" style="2"/>
  </cols>
  <sheetData>
    <row r="1" spans="1:8" ht="24" x14ac:dyDescent="0.35">
      <c r="A1" s="5" t="s">
        <v>66</v>
      </c>
    </row>
    <row r="2" spans="1:8" x14ac:dyDescent="0.25">
      <c r="A2" s="6" t="s">
        <v>25</v>
      </c>
    </row>
    <row r="3" spans="1:8" x14ac:dyDescent="0.25">
      <c r="A3" s="2" t="s">
        <v>0</v>
      </c>
      <c r="B3" s="2" t="s">
        <v>1</v>
      </c>
      <c r="C3" s="2" t="s">
        <v>61</v>
      </c>
      <c r="D3" s="2" t="s">
        <v>62</v>
      </c>
      <c r="E3" s="2" t="s">
        <v>63</v>
      </c>
      <c r="F3" s="2" t="s">
        <v>56</v>
      </c>
      <c r="G3" s="2" t="s">
        <v>64</v>
      </c>
      <c r="H3" s="2" t="s">
        <v>34</v>
      </c>
    </row>
    <row r="4" spans="1:8" x14ac:dyDescent="0.25">
      <c r="A4" s="2">
        <v>1562</v>
      </c>
      <c r="B4" s="2" t="s">
        <v>13</v>
      </c>
      <c r="C4" s="2">
        <v>100</v>
      </c>
      <c r="D4" s="2">
        <v>98</v>
      </c>
      <c r="E4" s="2">
        <v>80</v>
      </c>
      <c r="F4" s="2">
        <f>SUM(Table16[[#This Row],[Exam 1]:[Exam 3]])</f>
        <v>278</v>
      </c>
      <c r="G4" s="2">
        <f>Table1[[#This Row],[Total]]+Projects[[#This Row],[Project Total]]+Table16[[#This Row],[Exam Total]]</f>
        <v>877</v>
      </c>
      <c r="H4" s="2" t="str">
        <f>VLOOKUP(Table16[[#This Row],[Course Total]],'Grade Criteria'!$D$5:$E$16,2,TRUE)</f>
        <v>B+</v>
      </c>
    </row>
    <row r="5" spans="1:8" x14ac:dyDescent="0.25">
      <c r="A5" s="2">
        <v>1582</v>
      </c>
      <c r="B5" s="2" t="s">
        <v>14</v>
      </c>
      <c r="C5" s="2">
        <v>54</v>
      </c>
      <c r="D5" s="2">
        <v>21</v>
      </c>
      <c r="E5" s="2">
        <v>70</v>
      </c>
      <c r="F5" s="2">
        <f>SUM(Table16[[#This Row],[Exam 1]:[Exam 3]])</f>
        <v>145</v>
      </c>
      <c r="G5" s="2">
        <f>Table1[[#This Row],[Total]]+Projects[[#This Row],[Project Total]]+Table16[[#This Row],[Exam Total]]</f>
        <v>634</v>
      </c>
      <c r="H5" s="2" t="str">
        <f>VLOOKUP(Table16[[#This Row],[Course Total]],'Grade Criteria'!$D$5:$E$16,2,TRUE)</f>
        <v>D-</v>
      </c>
    </row>
    <row r="6" spans="1:8" x14ac:dyDescent="0.25">
      <c r="A6" s="2">
        <v>2587</v>
      </c>
      <c r="B6" s="2" t="s">
        <v>15</v>
      </c>
      <c r="C6" s="2">
        <v>100</v>
      </c>
      <c r="D6" s="2">
        <v>100</v>
      </c>
      <c r="E6" s="2">
        <v>100</v>
      </c>
      <c r="F6" s="2">
        <f>SUM(Table16[[#This Row],[Exam 1]:[Exam 3]])</f>
        <v>300</v>
      </c>
      <c r="G6" s="2">
        <f>Table1[[#This Row],[Total]]+Projects[[#This Row],[Project Total]]+Table16[[#This Row],[Exam Total]]</f>
        <v>901</v>
      </c>
      <c r="H6" s="2" t="str">
        <f>VLOOKUP(Table16[[#This Row],[Course Total]],'Grade Criteria'!$D$5:$E$16,2,TRUE)</f>
        <v>A-</v>
      </c>
    </row>
    <row r="7" spans="1:8" x14ac:dyDescent="0.25">
      <c r="A7" s="2">
        <v>3549</v>
      </c>
      <c r="B7" s="2" t="s">
        <v>16</v>
      </c>
      <c r="C7" s="2">
        <v>6</v>
      </c>
      <c r="D7" s="2">
        <v>90</v>
      </c>
      <c r="E7" s="2">
        <v>68</v>
      </c>
      <c r="F7" s="2">
        <f>SUM(Table16[[#This Row],[Exam 1]:[Exam 3]])</f>
        <v>164</v>
      </c>
      <c r="G7" s="2">
        <f>Table1[[#This Row],[Total]]+Projects[[#This Row],[Project Total]]+Table16[[#This Row],[Exam Total]]</f>
        <v>769</v>
      </c>
      <c r="H7" s="2" t="str">
        <f>VLOOKUP(Table16[[#This Row],[Course Total]],'Grade Criteria'!$D$5:$E$16,2,TRUE)</f>
        <v>C</v>
      </c>
    </row>
    <row r="8" spans="1:8" x14ac:dyDescent="0.25">
      <c r="A8" s="2">
        <v>2468</v>
      </c>
      <c r="B8" s="2" t="s">
        <v>17</v>
      </c>
      <c r="D8" s="2">
        <v>100</v>
      </c>
      <c r="F8" s="2">
        <f>SUM(Table16[[#This Row],[Exam 1]:[Exam 3]])</f>
        <v>100</v>
      </c>
      <c r="G8" s="2">
        <f>Table1[[#This Row],[Total]]+Projects[[#This Row],[Project Total]]+Table16[[#This Row],[Exam Total]]</f>
        <v>583</v>
      </c>
      <c r="H8" s="2" t="str">
        <f>VLOOKUP(Table16[[#This Row],[Course Total]],'Grade Criteria'!$D$5:$E$16,2,TRUE)</f>
        <v>F</v>
      </c>
    </row>
    <row r="9" spans="1:8" x14ac:dyDescent="0.25">
      <c r="A9" s="2">
        <v>2554</v>
      </c>
      <c r="B9" s="2" t="s">
        <v>18</v>
      </c>
      <c r="C9" s="2">
        <v>56</v>
      </c>
      <c r="D9" s="2">
        <v>15</v>
      </c>
      <c r="E9" s="2">
        <v>59</v>
      </c>
      <c r="F9" s="2">
        <f>SUM(Table16[[#This Row],[Exam 1]:[Exam 3]])</f>
        <v>130</v>
      </c>
      <c r="G9" s="2">
        <f>Table1[[#This Row],[Total]]+Projects[[#This Row],[Project Total]]+Table16[[#This Row],[Exam Total]]</f>
        <v>549</v>
      </c>
      <c r="H9" s="2" t="str">
        <f>VLOOKUP(Table16[[#This Row],[Course Total]],'Grade Criteria'!$D$5:$E$16,2,TRUE)</f>
        <v>F</v>
      </c>
    </row>
    <row r="10" spans="1:8" x14ac:dyDescent="0.25">
      <c r="A10" s="2">
        <v>3598</v>
      </c>
      <c r="B10" s="2" t="s">
        <v>19</v>
      </c>
      <c r="C10" s="2">
        <v>15</v>
      </c>
      <c r="D10" s="2">
        <v>95</v>
      </c>
      <c r="E10" s="2">
        <v>65</v>
      </c>
      <c r="F10" s="2">
        <f>SUM(Table16[[#This Row],[Exam 1]:[Exam 3]])</f>
        <v>175</v>
      </c>
      <c r="G10" s="2">
        <f>Table1[[#This Row],[Total]]+Projects[[#This Row],[Project Total]]+Table16[[#This Row],[Exam Total]]</f>
        <v>638</v>
      </c>
      <c r="H10" s="2" t="str">
        <f>VLOOKUP(Table16[[#This Row],[Course Total]],'Grade Criteria'!$D$5:$E$16,2,TRUE)</f>
        <v>D-</v>
      </c>
    </row>
    <row r="11" spans="1:8" x14ac:dyDescent="0.25">
      <c r="A11" s="2">
        <v>2456</v>
      </c>
      <c r="B11" s="2" t="s">
        <v>20</v>
      </c>
      <c r="D11" s="2">
        <v>58</v>
      </c>
      <c r="F11" s="2">
        <f>SUM(Table16[[#This Row],[Exam 1]:[Exam 3]])</f>
        <v>58</v>
      </c>
      <c r="G11" s="2">
        <f>Table1[[#This Row],[Total]]+Projects[[#This Row],[Project Total]]+Table16[[#This Row],[Exam Total]]</f>
        <v>506</v>
      </c>
      <c r="H11" s="2" t="str">
        <f>VLOOKUP(Table16[[#This Row],[Course Total]],'Grade Criteria'!$D$5:$E$16,2,TRUE)</f>
        <v>F</v>
      </c>
    </row>
    <row r="12" spans="1:8" x14ac:dyDescent="0.25">
      <c r="A12" s="2">
        <v>6548</v>
      </c>
      <c r="B12" s="2" t="s">
        <v>21</v>
      </c>
      <c r="C12" s="2">
        <v>81</v>
      </c>
      <c r="E12" s="2">
        <v>95</v>
      </c>
      <c r="F12" s="2">
        <f>SUM(Table16[[#This Row],[Exam 1]:[Exam 3]])</f>
        <v>176</v>
      </c>
      <c r="G12" s="2">
        <f>Table1[[#This Row],[Total]]+Projects[[#This Row],[Project Total]]+Table16[[#This Row],[Exam Total]]</f>
        <v>628</v>
      </c>
      <c r="H12" s="2" t="str">
        <f>VLOOKUP(Table16[[#This Row],[Course Total]],'Grade Criteria'!$D$5:$E$16,2,TRUE)</f>
        <v>D-</v>
      </c>
    </row>
    <row r="13" spans="1:8" x14ac:dyDescent="0.25">
      <c r="A13" s="2">
        <v>5486</v>
      </c>
      <c r="B13" s="2" t="s">
        <v>22</v>
      </c>
      <c r="C13" s="2">
        <v>16</v>
      </c>
      <c r="D13" s="2">
        <v>100</v>
      </c>
      <c r="E13" s="2">
        <v>11</v>
      </c>
      <c r="F13" s="2">
        <f>SUM(Table16[[#This Row],[Exam 1]:[Exam 3]])</f>
        <v>127</v>
      </c>
      <c r="G13" s="2">
        <f>Table1[[#This Row],[Total]]+Projects[[#This Row],[Project Total]]+Table16[[#This Row],[Exam Total]]</f>
        <v>601</v>
      </c>
      <c r="H13" s="2" t="str">
        <f>VLOOKUP(Table16[[#This Row],[Course Total]],'Grade Criteria'!$D$5:$E$16,2,TRUE)</f>
        <v>D-</v>
      </c>
    </row>
    <row r="14" spans="1:8" x14ac:dyDescent="0.25">
      <c r="A14" s="2">
        <v>3256</v>
      </c>
      <c r="B14" s="2" t="s">
        <v>23</v>
      </c>
      <c r="C14" s="2">
        <v>95</v>
      </c>
      <c r="D14" s="2">
        <v>74</v>
      </c>
      <c r="F14" s="2">
        <f>SUM(Table16[[#This Row],[Exam 1]:[Exam 3]])</f>
        <v>169</v>
      </c>
      <c r="G14" s="2">
        <f>Table1[[#This Row],[Total]]+Projects[[#This Row],[Project Total]]+Table16[[#This Row],[Exam Total]]</f>
        <v>689</v>
      </c>
      <c r="H14" s="2" t="str">
        <f>VLOOKUP(Table16[[#This Row],[Course Total]],'Grade Criteria'!$D$5:$E$16,2,TRUE)</f>
        <v>D+</v>
      </c>
    </row>
    <row r="15" spans="1:8" x14ac:dyDescent="0.25">
      <c r="A15" s="2">
        <v>2687</v>
      </c>
      <c r="B15" s="2" t="s">
        <v>24</v>
      </c>
      <c r="C15" s="2">
        <v>90</v>
      </c>
      <c r="D15" s="2">
        <v>38</v>
      </c>
      <c r="E15" s="2">
        <v>100</v>
      </c>
      <c r="F15" s="2">
        <f>SUM(Table16[[#This Row],[Exam 1]:[Exam 3]])</f>
        <v>228</v>
      </c>
      <c r="G15" s="2">
        <f>Table1[[#This Row],[Total]]+Projects[[#This Row],[Project Total]]+Table16[[#This Row],[Exam Total]]</f>
        <v>731</v>
      </c>
      <c r="H15" s="2" t="str">
        <f>VLOOKUP(Table16[[#This Row],[Course Total]],'Grade Criteria'!$D$5:$E$16,2,TRUE)</f>
        <v>C-</v>
      </c>
    </row>
    <row r="17" spans="1:5" x14ac:dyDescent="0.25">
      <c r="A17" s="3" t="s">
        <v>65</v>
      </c>
      <c r="B17" s="3"/>
      <c r="C17" s="7">
        <f>COUNTBLANK(Table16[Exam 1])</f>
        <v>2</v>
      </c>
      <c r="D17" s="7">
        <f>COUNTBLANK(Table16[Exam 2])</f>
        <v>1</v>
      </c>
      <c r="E17" s="7">
        <v>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CF99A-15EB-4A5E-87B6-87ECF4FEEEAD}">
  <dimension ref="A1:E27"/>
  <sheetViews>
    <sheetView topLeftCell="A11" workbookViewId="0">
      <selection activeCell="B28" sqref="B28"/>
    </sheetView>
  </sheetViews>
  <sheetFormatPr defaultColWidth="8.69921875" defaultRowHeight="13.8" x14ac:dyDescent="0.25"/>
  <cols>
    <col min="1" max="1" width="14.19921875" style="2" customWidth="1"/>
    <col min="2" max="2" width="15.796875" style="2" bestFit="1" customWidth="1"/>
    <col min="3" max="3" width="8.69921875" style="2"/>
    <col min="4" max="4" width="11.296875" style="2" customWidth="1"/>
    <col min="5" max="16384" width="8.69921875" style="2"/>
  </cols>
  <sheetData>
    <row r="1" spans="1:5" customFormat="1" ht="24" x14ac:dyDescent="0.35">
      <c r="A1" s="5" t="s">
        <v>66</v>
      </c>
    </row>
    <row r="2" spans="1:5" customFormat="1" x14ac:dyDescent="0.25">
      <c r="A2" s="6" t="s">
        <v>25</v>
      </c>
    </row>
    <row r="3" spans="1:5" ht="24" customHeight="1" x14ac:dyDescent="0.35">
      <c r="A3" s="12" t="s">
        <v>31</v>
      </c>
      <c r="B3" s="12"/>
    </row>
    <row r="4" spans="1:5" x14ac:dyDescent="0.25">
      <c r="A4" s="9" t="s">
        <v>32</v>
      </c>
      <c r="B4" s="3"/>
      <c r="D4" s="8" t="s">
        <v>33</v>
      </c>
      <c r="E4" s="8" t="s">
        <v>34</v>
      </c>
    </row>
    <row r="5" spans="1:5" x14ac:dyDescent="0.25">
      <c r="A5" s="2" t="s">
        <v>35</v>
      </c>
      <c r="B5" s="2">
        <v>25</v>
      </c>
      <c r="D5" s="4">
        <v>0</v>
      </c>
      <c r="E5" s="4" t="s">
        <v>58</v>
      </c>
    </row>
    <row r="6" spans="1:5" x14ac:dyDescent="0.25">
      <c r="A6" s="2" t="s">
        <v>36</v>
      </c>
      <c r="B6" s="2">
        <v>25</v>
      </c>
      <c r="D6" s="4">
        <v>600</v>
      </c>
      <c r="E6" s="4" t="s">
        <v>59</v>
      </c>
    </row>
    <row r="7" spans="1:5" x14ac:dyDescent="0.25">
      <c r="A7" s="2" t="s">
        <v>37</v>
      </c>
      <c r="B7" s="2">
        <v>25</v>
      </c>
      <c r="D7" s="4">
        <v>640</v>
      </c>
      <c r="E7" s="4" t="s">
        <v>59</v>
      </c>
    </row>
    <row r="8" spans="1:5" x14ac:dyDescent="0.25">
      <c r="A8" s="2" t="s">
        <v>38</v>
      </c>
      <c r="B8" s="2">
        <v>25</v>
      </c>
      <c r="D8" s="4">
        <v>670</v>
      </c>
      <c r="E8" s="4" t="s">
        <v>60</v>
      </c>
    </row>
    <row r="9" spans="1:5" x14ac:dyDescent="0.25">
      <c r="A9" s="2" t="s">
        <v>39</v>
      </c>
      <c r="B9" s="2">
        <v>25</v>
      </c>
      <c r="D9" s="4">
        <v>700</v>
      </c>
      <c r="E9" s="4" t="s">
        <v>53</v>
      </c>
    </row>
    <row r="10" spans="1:5" x14ac:dyDescent="0.25">
      <c r="A10" s="2" t="s">
        <v>40</v>
      </c>
      <c r="B10" s="2">
        <v>25</v>
      </c>
      <c r="D10" s="4">
        <v>740</v>
      </c>
      <c r="E10" s="4" t="s">
        <v>52</v>
      </c>
    </row>
    <row r="11" spans="1:5" x14ac:dyDescent="0.25">
      <c r="A11" s="2" t="s">
        <v>41</v>
      </c>
      <c r="B11" s="2">
        <v>25</v>
      </c>
      <c r="D11" s="4">
        <v>770</v>
      </c>
      <c r="E11" s="4" t="s">
        <v>51</v>
      </c>
    </row>
    <row r="12" spans="1:5" x14ac:dyDescent="0.25">
      <c r="A12" s="2" t="s">
        <v>42</v>
      </c>
      <c r="B12" s="2">
        <v>25</v>
      </c>
      <c r="D12" s="4">
        <v>800</v>
      </c>
      <c r="E12" s="4" t="s">
        <v>49</v>
      </c>
    </row>
    <row r="13" spans="1:5" x14ac:dyDescent="0.25">
      <c r="A13" s="2" t="s">
        <v>43</v>
      </c>
      <c r="B13" s="2">
        <v>25</v>
      </c>
      <c r="D13" s="4">
        <v>840</v>
      </c>
      <c r="E13" s="4" t="s">
        <v>48</v>
      </c>
    </row>
    <row r="14" spans="1:5" x14ac:dyDescent="0.25">
      <c r="A14" s="2" t="s">
        <v>44</v>
      </c>
      <c r="B14" s="2">
        <v>25</v>
      </c>
      <c r="D14" s="4">
        <v>870</v>
      </c>
      <c r="E14" s="4" t="s">
        <v>50</v>
      </c>
    </row>
    <row r="15" spans="1:5" ht="28.2" thickBot="1" x14ac:dyDescent="0.3">
      <c r="A15" s="10" t="s">
        <v>45</v>
      </c>
      <c r="B15" s="11">
        <f>SUM(B5:B14)</f>
        <v>250</v>
      </c>
      <c r="D15" s="4">
        <v>900</v>
      </c>
      <c r="E15" s="4" t="s">
        <v>47</v>
      </c>
    </row>
    <row r="16" spans="1:5" ht="14.4" thickTop="1" x14ac:dyDescent="0.25">
      <c r="A16" s="9" t="s">
        <v>54</v>
      </c>
      <c r="D16" s="4">
        <v>950</v>
      </c>
      <c r="E16" s="4" t="s">
        <v>46</v>
      </c>
    </row>
    <row r="17" spans="1:2" x14ac:dyDescent="0.25">
      <c r="A17" s="2" t="s">
        <v>35</v>
      </c>
      <c r="B17" s="2">
        <v>75</v>
      </c>
    </row>
    <row r="18" spans="1:2" x14ac:dyDescent="0.25">
      <c r="A18" s="2" t="s">
        <v>36</v>
      </c>
      <c r="B18" s="2">
        <v>125</v>
      </c>
    </row>
    <row r="19" spans="1:2" x14ac:dyDescent="0.25">
      <c r="A19" s="2" t="s">
        <v>37</v>
      </c>
      <c r="B19" s="2">
        <v>100</v>
      </c>
    </row>
    <row r="20" spans="1:2" x14ac:dyDescent="0.25">
      <c r="A20" s="2" t="s">
        <v>38</v>
      </c>
      <c r="B20" s="2">
        <v>150</v>
      </c>
    </row>
    <row r="21" spans="1:2" ht="14.4" thickBot="1" x14ac:dyDescent="0.3">
      <c r="A21" s="10" t="s">
        <v>30</v>
      </c>
      <c r="B21" s="11">
        <f>SUM(B17:B20)</f>
        <v>450</v>
      </c>
    </row>
    <row r="22" spans="1:2" ht="14.4" thickTop="1" x14ac:dyDescent="0.25">
      <c r="A22" s="9" t="s">
        <v>55</v>
      </c>
    </row>
    <row r="23" spans="1:2" x14ac:dyDescent="0.25">
      <c r="A23" s="2" t="s">
        <v>35</v>
      </c>
      <c r="B23" s="2">
        <v>100</v>
      </c>
    </row>
    <row r="24" spans="1:2" x14ac:dyDescent="0.25">
      <c r="A24" s="2" t="s">
        <v>36</v>
      </c>
      <c r="B24" s="2">
        <v>100</v>
      </c>
    </row>
    <row r="25" spans="1:2" x14ac:dyDescent="0.25">
      <c r="A25" s="2" t="s">
        <v>37</v>
      </c>
      <c r="B25" s="2">
        <v>100</v>
      </c>
    </row>
    <row r="26" spans="1:2" ht="14.4" thickBot="1" x14ac:dyDescent="0.3">
      <c r="A26" s="10" t="s">
        <v>56</v>
      </c>
      <c r="B26" s="11">
        <f>SUM(B23:B25)</f>
        <v>300</v>
      </c>
    </row>
    <row r="27" spans="1:2" ht="14.4" thickTop="1" x14ac:dyDescent="0.25">
      <c r="A27" s="3" t="s">
        <v>57</v>
      </c>
      <c r="B27" s="2">
        <f>SUM(B15+B21+B26)</f>
        <v>1000</v>
      </c>
    </row>
  </sheetData>
  <mergeCells count="1">
    <mergeCell ref="A3:B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Tasks</vt:lpstr>
      <vt:lpstr>Projects</vt:lpstr>
      <vt:lpstr>Exams</vt:lpstr>
      <vt:lpstr>Grade Criteria</vt:lpstr>
      <vt:lpstr>Score Summary</vt:lpstr>
      <vt:lpstr>Total1</vt:lpstr>
      <vt:lpstr>Total2</vt:lpstr>
      <vt:lpstr>Total3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Pham Tung</cp:lastModifiedBy>
  <dcterms:created xsi:type="dcterms:W3CDTF">2015-06-05T18:17:20Z</dcterms:created>
  <dcterms:modified xsi:type="dcterms:W3CDTF">2025-03-01T02:26:35Z</dcterms:modified>
</cp:coreProperties>
</file>