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ower BI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/>
  <c r="D14" i="1"/>
  <c r="C14" i="1"/>
  <c r="E14" i="1" s="1"/>
  <c r="D13" i="1"/>
  <c r="E13" i="1" s="1"/>
  <c r="D12" i="1"/>
  <c r="C12" i="1"/>
  <c r="E12" i="1" s="1"/>
  <c r="D11" i="1"/>
  <c r="C11" i="1"/>
  <c r="E11" i="1" s="1"/>
  <c r="D10" i="1"/>
  <c r="C10" i="1"/>
  <c r="E10" i="1" s="1"/>
  <c r="D9" i="1"/>
  <c r="E9" i="1" s="1"/>
  <c r="C9" i="1"/>
  <c r="E8" i="1"/>
  <c r="D8" i="1"/>
  <c r="C8" i="1"/>
  <c r="D7" i="1"/>
  <c r="C7" i="1"/>
  <c r="E7" i="1" s="1"/>
  <c r="D6" i="1"/>
  <c r="C6" i="1"/>
  <c r="E6" i="1" s="1"/>
  <c r="D5" i="1"/>
  <c r="C5" i="1"/>
  <c r="E5" i="1" s="1"/>
  <c r="D4" i="1"/>
  <c r="C4" i="1"/>
  <c r="E4" i="1" s="1"/>
  <c r="D3" i="1"/>
  <c r="E3" i="1" s="1"/>
  <c r="C3" i="1"/>
  <c r="D2" i="1"/>
  <c r="E2" i="1" s="1"/>
  <c r="C2" i="1"/>
</calcChain>
</file>

<file path=xl/sharedStrings.xml><?xml version="1.0" encoding="utf-8"?>
<sst xmlns="http://schemas.openxmlformats.org/spreadsheetml/2006/main" count="19" uniqueCount="19">
  <si>
    <t>الصنف</t>
  </si>
  <si>
    <t>إجمالي البيع</t>
  </si>
  <si>
    <t>سعر البيع</t>
  </si>
  <si>
    <t>تكلفة الانتاج</t>
  </si>
  <si>
    <t>صافي الربح</t>
  </si>
  <si>
    <t>مثلثات</t>
  </si>
  <si>
    <t>شيدر 400 جرام</t>
  </si>
  <si>
    <t>شيدر 400 طعوم</t>
  </si>
  <si>
    <t>شيدر 1800 جرام</t>
  </si>
  <si>
    <t>شيدر 1800 جرام بشر</t>
  </si>
  <si>
    <t>كيري</t>
  </si>
  <si>
    <t>ثلاجة 5 كيلو</t>
  </si>
  <si>
    <t>اسطنبولي 5 كيلو</t>
  </si>
  <si>
    <t>صفرا 5 كيلو</t>
  </si>
  <si>
    <t>فيتا 5 كيلو</t>
  </si>
  <si>
    <t>ثلاجة 6 كيلو</t>
  </si>
  <si>
    <t>اسطنبولي 6 كيلو</t>
  </si>
  <si>
    <t>لهاليبو 3 كيلو</t>
  </si>
  <si>
    <t>نسبة الربح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</si>
</sst>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G4" sqref="G4"/>
    </sheetView>
  </sheetViews>
  <sheetFormatPr defaultRowHeight="15" x14ac:dyDescent="0.25"/>
  <cols>
    <col min="1" max="1" width="21.7109375" bestFit="1" customWidth="1"/>
    <col min="2" max="2" width="13.5703125" bestFit="1" customWidth="1"/>
    <col min="3" max="3" width="14.28515625" bestFit="1" customWidth="1"/>
    <col min="4" max="4" width="14.42578125" bestFit="1" customWidth="1"/>
    <col min="5" max="5" width="12.7109375" bestFit="1" customWidth="1"/>
    <col min="6" max="6" width="12.5703125" bestFit="1" customWidth="1"/>
  </cols>
  <sheetData>
    <row r="1" spans="1:6" ht="2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18</v>
      </c>
    </row>
    <row r="2" spans="1:6" ht="18.75" x14ac:dyDescent="0.3">
      <c r="A2" s="3" t="s">
        <v>5</v>
      </c>
      <c r="B2" s="3">
        <v>3119</v>
      </c>
      <c r="C2" s="4">
        <f>B2*8.5</f>
        <v>26511.5</v>
      </c>
      <c r="D2" s="4">
        <f>B2*(265/36)</f>
        <v>22959.305555555555</v>
      </c>
      <c r="E2" s="4">
        <f t="shared" ref="E2:E14" si="0">C2-D2</f>
        <v>3552.1944444444453</v>
      </c>
      <c r="F2" s="5">
        <f>(E2/C2)</f>
        <v>0.13398692810457519</v>
      </c>
    </row>
    <row r="3" spans="1:6" ht="18.75" x14ac:dyDescent="0.3">
      <c r="A3" s="3" t="s">
        <v>6</v>
      </c>
      <c r="B3" s="3">
        <v>357</v>
      </c>
      <c r="C3" s="4">
        <f>B3*27</f>
        <v>9639</v>
      </c>
      <c r="D3" s="4">
        <f>B3*20.5</f>
        <v>7318.5</v>
      </c>
      <c r="E3" s="4">
        <f t="shared" si="0"/>
        <v>2320.5</v>
      </c>
      <c r="F3" s="5">
        <f t="shared" ref="F3:F14" si="1">(E3/C3)</f>
        <v>0.24074074074074073</v>
      </c>
    </row>
    <row r="4" spans="1:6" ht="18.75" x14ac:dyDescent="0.3">
      <c r="A4" s="3" t="s">
        <v>7</v>
      </c>
      <c r="B4" s="3">
        <v>52</v>
      </c>
      <c r="C4" s="4">
        <f>B4*30</f>
        <v>1560</v>
      </c>
      <c r="D4" s="4">
        <f>B4*22.5</f>
        <v>1170</v>
      </c>
      <c r="E4" s="4">
        <f t="shared" si="0"/>
        <v>390</v>
      </c>
      <c r="F4" s="5">
        <f t="shared" si="1"/>
        <v>0.25</v>
      </c>
    </row>
    <row r="5" spans="1:6" ht="18.75" x14ac:dyDescent="0.3">
      <c r="A5" s="3" t="s">
        <v>8</v>
      </c>
      <c r="B5" s="3">
        <v>9</v>
      </c>
      <c r="C5" s="4">
        <f>B5*105</f>
        <v>945</v>
      </c>
      <c r="D5" s="4">
        <f>B5*85</f>
        <v>765</v>
      </c>
      <c r="E5" s="4">
        <f t="shared" si="0"/>
        <v>180</v>
      </c>
      <c r="F5" s="5">
        <f t="shared" si="1"/>
        <v>0.19047619047619047</v>
      </c>
    </row>
    <row r="6" spans="1:6" ht="18.75" x14ac:dyDescent="0.3">
      <c r="A6" s="3" t="s">
        <v>9</v>
      </c>
      <c r="B6" s="3">
        <v>41</v>
      </c>
      <c r="C6" s="4">
        <f>B6*80</f>
        <v>3280</v>
      </c>
      <c r="D6" s="4">
        <f>B6*55</f>
        <v>2255</v>
      </c>
      <c r="E6" s="4">
        <f t="shared" si="0"/>
        <v>1025</v>
      </c>
      <c r="F6" s="5">
        <f t="shared" si="1"/>
        <v>0.3125</v>
      </c>
    </row>
    <row r="7" spans="1:6" ht="18.75" x14ac:dyDescent="0.3">
      <c r="A7" s="3" t="s">
        <v>10</v>
      </c>
      <c r="B7" s="3">
        <v>106</v>
      </c>
      <c r="C7" s="4">
        <f>B7*140</f>
        <v>14840</v>
      </c>
      <c r="D7" s="4">
        <f>B7*120</f>
        <v>12720</v>
      </c>
      <c r="E7" s="4">
        <f t="shared" si="0"/>
        <v>2120</v>
      </c>
      <c r="F7" s="5">
        <f t="shared" si="1"/>
        <v>0.14285714285714285</v>
      </c>
    </row>
    <row r="8" spans="1:6" ht="18.75" x14ac:dyDescent="0.3">
      <c r="A8" s="3" t="s">
        <v>11</v>
      </c>
      <c r="B8" s="3">
        <v>19</v>
      </c>
      <c r="C8" s="4">
        <f>B8*350+20</f>
        <v>6670</v>
      </c>
      <c r="D8" s="4">
        <f>B8*312.5</f>
        <v>5937.5</v>
      </c>
      <c r="E8" s="4">
        <f t="shared" si="0"/>
        <v>732.5</v>
      </c>
      <c r="F8" s="5">
        <f t="shared" si="1"/>
        <v>0.10982008995502249</v>
      </c>
    </row>
    <row r="9" spans="1:6" ht="18.75" x14ac:dyDescent="0.3">
      <c r="A9" s="3" t="s">
        <v>12</v>
      </c>
      <c r="B9" s="3">
        <v>35</v>
      </c>
      <c r="C9" s="4">
        <f>B9*330</f>
        <v>11550</v>
      </c>
      <c r="D9" s="4">
        <f>B9*275</f>
        <v>9625</v>
      </c>
      <c r="E9" s="4">
        <f t="shared" si="0"/>
        <v>1925</v>
      </c>
      <c r="F9" s="5">
        <f t="shared" si="1"/>
        <v>0.16666666666666666</v>
      </c>
    </row>
    <row r="10" spans="1:6" ht="18.75" x14ac:dyDescent="0.3">
      <c r="A10" s="3" t="s">
        <v>13</v>
      </c>
      <c r="B10" s="3">
        <v>8</v>
      </c>
      <c r="C10" s="4">
        <f>B10*300</f>
        <v>2400</v>
      </c>
      <c r="D10" s="4">
        <f>B10*265</f>
        <v>2120</v>
      </c>
      <c r="E10" s="4">
        <f t="shared" si="0"/>
        <v>280</v>
      </c>
      <c r="F10" s="5">
        <f t="shared" si="1"/>
        <v>0.11666666666666667</v>
      </c>
    </row>
    <row r="11" spans="1:6" ht="18.75" x14ac:dyDescent="0.3">
      <c r="A11" s="3" t="s">
        <v>14</v>
      </c>
      <c r="B11" s="3">
        <v>28</v>
      </c>
      <c r="C11" s="4">
        <f>B11*300+45</f>
        <v>8445</v>
      </c>
      <c r="D11" s="4">
        <f>B11*265</f>
        <v>7420</v>
      </c>
      <c r="E11" s="4">
        <f t="shared" si="0"/>
        <v>1025</v>
      </c>
      <c r="F11" s="5">
        <f t="shared" si="1"/>
        <v>0.12137359384251035</v>
      </c>
    </row>
    <row r="12" spans="1:6" ht="18.75" x14ac:dyDescent="0.3">
      <c r="A12" s="3" t="s">
        <v>15</v>
      </c>
      <c r="B12" s="3">
        <v>29</v>
      </c>
      <c r="C12" s="4">
        <f>B12*420</f>
        <v>12180</v>
      </c>
      <c r="D12" s="4">
        <f>B12*375</f>
        <v>10875</v>
      </c>
      <c r="E12" s="4">
        <f t="shared" si="0"/>
        <v>1305</v>
      </c>
      <c r="F12" s="5">
        <f t="shared" si="1"/>
        <v>0.10714285714285714</v>
      </c>
    </row>
    <row r="13" spans="1:6" ht="18.75" x14ac:dyDescent="0.3">
      <c r="A13" s="3" t="s">
        <v>16</v>
      </c>
      <c r="B13" s="3">
        <v>28</v>
      </c>
      <c r="C13" s="4">
        <v>11340</v>
      </c>
      <c r="D13" s="4">
        <f>B13*330</f>
        <v>9240</v>
      </c>
      <c r="E13" s="4">
        <f t="shared" si="0"/>
        <v>2100</v>
      </c>
      <c r="F13" s="5">
        <f t="shared" si="1"/>
        <v>0.18518518518518517</v>
      </c>
    </row>
    <row r="14" spans="1:6" ht="18.75" x14ac:dyDescent="0.3">
      <c r="A14" s="3" t="s">
        <v>17</v>
      </c>
      <c r="B14" s="3">
        <v>30</v>
      </c>
      <c r="C14" s="4">
        <f>B14*110</f>
        <v>3300</v>
      </c>
      <c r="D14" s="4">
        <f>B14*86</f>
        <v>2580</v>
      </c>
      <c r="E14" s="4">
        <f t="shared" si="0"/>
        <v>720</v>
      </c>
      <c r="F14" s="5">
        <f t="shared" si="1"/>
        <v>0.21818181818181817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H.W</dc:creator>
  <cp:lastModifiedBy>H.W</cp:lastModifiedBy>
  <dcterms:created xsi:type="dcterms:W3CDTF">2024-01-12T21:46:47Z</dcterms:created>
  <dcterms:modified xsi:type="dcterms:W3CDTF">2024-01-14T14:17:58Z</dcterms:modified>
</cp:coreProperties>
</file>