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ted Company\اسامة\تقارير مصنع\"/>
    </mc:Choice>
  </mc:AlternateContent>
  <bookViews>
    <workbookView xWindow="0" yWindow="0" windowWidth="20490" windowHeight="7635"/>
  </bookViews>
  <sheets>
    <sheet name="شهر مارس" sheetId="1" r:id="rId1"/>
    <sheet name="شهر فبراير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17" i="1"/>
  <c r="E17" i="1" s="1"/>
  <c r="D16" i="1"/>
  <c r="E16" i="1" s="1"/>
  <c r="D15" i="1"/>
  <c r="E15" i="1" s="1"/>
  <c r="E14" i="1"/>
  <c r="D14" i="1"/>
  <c r="D13" i="1"/>
  <c r="E13" i="1" s="1"/>
  <c r="D12" i="1"/>
  <c r="E12" i="1" s="1"/>
  <c r="D11" i="1"/>
  <c r="E11" i="1" s="1"/>
  <c r="E10" i="1"/>
  <c r="D10" i="1"/>
  <c r="D9" i="1"/>
  <c r="E9" i="1" s="1"/>
  <c r="D8" i="1"/>
  <c r="E8" i="1" s="1"/>
  <c r="D7" i="1"/>
  <c r="E7" i="1" s="1"/>
  <c r="E6" i="1"/>
  <c r="D6" i="1"/>
  <c r="D5" i="1"/>
  <c r="E5" i="1" s="1"/>
  <c r="D4" i="1"/>
  <c r="E4" i="1" s="1"/>
  <c r="D3" i="1"/>
  <c r="E3" i="1" s="1"/>
  <c r="E2" i="1"/>
  <c r="D2" i="1"/>
</calcChain>
</file>

<file path=xl/sharedStrings.xml><?xml version="1.0" encoding="utf-8"?>
<sst xmlns="http://schemas.openxmlformats.org/spreadsheetml/2006/main" count="46" uniqueCount="23">
  <si>
    <t>الصنف</t>
  </si>
  <si>
    <t>إجمالي البيع</t>
  </si>
  <si>
    <t>سعر البيع</t>
  </si>
  <si>
    <t>تكلفة الانتاج</t>
  </si>
  <si>
    <t>صافي الربح</t>
  </si>
  <si>
    <t>مثلثات</t>
  </si>
  <si>
    <t>كيري 400 جرام</t>
  </si>
  <si>
    <t>كيري 3 كيلو</t>
  </si>
  <si>
    <t>جبنة ثلاجة 5 كيلو</t>
  </si>
  <si>
    <t>جبنة اسطنبولي 5 كيلو</t>
  </si>
  <si>
    <t>جبنة صفرا 5 كيلو</t>
  </si>
  <si>
    <t>جبنة فيتا 5 كيلو</t>
  </si>
  <si>
    <t>جبنة فيتا 10 كيلو</t>
  </si>
  <si>
    <t>جبنة اسطنبولي 4 كيلو</t>
  </si>
  <si>
    <t>جبنة ثلاجة 4 كيلو</t>
  </si>
  <si>
    <t>شيدر 400 جرام سادة</t>
  </si>
  <si>
    <t>شيدر 400 جرام طعوم</t>
  </si>
  <si>
    <t>شيدر 1800 جرام (بَشر)</t>
  </si>
  <si>
    <t>شيدر 1800 جرام</t>
  </si>
  <si>
    <t>صوص شيدر</t>
  </si>
  <si>
    <t>لهاليبو 3 كيلو</t>
  </si>
  <si>
    <t>نسبة الربح</t>
  </si>
  <si>
    <t>نسبة الربح من اجمالي الربح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</si>
</sst>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/>
    <xf numFmtId="9" fontId="1" fillId="2" borderId="0" xfId="1" applyFont="1" applyFill="1" applyAlignment="1">
      <alignment horizontal="center" vertical="center"/>
    </xf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2" workbookViewId="0">
      <selection activeCell="G18" sqref="G18"/>
    </sheetView>
  </sheetViews>
  <sheetFormatPr defaultRowHeight="15" x14ac:dyDescent="0.25"/>
  <cols>
    <col min="1" max="1" width="23.42578125" bestFit="1" customWidth="1"/>
    <col min="2" max="2" width="13.5703125" bestFit="1" customWidth="1"/>
    <col min="3" max="4" width="17.140625" bestFit="1" customWidth="1"/>
    <col min="5" max="5" width="15.5703125" bestFit="1" customWidth="1"/>
    <col min="6" max="6" width="12.5703125" bestFit="1" customWidth="1"/>
    <col min="7" max="7" width="30.28515625" style="11" bestFit="1" customWidth="1"/>
  </cols>
  <sheetData>
    <row r="1" spans="1:7" ht="2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21</v>
      </c>
      <c r="G1" s="10" t="s">
        <v>22</v>
      </c>
    </row>
    <row r="2" spans="1:7" ht="18.75" x14ac:dyDescent="0.3">
      <c r="A2" s="3" t="s">
        <v>5</v>
      </c>
      <c r="B2" s="4">
        <v>54.444444444444443</v>
      </c>
      <c r="C2" s="5">
        <v>19628</v>
      </c>
      <c r="D2" s="5">
        <f>265*B2</f>
        <v>14427.777777777777</v>
      </c>
      <c r="E2" s="5">
        <f>C2-D2</f>
        <v>5200.2222222222226</v>
      </c>
      <c r="F2" s="6">
        <f>E2/C2</f>
        <v>0.26493897606593758</v>
      </c>
      <c r="G2" s="6">
        <f>E2/32830.9573975486</f>
        <v>0.15839386464588784</v>
      </c>
    </row>
    <row r="3" spans="1:7" ht="18.75" x14ac:dyDescent="0.3">
      <c r="A3" s="3" t="s">
        <v>6</v>
      </c>
      <c r="B3" s="3">
        <v>595</v>
      </c>
      <c r="C3" s="5">
        <v>21016</v>
      </c>
      <c r="D3" s="5">
        <f>B3*28.5</f>
        <v>16957.5</v>
      </c>
      <c r="E3" s="5">
        <f t="shared" ref="E3:E17" si="0">C3-D3</f>
        <v>4058.5</v>
      </c>
      <c r="F3" s="6">
        <f t="shared" ref="F3:F17" si="1">E3/C3</f>
        <v>0.19311476969927674</v>
      </c>
      <c r="G3" s="6">
        <f t="shared" ref="G3:G20" si="2">E3/32830.9573975486</f>
        <v>0.12361808249621857</v>
      </c>
    </row>
    <row r="4" spans="1:7" ht="18.75" x14ac:dyDescent="0.3">
      <c r="A4" s="3" t="s">
        <v>7</v>
      </c>
      <c r="B4" s="4">
        <v>308.93555555555554</v>
      </c>
      <c r="C4" s="5">
        <v>55328</v>
      </c>
      <c r="D4" s="5">
        <f>B4*156</f>
        <v>48193.946666666663</v>
      </c>
      <c r="E4" s="5">
        <f t="shared" si="0"/>
        <v>7134.0533333333369</v>
      </c>
      <c r="F4" s="6">
        <f t="shared" si="1"/>
        <v>0.1289411027568923</v>
      </c>
      <c r="G4" s="6">
        <f t="shared" si="2"/>
        <v>0.21729653652640718</v>
      </c>
    </row>
    <row r="5" spans="1:7" ht="18.75" x14ac:dyDescent="0.3">
      <c r="A5" s="3" t="s">
        <v>8</v>
      </c>
      <c r="B5" s="4">
        <v>39.940789473684212</v>
      </c>
      <c r="C5" s="5">
        <v>18430</v>
      </c>
      <c r="D5" s="5">
        <f>(330/4)*5*B5</f>
        <v>16475.575657894737</v>
      </c>
      <c r="E5" s="5">
        <f t="shared" si="0"/>
        <v>1954.4243421052633</v>
      </c>
      <c r="F5" s="6">
        <f t="shared" si="1"/>
        <v>0.10604581346203273</v>
      </c>
      <c r="G5" s="6">
        <f t="shared" si="2"/>
        <v>5.9529922275467821E-2</v>
      </c>
    </row>
    <row r="6" spans="1:7" ht="18.75" x14ac:dyDescent="0.3">
      <c r="A6" s="3" t="s">
        <v>9</v>
      </c>
      <c r="B6" s="4">
        <v>51.870526315789476</v>
      </c>
      <c r="C6" s="5">
        <v>22009</v>
      </c>
      <c r="D6" s="5">
        <f>B6*360</f>
        <v>18673.389473684212</v>
      </c>
      <c r="E6" s="5">
        <f t="shared" si="0"/>
        <v>3335.6105263157879</v>
      </c>
      <c r="F6" s="6">
        <f t="shared" si="1"/>
        <v>0.15155665983533045</v>
      </c>
      <c r="G6" s="6">
        <f t="shared" si="2"/>
        <v>0.10159955087282496</v>
      </c>
    </row>
    <row r="7" spans="1:7" ht="18.75" x14ac:dyDescent="0.3">
      <c r="A7" s="3" t="s">
        <v>10</v>
      </c>
      <c r="B7" s="4">
        <v>7.9746666666666668</v>
      </c>
      <c r="C7" s="5">
        <v>2754</v>
      </c>
      <c r="D7" s="5">
        <f>B7*275</f>
        <v>2193.0333333333333</v>
      </c>
      <c r="E7" s="5">
        <f t="shared" si="0"/>
        <v>560.9666666666667</v>
      </c>
      <c r="F7" s="6">
        <f t="shared" si="1"/>
        <v>0.20369160009682888</v>
      </c>
      <c r="G7" s="6">
        <f t="shared" si="2"/>
        <v>1.7086515628342677E-2</v>
      </c>
    </row>
    <row r="8" spans="1:7" ht="18.75" x14ac:dyDescent="0.3">
      <c r="A8" s="3" t="s">
        <v>11</v>
      </c>
      <c r="B8" s="4">
        <v>38.955882352941174</v>
      </c>
      <c r="C8" s="5">
        <v>15195</v>
      </c>
      <c r="D8" s="5">
        <f>B8*350</f>
        <v>13634.558823529411</v>
      </c>
      <c r="E8" s="5">
        <f t="shared" si="0"/>
        <v>1560.4411764705892</v>
      </c>
      <c r="F8" s="6">
        <f t="shared" si="1"/>
        <v>0.10269438476278968</v>
      </c>
      <c r="G8" s="6">
        <f t="shared" si="2"/>
        <v>4.7529566609199866E-2</v>
      </c>
    </row>
    <row r="9" spans="1:7" ht="18.75" x14ac:dyDescent="0.3">
      <c r="A9" s="3" t="s">
        <v>12</v>
      </c>
      <c r="B9" s="3">
        <v>15</v>
      </c>
      <c r="C9" s="5">
        <v>11550</v>
      </c>
      <c r="D9" s="5">
        <f>B9*700</f>
        <v>10500</v>
      </c>
      <c r="E9" s="5">
        <f t="shared" si="0"/>
        <v>1050</v>
      </c>
      <c r="F9" s="6">
        <f t="shared" si="1"/>
        <v>9.0909090909090912E-2</v>
      </c>
      <c r="G9" s="6">
        <f t="shared" si="2"/>
        <v>3.1982009762481091E-2</v>
      </c>
    </row>
    <row r="10" spans="1:7" ht="18.75" x14ac:dyDescent="0.3">
      <c r="A10" s="3" t="s">
        <v>13</v>
      </c>
      <c r="B10" s="3">
        <v>19</v>
      </c>
      <c r="C10" s="5">
        <v>6270</v>
      </c>
      <c r="D10" s="5">
        <f>B10*270</f>
        <v>5130</v>
      </c>
      <c r="E10" s="5">
        <f t="shared" si="0"/>
        <v>1140</v>
      </c>
      <c r="F10" s="6">
        <f t="shared" si="1"/>
        <v>0.18181818181818182</v>
      </c>
      <c r="G10" s="6">
        <f t="shared" si="2"/>
        <v>3.4723324884979472E-2</v>
      </c>
    </row>
    <row r="11" spans="1:7" ht="18.75" x14ac:dyDescent="0.3">
      <c r="A11" s="3" t="s">
        <v>14</v>
      </c>
      <c r="B11" s="3">
        <v>22</v>
      </c>
      <c r="C11" s="5">
        <v>8140</v>
      </c>
      <c r="D11" s="5">
        <f>B11*330</f>
        <v>7260</v>
      </c>
      <c r="E11" s="5">
        <f t="shared" si="0"/>
        <v>880</v>
      </c>
      <c r="F11" s="6">
        <f t="shared" si="1"/>
        <v>0.10810810810810811</v>
      </c>
      <c r="G11" s="6">
        <f t="shared" si="2"/>
        <v>2.6803970086650818E-2</v>
      </c>
    </row>
    <row r="12" spans="1:7" ht="18.75" x14ac:dyDescent="0.3">
      <c r="A12" s="3" t="s">
        <v>15</v>
      </c>
      <c r="B12" s="3">
        <v>161</v>
      </c>
      <c r="C12" s="5">
        <v>4854</v>
      </c>
      <c r="D12" s="5">
        <f>B12*22</f>
        <v>3542</v>
      </c>
      <c r="E12" s="5">
        <f t="shared" si="0"/>
        <v>1312</v>
      </c>
      <c r="F12" s="6">
        <f t="shared" si="1"/>
        <v>0.2702925422332097</v>
      </c>
      <c r="G12" s="6">
        <f t="shared" si="2"/>
        <v>3.9962282674643038E-2</v>
      </c>
    </row>
    <row r="13" spans="1:7" ht="18.75" x14ac:dyDescent="0.3">
      <c r="A13" s="3" t="s">
        <v>16</v>
      </c>
      <c r="B13" s="3">
        <v>39</v>
      </c>
      <c r="C13" s="5">
        <v>1383</v>
      </c>
      <c r="D13" s="5">
        <f>B13*24</f>
        <v>936</v>
      </c>
      <c r="E13" s="5">
        <f t="shared" si="0"/>
        <v>447</v>
      </c>
      <c r="F13" s="6">
        <f t="shared" si="1"/>
        <v>0.3232104121475054</v>
      </c>
      <c r="G13" s="6">
        <f t="shared" si="2"/>
        <v>1.3615198441741949E-2</v>
      </c>
    </row>
    <row r="14" spans="1:7" ht="18.75" x14ac:dyDescent="0.3">
      <c r="A14" s="3" t="s">
        <v>17</v>
      </c>
      <c r="B14" s="3">
        <v>34</v>
      </c>
      <c r="C14" s="5">
        <v>3400</v>
      </c>
      <c r="D14" s="5">
        <f>B14*58</f>
        <v>1972</v>
      </c>
      <c r="E14" s="5">
        <f t="shared" si="0"/>
        <v>1428</v>
      </c>
      <c r="F14" s="6">
        <f t="shared" si="1"/>
        <v>0.42</v>
      </c>
      <c r="G14" s="6">
        <f t="shared" si="2"/>
        <v>4.349553327697428E-2</v>
      </c>
    </row>
    <row r="15" spans="1:7" ht="18.75" x14ac:dyDescent="0.3">
      <c r="A15" s="3" t="s">
        <v>18</v>
      </c>
      <c r="B15" s="3">
        <v>29</v>
      </c>
      <c r="C15" s="5">
        <v>3140</v>
      </c>
      <c r="D15" s="5">
        <f>B15*85</f>
        <v>2465</v>
      </c>
      <c r="E15" s="5">
        <f t="shared" si="0"/>
        <v>675</v>
      </c>
      <c r="F15" s="6">
        <f t="shared" si="1"/>
        <v>0.21496815286624205</v>
      </c>
      <c r="G15" s="6">
        <f t="shared" si="2"/>
        <v>2.0559863418737844E-2</v>
      </c>
    </row>
    <row r="16" spans="1:7" ht="18.75" x14ac:dyDescent="0.3">
      <c r="A16" s="3" t="s">
        <v>19</v>
      </c>
      <c r="B16" s="3">
        <v>42</v>
      </c>
      <c r="C16" s="5">
        <v>2730</v>
      </c>
      <c r="D16" s="5">
        <f>B16*50</f>
        <v>2100</v>
      </c>
      <c r="E16" s="5">
        <f t="shared" si="0"/>
        <v>630</v>
      </c>
      <c r="F16" s="6">
        <f t="shared" si="1"/>
        <v>0.23076923076923078</v>
      </c>
      <c r="G16" s="6">
        <f t="shared" si="2"/>
        <v>1.9189205857488654E-2</v>
      </c>
    </row>
    <row r="17" spans="1:7" ht="18.75" x14ac:dyDescent="0.3">
      <c r="A17" s="3" t="s">
        <v>20</v>
      </c>
      <c r="B17" s="4">
        <v>43.173913043478258</v>
      </c>
      <c r="C17" s="5">
        <v>5005</v>
      </c>
      <c r="D17" s="5">
        <f>B17*82</f>
        <v>3540.260869565217</v>
      </c>
      <c r="E17" s="5">
        <f t="shared" si="0"/>
        <v>1464.739130434783</v>
      </c>
      <c r="F17" s="6">
        <f t="shared" si="1"/>
        <v>0.29265517091604054</v>
      </c>
      <c r="G17" s="6">
        <f t="shared" si="2"/>
        <v>4.4614572541955513E-2</v>
      </c>
    </row>
    <row r="18" spans="1:7" ht="21" x14ac:dyDescent="0.35">
      <c r="A18" s="7"/>
      <c r="B18" s="8"/>
      <c r="C18" s="7"/>
      <c r="D18" s="7"/>
      <c r="E1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2" workbookViewId="0">
      <selection activeCell="G18" sqref="G18"/>
    </sheetView>
  </sheetViews>
  <sheetFormatPr defaultRowHeight="15" x14ac:dyDescent="0.25"/>
  <cols>
    <col min="1" max="1" width="23.42578125" bestFit="1" customWidth="1"/>
    <col min="2" max="2" width="13.5703125" bestFit="1" customWidth="1"/>
    <col min="3" max="3" width="14.28515625" bestFit="1" customWidth="1"/>
    <col min="4" max="4" width="14.42578125" bestFit="1" customWidth="1"/>
    <col min="5" max="5" width="14.28515625" bestFit="1" customWidth="1"/>
    <col min="6" max="6" width="12.5703125" bestFit="1" customWidth="1"/>
    <col min="7" max="7" width="30.28515625" bestFit="1" customWidth="1"/>
  </cols>
  <sheetData>
    <row r="1" spans="1:7" ht="2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21</v>
      </c>
      <c r="G1" s="10" t="s">
        <v>22</v>
      </c>
    </row>
    <row r="2" spans="1:7" ht="18.75" x14ac:dyDescent="0.3">
      <c r="A2" s="3" t="s">
        <v>5</v>
      </c>
      <c r="B2" s="3">
        <v>64.81</v>
      </c>
      <c r="C2" s="5">
        <v>24341</v>
      </c>
      <c r="D2" s="5">
        <f>265*B2</f>
        <v>17174.650000000001</v>
      </c>
      <c r="E2" s="5">
        <f>C2-D2</f>
        <v>7166.3499999999985</v>
      </c>
      <c r="F2" s="6">
        <f>E2/C2</f>
        <v>0.29441477342755018</v>
      </c>
      <c r="G2" s="6">
        <f>E2/34809.675</f>
        <v>0.20587236163509134</v>
      </c>
    </row>
    <row r="3" spans="1:7" ht="18.75" x14ac:dyDescent="0.3">
      <c r="A3" s="3" t="s">
        <v>6</v>
      </c>
      <c r="B3" s="3">
        <v>339</v>
      </c>
      <c r="C3" s="5">
        <v>11946</v>
      </c>
      <c r="D3" s="5">
        <f>B3*28.5</f>
        <v>9661.5</v>
      </c>
      <c r="E3" s="5">
        <f t="shared" ref="E3:E17" si="0">C3-D3</f>
        <v>2284.5</v>
      </c>
      <c r="F3" s="6">
        <f t="shared" ref="F3:F17" si="1">E3/C3</f>
        <v>0.1912355600200904</v>
      </c>
      <c r="G3" s="6">
        <f t="shared" ref="G3:G17" si="2">E3/34809.675</f>
        <v>6.5628305923568664E-2</v>
      </c>
    </row>
    <row r="4" spans="1:7" ht="18.75" x14ac:dyDescent="0.3">
      <c r="A4" s="3" t="s">
        <v>7</v>
      </c>
      <c r="B4" s="3">
        <v>455.3</v>
      </c>
      <c r="C4" s="5">
        <v>81047.5</v>
      </c>
      <c r="D4" s="5">
        <f>B4*156</f>
        <v>71026.8</v>
      </c>
      <c r="E4" s="5">
        <f t="shared" si="0"/>
        <v>10020.699999999997</v>
      </c>
      <c r="F4" s="6">
        <f t="shared" si="1"/>
        <v>0.12363984083407875</v>
      </c>
      <c r="G4" s="6">
        <f t="shared" si="2"/>
        <v>0.28787111629166307</v>
      </c>
    </row>
    <row r="5" spans="1:7" ht="18.75" x14ac:dyDescent="0.3">
      <c r="A5" s="3" t="s">
        <v>8</v>
      </c>
      <c r="B5" s="3">
        <v>33.79</v>
      </c>
      <c r="C5" s="5">
        <v>14860</v>
      </c>
      <c r="D5" s="5">
        <f>(330/4)*5*B5</f>
        <v>13938.375</v>
      </c>
      <c r="E5" s="5">
        <f t="shared" si="0"/>
        <v>921.625</v>
      </c>
      <c r="F5" s="6">
        <f t="shared" si="1"/>
        <v>6.202052489905787E-2</v>
      </c>
      <c r="G5" s="6">
        <f t="shared" si="2"/>
        <v>2.6476116194707359E-2</v>
      </c>
    </row>
    <row r="6" spans="1:7" ht="18.75" x14ac:dyDescent="0.3">
      <c r="A6" s="3" t="s">
        <v>9</v>
      </c>
      <c r="B6" s="3">
        <v>53.3</v>
      </c>
      <c r="C6" s="5">
        <v>21489</v>
      </c>
      <c r="D6" s="5">
        <f>B6*360</f>
        <v>19188</v>
      </c>
      <c r="E6" s="5">
        <f t="shared" si="0"/>
        <v>2301</v>
      </c>
      <c r="F6" s="6">
        <f t="shared" si="1"/>
        <v>0.10707803992740472</v>
      </c>
      <c r="G6" s="6">
        <f t="shared" si="2"/>
        <v>6.6102312072721159E-2</v>
      </c>
    </row>
    <row r="7" spans="1:7" ht="18.75" x14ac:dyDescent="0.3">
      <c r="A7" s="3" t="s">
        <v>10</v>
      </c>
      <c r="B7" s="3">
        <v>20.7</v>
      </c>
      <c r="C7" s="5">
        <v>7017</v>
      </c>
      <c r="D7" s="5">
        <f>B7*275</f>
        <v>5692.5</v>
      </c>
      <c r="E7" s="5">
        <f t="shared" si="0"/>
        <v>1324.5</v>
      </c>
      <c r="F7" s="6">
        <f t="shared" si="1"/>
        <v>0.18875587858059001</v>
      </c>
      <c r="G7" s="6">
        <f t="shared" si="2"/>
        <v>3.8049766336514197E-2</v>
      </c>
    </row>
    <row r="8" spans="1:7" ht="18.75" x14ac:dyDescent="0.3">
      <c r="A8" s="3" t="s">
        <v>11</v>
      </c>
      <c r="B8" s="3">
        <v>61.7</v>
      </c>
      <c r="C8" s="5">
        <v>22832</v>
      </c>
      <c r="D8" s="5">
        <f>B8*350</f>
        <v>21595</v>
      </c>
      <c r="E8" s="5">
        <f t="shared" si="0"/>
        <v>1237</v>
      </c>
      <c r="F8" s="6">
        <f t="shared" si="1"/>
        <v>5.4178346180798878E-2</v>
      </c>
      <c r="G8" s="6">
        <f t="shared" si="2"/>
        <v>3.5536097363735794E-2</v>
      </c>
    </row>
    <row r="9" spans="1:7" ht="18.75" x14ac:dyDescent="0.3">
      <c r="A9" s="3" t="s">
        <v>12</v>
      </c>
      <c r="B9" s="3">
        <v>4</v>
      </c>
      <c r="C9" s="5">
        <v>3080</v>
      </c>
      <c r="D9" s="5">
        <f>B9*700</f>
        <v>2800</v>
      </c>
      <c r="E9" s="5">
        <f t="shared" si="0"/>
        <v>280</v>
      </c>
      <c r="F9" s="6">
        <f t="shared" si="1"/>
        <v>9.0909090909090912E-2</v>
      </c>
      <c r="G9" s="6">
        <f t="shared" si="2"/>
        <v>8.0437407128908841E-3</v>
      </c>
    </row>
    <row r="10" spans="1:7" ht="18.75" x14ac:dyDescent="0.3">
      <c r="A10" s="3" t="s">
        <v>13</v>
      </c>
      <c r="B10" s="3">
        <v>28</v>
      </c>
      <c r="C10" s="5">
        <v>8530</v>
      </c>
      <c r="D10" s="5">
        <f>B10*270</f>
        <v>7560</v>
      </c>
      <c r="E10" s="5">
        <f t="shared" si="0"/>
        <v>970</v>
      </c>
      <c r="F10" s="6">
        <f t="shared" si="1"/>
        <v>0.11371629542790153</v>
      </c>
      <c r="G10" s="6">
        <f t="shared" si="2"/>
        <v>2.7865816041086275E-2</v>
      </c>
    </row>
    <row r="11" spans="1:7" ht="18.75" x14ac:dyDescent="0.3">
      <c r="A11" s="3" t="s">
        <v>14</v>
      </c>
      <c r="B11" s="3">
        <v>13</v>
      </c>
      <c r="C11" s="5">
        <v>4480</v>
      </c>
      <c r="D11" s="5">
        <f>B11*330</f>
        <v>4290</v>
      </c>
      <c r="E11" s="5">
        <f t="shared" si="0"/>
        <v>190</v>
      </c>
      <c r="F11" s="6">
        <f t="shared" si="1"/>
        <v>4.2410714285714288E-2</v>
      </c>
      <c r="G11" s="6">
        <f t="shared" si="2"/>
        <v>5.4582526266045281E-3</v>
      </c>
    </row>
    <row r="12" spans="1:7" ht="18.75" x14ac:dyDescent="0.3">
      <c r="A12" s="3" t="s">
        <v>15</v>
      </c>
      <c r="B12" s="3">
        <v>156</v>
      </c>
      <c r="C12" s="5">
        <v>4521</v>
      </c>
      <c r="D12" s="5">
        <f>B12*22</f>
        <v>3432</v>
      </c>
      <c r="E12" s="5">
        <f t="shared" si="0"/>
        <v>1089</v>
      </c>
      <c r="F12" s="6">
        <f t="shared" si="1"/>
        <v>0.24087591240875914</v>
      </c>
      <c r="G12" s="6">
        <f t="shared" si="2"/>
        <v>3.1284405844064903E-2</v>
      </c>
    </row>
    <row r="13" spans="1:7" ht="18.75" x14ac:dyDescent="0.3">
      <c r="A13" s="3" t="s">
        <v>16</v>
      </c>
      <c r="B13" s="3">
        <v>100</v>
      </c>
      <c r="C13" s="5">
        <v>3458</v>
      </c>
      <c r="D13" s="5">
        <f>B13*24</f>
        <v>2400</v>
      </c>
      <c r="E13" s="5">
        <f t="shared" si="0"/>
        <v>1058</v>
      </c>
      <c r="F13" s="6">
        <f t="shared" si="1"/>
        <v>0.30595720069404281</v>
      </c>
      <c r="G13" s="6">
        <f t="shared" si="2"/>
        <v>3.0393848836566269E-2</v>
      </c>
    </row>
    <row r="14" spans="1:7" ht="18.75" x14ac:dyDescent="0.3">
      <c r="A14" s="3" t="s">
        <v>17</v>
      </c>
      <c r="B14" s="3">
        <v>117</v>
      </c>
      <c r="C14" s="5">
        <v>10110</v>
      </c>
      <c r="D14" s="5">
        <f>B14*58</f>
        <v>6786</v>
      </c>
      <c r="E14" s="5">
        <f t="shared" si="0"/>
        <v>3324</v>
      </c>
      <c r="F14" s="6">
        <f t="shared" si="1"/>
        <v>0.32878338278931751</v>
      </c>
      <c r="G14" s="6">
        <f t="shared" si="2"/>
        <v>9.5490693320176068E-2</v>
      </c>
    </row>
    <row r="15" spans="1:7" ht="18.75" x14ac:dyDescent="0.3">
      <c r="A15" s="3" t="s">
        <v>18</v>
      </c>
      <c r="B15" s="3">
        <v>29</v>
      </c>
      <c r="C15" s="5">
        <v>3140</v>
      </c>
      <c r="D15" s="5">
        <f>B15*85</f>
        <v>2465</v>
      </c>
      <c r="E15" s="5">
        <f t="shared" si="0"/>
        <v>675</v>
      </c>
      <c r="F15" s="6">
        <f t="shared" si="1"/>
        <v>0.21496815286624205</v>
      </c>
      <c r="G15" s="6">
        <f t="shared" si="2"/>
        <v>1.9391160647147666E-2</v>
      </c>
    </row>
    <row r="16" spans="1:7" ht="18.75" x14ac:dyDescent="0.3">
      <c r="A16" s="3" t="s">
        <v>19</v>
      </c>
      <c r="B16" s="3">
        <v>52</v>
      </c>
      <c r="C16" s="5">
        <v>3380</v>
      </c>
      <c r="D16" s="5">
        <f>B16*50</f>
        <v>2600</v>
      </c>
      <c r="E16" s="5">
        <f t="shared" si="0"/>
        <v>780</v>
      </c>
      <c r="F16" s="6">
        <f t="shared" si="1"/>
        <v>0.23076923076923078</v>
      </c>
      <c r="G16" s="6">
        <f t="shared" si="2"/>
        <v>2.2407563414481749E-2</v>
      </c>
    </row>
    <row r="17" spans="1:7" ht="18.75" x14ac:dyDescent="0.3">
      <c r="A17" s="3" t="s">
        <v>20</v>
      </c>
      <c r="B17" s="3">
        <v>36</v>
      </c>
      <c r="C17" s="5">
        <v>4140</v>
      </c>
      <c r="D17" s="5">
        <f>B17*82</f>
        <v>2952</v>
      </c>
      <c r="E17" s="5">
        <f t="shared" si="0"/>
        <v>1188</v>
      </c>
      <c r="F17" s="6">
        <f t="shared" si="1"/>
        <v>0.28695652173913044</v>
      </c>
      <c r="G17" s="6">
        <f t="shared" si="2"/>
        <v>3.4128442738979893E-2</v>
      </c>
    </row>
    <row r="18" spans="1:7" x14ac:dyDescent="0.25">
      <c r="E18" s="9"/>
      <c r="G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شهر مارس</vt:lpstr>
      <vt:lpstr>شهر فبراير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H.W</dc:creator>
  <cp:lastModifiedBy>H.W</cp:lastModifiedBy>
  <dcterms:created xsi:type="dcterms:W3CDTF">2024-04-03T08:56:59Z</dcterms:created>
  <dcterms:modified xsi:type="dcterms:W3CDTF">2024-04-03T13:08:25Z</dcterms:modified>
</cp:coreProperties>
</file>