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upwork\Excel_payroll project\"/>
    </mc:Choice>
  </mc:AlternateContent>
  <xr:revisionPtr revIDLastSave="0" documentId="13_ncr:1_{7EF316E0-38FF-4D36-8A96-05FF0C2CEB95}" xr6:coauthVersionLast="47" xr6:coauthVersionMax="47" xr10:uidLastSave="{00000000-0000-0000-0000-000000000000}"/>
  <bookViews>
    <workbookView xWindow="-110" yWindow="-110" windowWidth="19420" windowHeight="10300" xr2:uid="{00000000-000D-0000-FFFF-FFFF00000000}"/>
  </bookViews>
  <sheets>
    <sheet name="Dashboard" sheetId="3" r:id="rId1"/>
    <sheet name="data" sheetId="2" r:id="rId2"/>
    <sheet name="Pivot" sheetId="5" r:id="rId3"/>
    <sheet name="Processing" sheetId="6" r:id="rId4"/>
    <sheet name="Heat map" sheetId="7" r:id="rId5"/>
    <sheet name="Colors" sheetId="4" r:id="rId6"/>
  </sheets>
  <definedNames>
    <definedName name="_xlnm._FilterDatabase" localSheetId="4" hidden="1">'Heat map'!$A$1:$G$1345</definedName>
    <definedName name="ExternalData_1" localSheetId="1" hidden="1">data!$A$3:$AY$51</definedName>
    <definedName name="Slicer_Mon">#N/A</definedName>
    <definedName name="Slicer_Year">#N/A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8" i="6" l="1" a="1"/>
  <c r="J98" i="6" s="1"/>
  <c r="I98" i="6" s="1" a="1"/>
  <c r="I98" i="6" s="1"/>
  <c r="H98" i="6"/>
  <c r="B7" i="6"/>
  <c r="C7" i="6"/>
  <c r="D7" i="6"/>
  <c r="E7" i="6"/>
  <c r="F7" i="6"/>
  <c r="G7" i="6"/>
  <c r="H7" i="6"/>
  <c r="I7" i="6"/>
  <c r="J7" i="6"/>
  <c r="K7" i="6"/>
  <c r="K6" i="6"/>
  <c r="K5" i="6"/>
  <c r="C47" i="6"/>
  <c r="C48" i="6"/>
  <c r="C56" i="6"/>
  <c r="C49" i="6"/>
  <c r="C50" i="6"/>
  <c r="C57" i="6"/>
  <c r="C51" i="6"/>
  <c r="C52" i="6"/>
  <c r="C55" i="6"/>
  <c r="C53" i="6"/>
  <c r="C54" i="6"/>
  <c r="C46" i="6"/>
  <c r="D44" i="6"/>
  <c r="C89" i="6"/>
  <c r="E65" i="6"/>
  <c r="D63" i="6"/>
  <c r="E51" i="6"/>
  <c r="C32" i="6"/>
  <c r="C14" i="6"/>
  <c r="B3" i="6"/>
  <c r="E48" i="6"/>
  <c r="C33" i="6"/>
  <c r="E63" i="6"/>
  <c r="D89" i="6"/>
  <c r="E67" i="6"/>
  <c r="E47" i="6"/>
  <c r="E53" i="6"/>
  <c r="C13" i="6"/>
  <c r="C38" i="6"/>
  <c r="C25" i="6"/>
  <c r="E3" i="6"/>
  <c r="D21" i="6"/>
  <c r="C22" i="6"/>
  <c r="D90" i="6"/>
  <c r="E66" i="6"/>
  <c r="E55" i="6"/>
  <c r="E54" i="6"/>
  <c r="C31" i="6"/>
  <c r="F3" i="6"/>
  <c r="C23" i="6"/>
  <c r="C39" i="6"/>
  <c r="D24" i="6"/>
  <c r="D64" i="6"/>
  <c r="E46" i="6"/>
  <c r="C34" i="6"/>
  <c r="D65" i="6"/>
  <c r="C30" i="6"/>
  <c r="D91" i="6"/>
  <c r="E64" i="6"/>
  <c r="E56" i="6"/>
  <c r="E52" i="6"/>
  <c r="C21" i="6"/>
  <c r="D22" i="6"/>
  <c r="D23" i="6"/>
  <c r="D92" i="6"/>
  <c r="D25" i="6"/>
  <c r="E50" i="6"/>
  <c r="C90" i="6"/>
  <c r="D88" i="6"/>
  <c r="D66" i="6"/>
  <c r="E57" i="6"/>
  <c r="C20" i="6"/>
  <c r="D3" i="6"/>
  <c r="C24" i="6"/>
  <c r="C92" i="6"/>
  <c r="C88" i="6"/>
  <c r="D67" i="6"/>
  <c r="E49" i="6"/>
  <c r="C3" i="6"/>
  <c r="C15" i="6"/>
  <c r="C91" i="6"/>
  <c r="D20" i="6"/>
  <c r="D122" i="6" l="1" a="1"/>
  <c r="D104" i="6" a="1"/>
  <c r="D124" i="6" a="1"/>
  <c r="D125" i="6" a="1"/>
  <c r="D126" i="6" a="1"/>
  <c r="D103" i="6" a="1"/>
  <c r="D118" i="6" a="1"/>
  <c r="D106" i="6" a="1"/>
  <c r="D107" i="6" a="1"/>
  <c r="D105" i="6" a="1"/>
  <c r="D120" i="6" a="1"/>
  <c r="D110" i="6" a="1"/>
  <c r="D111" i="6" a="1"/>
  <c r="D115" i="6" a="1"/>
  <c r="D113" i="6" a="1"/>
  <c r="D114" i="6" a="1"/>
  <c r="D116" i="6" a="1"/>
  <c r="D117" i="6" a="1"/>
  <c r="D109" i="6" a="1"/>
  <c r="D112" i="6" a="1"/>
  <c r="D108" i="6" a="1"/>
  <c r="D121" i="6" a="1"/>
  <c r="D119" i="6" a="1"/>
  <c r="D123" i="6" a="1"/>
  <c r="D100" i="6" a="1"/>
  <c r="D101" i="6" a="1"/>
  <c r="D102" i="6" a="1"/>
  <c r="D99" i="6" a="1"/>
  <c r="C63" i="6"/>
  <c r="C65" i="6"/>
  <c r="C67" i="6"/>
  <c r="C66" i="6"/>
  <c r="C64" i="6"/>
  <c r="D45" i="6"/>
  <c r="D46" i="6" s="1"/>
  <c r="D47" i="6" s="1"/>
  <c r="D48" i="6" s="1"/>
  <c r="D49" i="6" s="1"/>
  <c r="D50" i="6" s="1"/>
  <c r="D51" i="6" s="1"/>
  <c r="D52" i="6" s="1"/>
  <c r="D53" i="6" s="1"/>
  <c r="D54" i="6" s="1"/>
  <c r="D55" i="6" s="1"/>
  <c r="D56" i="6" s="1"/>
  <c r="D57" i="6" s="1"/>
  <c r="D58" i="6" s="1"/>
  <c r="D38" i="6"/>
  <c r="D39" i="6"/>
  <c r="D30" i="6"/>
  <c r="E30" i="6" s="1"/>
  <c r="F30" i="6" s="1"/>
  <c r="G30" i="6" s="1"/>
  <c r="D33" i="6"/>
  <c r="E33" i="6" s="1"/>
  <c r="F33" i="6" s="1"/>
  <c r="G33" i="6" s="1"/>
  <c r="D34" i="6"/>
  <c r="E34" i="6" s="1"/>
  <c r="F34" i="6" s="1"/>
  <c r="G34" i="6" s="1"/>
  <c r="D32" i="6"/>
  <c r="E32" i="6" s="1"/>
  <c r="F32" i="6" s="1"/>
  <c r="G32" i="6" s="1"/>
  <c r="D31" i="6"/>
  <c r="E31" i="6" s="1"/>
  <c r="F31" i="6" s="1"/>
  <c r="G31" i="6" s="1"/>
  <c r="D13" i="6"/>
  <c r="D15" i="6"/>
  <c r="D14" i="6"/>
  <c r="G3" i="6"/>
  <c r="B4" i="6" l="1"/>
  <c r="C5" i="6" s="1" a="1"/>
  <c r="C5" i="6" s="1"/>
  <c r="C6" i="6" s="1"/>
  <c r="H3" i="6"/>
  <c r="D100" i="6"/>
  <c r="D123" i="6"/>
  <c r="D114" i="6"/>
  <c r="D106" i="6"/>
  <c r="D119" i="6"/>
  <c r="D113" i="6"/>
  <c r="D118" i="6"/>
  <c r="D103" i="6"/>
  <c r="D108" i="6"/>
  <c r="D111" i="6"/>
  <c r="D126" i="6"/>
  <c r="D115" i="6"/>
  <c r="D112" i="6"/>
  <c r="D110" i="6"/>
  <c r="D125" i="6"/>
  <c r="D121" i="6"/>
  <c r="D102" i="6"/>
  <c r="D109" i="6"/>
  <c r="D120" i="6"/>
  <c r="D124" i="6"/>
  <c r="D101" i="6"/>
  <c r="D117" i="6"/>
  <c r="D105" i="6"/>
  <c r="D104" i="6"/>
  <c r="D116" i="6"/>
  <c r="D107" i="6"/>
  <c r="D122" i="6"/>
  <c r="D99" i="6"/>
  <c r="B71" i="6" a="1"/>
  <c r="C4" i="6"/>
  <c r="D4" i="6"/>
  <c r="E4" i="6"/>
  <c r="F4" i="6"/>
  <c r="J5" i="6" s="1" a="1"/>
  <c r="J5" i="6" s="1"/>
  <c r="J6" i="6" s="1"/>
  <c r="B5" i="6" l="1" a="1"/>
  <c r="B5" i="6" s="1"/>
  <c r="B6" i="6" s="1"/>
  <c r="E81" i="6"/>
  <c r="E82" i="6"/>
  <c r="E83" i="6"/>
  <c r="E79" i="6"/>
  <c r="E80" i="6"/>
  <c r="B71" i="6"/>
  <c r="B79" i="6" s="1" a="1"/>
  <c r="B79" i="6" s="1"/>
  <c r="D82" i="6"/>
  <c r="D83" i="6"/>
  <c r="D79" i="6"/>
  <c r="D80" i="6"/>
  <c r="D81" i="6"/>
  <c r="I5" i="6" a="1"/>
  <c r="I5" i="6" s="1"/>
  <c r="I6" i="6" s="1"/>
  <c r="H5" i="6" a="1"/>
  <c r="H5" i="6" s="1"/>
  <c r="H6" i="6" s="1"/>
  <c r="D5" i="6" a="1"/>
  <c r="D5" i="6" s="1"/>
  <c r="D6" i="6" s="1"/>
  <c r="E5" i="6" a="1"/>
  <c r="E5" i="6" s="1"/>
  <c r="E6" i="6" s="1"/>
  <c r="F5" i="6" a="1"/>
  <c r="F5" i="6" s="1"/>
  <c r="F6" i="6" s="1"/>
  <c r="G5" i="6" a="1"/>
  <c r="G5" i="6" s="1"/>
  <c r="G6"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EDA230-752E-4539-92E3-582779A7F382}"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<sst xmlns="http://schemas.openxmlformats.org/spreadsheetml/2006/main" count="281" uniqueCount="162">
  <si>
    <t>Employee Performance</t>
  </si>
  <si>
    <t>Top 5 Employees</t>
  </si>
  <si>
    <t>KPI's</t>
  </si>
  <si>
    <t>Compensation</t>
  </si>
  <si>
    <t>Year</t>
  </si>
  <si>
    <t>Mon</t>
  </si>
  <si>
    <t>Management</t>
  </si>
  <si>
    <t>Administration Staff</t>
  </si>
  <si>
    <t>Sales Department</t>
  </si>
  <si>
    <t>Production Department</t>
  </si>
  <si>
    <t>Logistics Department</t>
  </si>
  <si>
    <t>Basic Payroll</t>
  </si>
  <si>
    <t>Bonus and Prizes</t>
  </si>
  <si>
    <t>Payroll Taxes</t>
  </si>
  <si>
    <t>Payroll</t>
  </si>
  <si>
    <t xml:space="preserve">Annual Payroll </t>
  </si>
  <si>
    <t>Standard Hours</t>
  </si>
  <si>
    <t>Actual Hours</t>
  </si>
  <si>
    <t>Head Office</t>
  </si>
  <si>
    <t>Regional Office</t>
  </si>
  <si>
    <t>Regional Branches</t>
  </si>
  <si>
    <t>Remote Employee</t>
  </si>
  <si>
    <t>Outsourcing</t>
  </si>
  <si>
    <t xml:space="preserve"> A</t>
  </si>
  <si>
    <t xml:space="preserve"> B</t>
  </si>
  <si>
    <t xml:space="preserve"> C</t>
  </si>
  <si>
    <t>D</t>
  </si>
  <si>
    <t xml:space="preserve"> E</t>
  </si>
  <si>
    <t xml:space="preserve"> A2</t>
  </si>
  <si>
    <t xml:space="preserve"> B2</t>
  </si>
  <si>
    <t xml:space="preserve"> C2</t>
  </si>
  <si>
    <t xml:space="preserve"> D2</t>
  </si>
  <si>
    <t xml:space="preserve"> E2</t>
  </si>
  <si>
    <t>SU</t>
  </si>
  <si>
    <t xml:space="preserve"> MO</t>
  </si>
  <si>
    <t xml:space="preserve"> TU</t>
  </si>
  <si>
    <t xml:space="preserve"> WE</t>
  </si>
  <si>
    <t xml:space="preserve"> TH</t>
  </si>
  <si>
    <t xml:space="preserve"> FR</t>
  </si>
  <si>
    <t xml:space="preserve"> EMP1</t>
  </si>
  <si>
    <t xml:space="preserve"> EMP2</t>
  </si>
  <si>
    <t xml:space="preserve"> EMP3</t>
  </si>
  <si>
    <t xml:space="preserve"> EMP4</t>
  </si>
  <si>
    <t xml:space="preserve"> EMP5</t>
  </si>
  <si>
    <t>EMP1</t>
  </si>
  <si>
    <t>Jan</t>
  </si>
  <si>
    <t>Feb</t>
  </si>
  <si>
    <t>Mar</t>
  </si>
  <si>
    <t>Apr</t>
  </si>
  <si>
    <t>May</t>
  </si>
  <si>
    <t>Jun</t>
  </si>
  <si>
    <t>Jul</t>
  </si>
  <si>
    <t>Aug</t>
  </si>
  <si>
    <t>Sep</t>
  </si>
  <si>
    <t>Oct</t>
  </si>
  <si>
    <t>Nov</t>
  </si>
  <si>
    <t>Dec</t>
  </si>
  <si>
    <t>SU_1</t>
  </si>
  <si>
    <t xml:space="preserve"> MO_2</t>
  </si>
  <si>
    <t xml:space="preserve"> TU_3</t>
  </si>
  <si>
    <t xml:space="preserve"> WE_4</t>
  </si>
  <si>
    <t xml:space="preserve"> TH_5</t>
  </si>
  <si>
    <t xml:space="preserve"> FR_6</t>
  </si>
  <si>
    <t xml:space="preserve"> EMP2_7</t>
  </si>
  <si>
    <t xml:space="preserve"> EMP3_8</t>
  </si>
  <si>
    <t xml:space="preserve"> EMP4_9</t>
  </si>
  <si>
    <t xml:space="preserve"> EMP5_10</t>
  </si>
  <si>
    <t>Employee Category</t>
  </si>
  <si>
    <t>Payroll Salary Breakdown</t>
  </si>
  <si>
    <t>Payroll Found</t>
  </si>
  <si>
    <t>Payroll WHR</t>
  </si>
  <si>
    <t>PDL</t>
  </si>
  <si>
    <t>Employee Playroll Froecast</t>
  </si>
  <si>
    <t>Palnning Payroll</t>
  </si>
  <si>
    <t>Actual Payroll</t>
  </si>
  <si>
    <t>Bonus</t>
  </si>
  <si>
    <t>Base Salary</t>
  </si>
  <si>
    <t>Year/Month</t>
  </si>
  <si>
    <t>#8F72FF</t>
  </si>
  <si>
    <t>#673FFF</t>
  </si>
  <si>
    <t>#178BFF</t>
  </si>
  <si>
    <t>#4AA5FF</t>
  </si>
  <si>
    <t>#1AFFD5</t>
  </si>
  <si>
    <t>#00E5BB</t>
  </si>
  <si>
    <t>#73F46A</t>
  </si>
  <si>
    <t>#00C74D</t>
  </si>
  <si>
    <t>#F9F871</t>
  </si>
  <si>
    <t>#E34F10</t>
  </si>
  <si>
    <t>#F631B5</t>
  </si>
  <si>
    <t>#322664</t>
  </si>
  <si>
    <t>#1B1B21</t>
  </si>
  <si>
    <t>Row Labels</t>
  </si>
  <si>
    <t>Grand Total</t>
  </si>
  <si>
    <t>Sum of Management</t>
  </si>
  <si>
    <t>Sum of Administration Staff</t>
  </si>
  <si>
    <t>Sum of Sales Department</t>
  </si>
  <si>
    <t>Sum of Production Department</t>
  </si>
  <si>
    <t>Sum of Logistics Department</t>
  </si>
  <si>
    <t>Total</t>
  </si>
  <si>
    <t>Value</t>
  </si>
  <si>
    <t>%</t>
  </si>
  <si>
    <t>Running</t>
  </si>
  <si>
    <t>Done</t>
  </si>
  <si>
    <t>Average of Basic Payroll</t>
  </si>
  <si>
    <t>Average of Bonus and Prizes</t>
  </si>
  <si>
    <t>Average of Payroll Taxes</t>
  </si>
  <si>
    <t>Sum of SU</t>
  </si>
  <si>
    <t>Sum of  MO</t>
  </si>
  <si>
    <t>Sum of  TU</t>
  </si>
  <si>
    <t>Sum of  WE</t>
  </si>
  <si>
    <t>Sum of  TH</t>
  </si>
  <si>
    <t>Sum of  FR</t>
  </si>
  <si>
    <t>Sum of SU_1</t>
  </si>
  <si>
    <t>Sum of  MO_2</t>
  </si>
  <si>
    <t>Sum of  TU_3</t>
  </si>
  <si>
    <t>Sum of  WE_4</t>
  </si>
  <si>
    <t>Sum of  TH_5</t>
  </si>
  <si>
    <t>Sum of  FR_6</t>
  </si>
  <si>
    <t>Average of Head Office</t>
  </si>
  <si>
    <t>Average of Regional Office</t>
  </si>
  <si>
    <t>Average of Regional Branches</t>
  </si>
  <si>
    <t>Average of Remote Employee</t>
  </si>
  <si>
    <t>Average of Outsourcing</t>
  </si>
  <si>
    <t>WHR</t>
  </si>
  <si>
    <t xml:space="preserve">Work hour represintation </t>
  </si>
  <si>
    <t>Average of Standard Hours</t>
  </si>
  <si>
    <t>Average of Actual Hours</t>
  </si>
  <si>
    <t>Sum of Payroll</t>
  </si>
  <si>
    <t xml:space="preserve">Average of Annual Payroll </t>
  </si>
  <si>
    <t>Sum of  EMP1</t>
  </si>
  <si>
    <t>Sum of  EMP2</t>
  </si>
  <si>
    <t>Sum of  EMP3</t>
  </si>
  <si>
    <t>Sum of  EMP4</t>
  </si>
  <si>
    <t>Sum of  EMP5</t>
  </si>
  <si>
    <t>Sum of  EMP2_7</t>
  </si>
  <si>
    <t>Sum of  EMP3_8</t>
  </si>
  <si>
    <t>Sum of  EMP4_9</t>
  </si>
  <si>
    <t>Sum of  EMP5_10</t>
  </si>
  <si>
    <t>Sum of  EMP1_6</t>
  </si>
  <si>
    <t>Sort</t>
  </si>
  <si>
    <t>visual</t>
  </si>
  <si>
    <t>Bonus and salary</t>
  </si>
  <si>
    <t>Average of  A</t>
  </si>
  <si>
    <t>Average of  B</t>
  </si>
  <si>
    <t>Average of  C</t>
  </si>
  <si>
    <t>Average of  E</t>
  </si>
  <si>
    <t>Average of  A2</t>
  </si>
  <si>
    <t>Average of  B2</t>
  </si>
  <si>
    <t>Average of  C2</t>
  </si>
  <si>
    <t>Average of  D2</t>
  </si>
  <si>
    <t>Average of  E2</t>
  </si>
  <si>
    <t xml:space="preserve"> D</t>
  </si>
  <si>
    <t>Day</t>
  </si>
  <si>
    <t>Shift1</t>
  </si>
  <si>
    <t>Shift2</t>
  </si>
  <si>
    <t>Shift3</t>
  </si>
  <si>
    <t>Shift4</t>
  </si>
  <si>
    <t>Month</t>
  </si>
  <si>
    <t>month</t>
  </si>
  <si>
    <t>Payroll Distribuotion By Location</t>
  </si>
  <si>
    <t>Working Time Heat Map</t>
  </si>
  <si>
    <t>Sum of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</si>
</sst>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quot;$&quot;* #,##0_);_(&quot;$&quot;* \(#,##0\);_(&quot;$&quot;* &quot;-&quot;??_);_(@_)"/>
    <numFmt numFmtId="165" formatCode="[&gt;=1000000]&quot;$&quot;#,##0,,\ &quot;M&quot;;[&gt;=1000]&quot;$&quot;#,##0,\ &quot;K&quot;;&quot;$&quot;#,##0"/>
  </numFmts>
  <fonts count="6"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8"/>
      <name val="Calibri"/>
      <family val="2"/>
      <scheme val="minor"/>
    </font>
  </fonts>
  <fills count="12">
    <fill>
      <patternFill patternType="none"/>
    </fill>
    <fill>
      <patternFill patternType="gray125"/>
    </fill>
    <fill>
      <patternFill patternType="solid">
        <fgColor theme="8"/>
        <bgColor theme="8"/>
      </patternFill>
    </fill>
    <fill>
      <patternFill patternType="solid">
        <fgColor theme="0"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1"/>
        <bgColor indexed="64"/>
      </patternFill>
    </fill>
  </fills>
  <borders count="2">
    <border>
      <left/>
      <right/>
      <top/>
      <bottom/>
      <diagonal/>
    </border>
    <border>
      <left/>
      <right/>
      <top style="thin">
        <color theme="8"/>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0" fontId="0" fillId="0" borderId="0" xfId="0" applyNumberFormat="1"/>
    <xf numFmtId="0" fontId="2" fillId="2" borderId="1" xfId="0" applyFont="1" applyFill="1" applyBorder="1"/>
    <xf numFmtId="0" fontId="3" fillId="0" borderId="0" xfId="0" applyFont="1"/>
    <xf numFmtId="0" fontId="0" fillId="11" borderId="0" xfId="0" applyFont="1" applyFill="1"/>
    <xf numFmtId="0" fontId="0" fillId="0" borderId="0" xfId="0" pivotButton="1"/>
    <xf numFmtId="0" fontId="0" fillId="0" borderId="0" xfId="0" applyAlignment="1">
      <alignment horizontal="left"/>
    </xf>
    <xf numFmtId="49" fontId="0" fillId="0" borderId="0" xfId="0" applyNumberFormat="1"/>
    <xf numFmtId="164" fontId="0" fillId="0" borderId="0" xfId="1" applyNumberFormat="1" applyFont="1"/>
    <xf numFmtId="0" fontId="2" fillId="2" borderId="0" xfId="0" applyFont="1" applyFill="1" applyBorder="1"/>
    <xf numFmtId="164" fontId="0" fillId="0" borderId="0" xfId="0" applyNumberFormat="1"/>
    <xf numFmtId="9" fontId="0" fillId="0" borderId="0" xfId="2" applyFont="1"/>
    <xf numFmtId="9" fontId="0" fillId="0" borderId="0" xfId="0" applyNumberFormat="1"/>
    <xf numFmtId="164" fontId="4" fillId="0" borderId="1" xfId="1" applyNumberFormat="1" applyFont="1" applyFill="1" applyBorder="1"/>
    <xf numFmtId="0" fontId="0" fillId="0" borderId="0" xfId="0" applyFont="1"/>
    <xf numFmtId="0" fontId="0" fillId="0" borderId="0" xfId="0" applyFont="1" applyFill="1" applyBorder="1"/>
    <xf numFmtId="1" fontId="0" fillId="0" borderId="0" xfId="0" applyNumberFormat="1"/>
    <xf numFmtId="49" fontId="0" fillId="0" borderId="0" xfId="0" applyNumberFormat="1" applyAlignment="1">
      <alignment horizontal="left"/>
    </xf>
    <xf numFmtId="165" fontId="0" fillId="0" borderId="0" xfId="0" applyNumberFormat="1"/>
    <xf numFmtId="0" fontId="0" fillId="10" borderId="0" xfId="0" applyFill="1" applyAlignment="1">
      <alignment horizontal="center" vertical="center"/>
    </xf>
    <xf numFmtId="0" fontId="0" fillId="9" borderId="0" xfId="0" applyFill="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cellXfs>
  <cellStyles count="3">
    <cellStyle name="Currency" xfId="1" builtinId="4"/>
    <cellStyle name="Normal" xfId="0" builtinId="0"/>
    <cellStyle name="Percent" xfId="2" builtinId="5"/>
  </cellStyles>
  <dxfs count="20">
    <dxf>
      <fill>
        <patternFill>
          <bgColor rgb="FF1B1B21"/>
        </patternFill>
      </fill>
    </dxf>
    <dxf>
      <fill>
        <patternFill>
          <bgColor rgb="FF322664"/>
        </patternFill>
      </fill>
    </dxf>
    <dxf>
      <fill>
        <patternFill>
          <bgColor rgb="FFF631B5"/>
        </patternFill>
      </fill>
    </dxf>
    <dxf>
      <fill>
        <patternFill>
          <bgColor rgb="FFE34F10"/>
        </patternFill>
      </fill>
    </dxf>
    <dxf>
      <fill>
        <patternFill>
          <bgColor rgb="FFF9F871"/>
        </patternFill>
      </fill>
    </dxf>
    <dxf>
      <fill>
        <patternFill>
          <bgColor rgb="FF00C74D"/>
        </patternFill>
      </fill>
    </dxf>
    <dxf>
      <fill>
        <patternFill>
          <bgColor rgb="FF73F46A"/>
        </patternFill>
      </fill>
    </dxf>
    <dxf>
      <fill>
        <patternFill>
          <bgColor rgb="FF00E5BB"/>
        </patternFill>
      </fill>
    </dxf>
    <dxf>
      <fill>
        <patternFill>
          <bgColor rgb="FF1AFFD5"/>
        </patternFill>
      </fill>
    </dxf>
    <dxf>
      <fill>
        <patternFill>
          <bgColor rgb="FF4AA5FF"/>
        </patternFill>
      </fill>
    </dxf>
    <dxf>
      <fill>
        <patternFill>
          <bgColor rgb="FF178BFF"/>
        </patternFill>
      </fill>
    </dxf>
    <dxf>
      <fill>
        <patternFill>
          <bgColor rgb="FF673FFF"/>
        </patternFill>
      </fill>
    </dxf>
    <dxf>
      <fill>
        <patternFill>
          <bgColor rgb="FF8F72FF"/>
        </patternFill>
      </fill>
    </dxf>
    <dxf>
      <numFmt numFmtId="164" formatCode="_(&quot;$&quot;* #,##0_);_(&quot;$&quot;* \(#,##0\);_(&quot;$&quot;* &quot;-&quot;??_);_(@_)"/>
    </dxf>
    <dxf>
      <numFmt numFmtId="164" formatCode="_(&quot;$&quot;* #,##0_);_(&quot;$&quot;* \(#,##0\);_(&quot;$&quot;* &quot;-&quot;??_);_(@_)"/>
    </dxf>
    <dxf>
      <font>
        <b val="0"/>
        <i val="0"/>
        <strike val="0"/>
        <condense val="0"/>
        <extend val="0"/>
        <outline val="0"/>
        <shadow val="0"/>
        <u val="none"/>
        <vertAlign val="baseline"/>
        <sz val="11"/>
        <color theme="1"/>
        <name val="Calibri"/>
        <family val="2"/>
        <scheme val="minor"/>
      </font>
      <numFmt numFmtId="164" formatCode="_(&quot;$&quot;* #,##0_);_(&quot;$&quot;* \(#,##0\);_(&quot;$&quot;* &quot;-&quot;??_);_(@_)"/>
    </dxf>
    <dxf>
      <numFmt numFmtId="0" formatCode="General"/>
    </dxf>
    <dxf>
      <numFmt numFmtId="30" formatCode="@"/>
    </dxf>
    <dxf>
      <font>
        <color theme="0" tint="-0.24994659260841701"/>
      </font>
      <fill>
        <patternFill patternType="none">
          <fgColor indexed="64"/>
          <bgColor auto="1"/>
        </patternFill>
      </fill>
      <border diagonalUp="0" diagonalDown="0">
        <left/>
        <right/>
        <top/>
        <bottom/>
        <vertical/>
        <horizontal/>
      </border>
    </dxf>
    <dxf>
      <font>
        <color theme="1"/>
      </font>
      <fill>
        <patternFill patternType="solid">
          <bgColor rgb="FF1B1B21"/>
        </patternFill>
      </fill>
      <border diagonalUp="0" diagonalDown="0">
        <left/>
        <right/>
        <top/>
        <bottom/>
        <vertical/>
        <horizontal/>
      </border>
    </dxf>
  </dxfs>
  <tableStyles count="1" defaultTableStyle="TableStyleMedium2" defaultPivotStyle="PivotStyleLight16">
    <tableStyle name="SlicerStyleLight1 2" pivot="0" table="0" count="10" xr9:uid="{ABE7825A-392F-4231-B5E9-6368C5F49FDA}">
      <tableStyleElement type="wholeTable" dxfId="19"/>
      <tableStyleElement type="headerRow" dxfId="18"/>
    </tableStyle>
  </tableStyles>
  <colors>
    <mruColors>
      <color rgb="FF673FFF"/>
      <color rgb="FF178BFF"/>
      <color rgb="FF1AFFD5"/>
      <color rgb="FF73F46A"/>
      <color rgb="FFE34F10"/>
      <color rgb="FF00C74D"/>
      <color rgb="FFF9F871"/>
      <color rgb="FF322664"/>
      <color rgb="FF646464"/>
      <color rgb="FF00E5BB"/>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00E5BB"/>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tint="-0.24994659260841701"/>
          </font>
          <fill>
            <patternFill patternType="solid">
              <fgColor theme="4" tint="0.59999389629810485"/>
              <bgColor rgb="FF673FFF"/>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1AFFD5"/>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100000">
                    <a:srgbClr val="E34F10"/>
                  </a:gs>
                  <a:gs pos="0">
                    <a:srgbClr val="F9F871"/>
                  </a:gs>
                </a:gsLst>
                <a:lin ang="5400000" scaled="1"/>
              </a:gradFill>
              <a:ln w="19050">
                <a:noFill/>
              </a:ln>
              <a:effectLst/>
            </c:spPr>
            <c:extLst>
              <c:ext xmlns:c16="http://schemas.microsoft.com/office/drawing/2014/chart" uri="{C3380CC4-5D6E-409C-BE32-E72D297353CC}">
                <c16:uniqueId val="{00000001-F590-482F-BFF3-1BF30BA0FF8C}"/>
              </c:ext>
            </c:extLst>
          </c:dPt>
          <c:dPt>
            <c:idx val="1"/>
            <c:bubble3D val="0"/>
            <c:spPr>
              <a:solidFill>
                <a:schemeClr val="tx1"/>
              </a:solidFill>
              <a:ln w="19050">
                <a:noFill/>
              </a:ln>
              <a:effectLst/>
            </c:spPr>
            <c:extLst>
              <c:ext xmlns:c16="http://schemas.microsoft.com/office/drawing/2014/chart" uri="{C3380CC4-5D6E-409C-BE32-E72D297353CC}">
                <c16:uniqueId val="{00000003-F590-482F-BFF3-1BF30BA0FF8C}"/>
              </c:ext>
            </c:extLst>
          </c:dPt>
          <c:dPt>
            <c:idx val="2"/>
            <c:bubble3D val="0"/>
            <c:spPr>
              <a:noFill/>
              <a:ln w="19050">
                <a:noFill/>
              </a:ln>
              <a:effectLst/>
            </c:spPr>
            <c:extLst>
              <c:ext xmlns:c16="http://schemas.microsoft.com/office/drawing/2014/chart" uri="{C3380CC4-5D6E-409C-BE32-E72D297353CC}">
                <c16:uniqueId val="{00000005-F590-482F-BFF3-1BF30BA0FF8C}"/>
              </c:ext>
            </c:extLst>
          </c:dPt>
          <c:val>
            <c:numRef>
              <c:f>Processing!$B$5:$B$7</c:f>
              <c:numCache>
                <c:formatCode>0%</c:formatCode>
                <c:ptCount val="3"/>
                <c:pt idx="0">
                  <c:v>4.3520275416867031E-2</c:v>
                </c:pt>
                <c:pt idx="1">
                  <c:v>0.70647972458313302</c:v>
                </c:pt>
                <c:pt idx="2">
                  <c:v>0.25</c:v>
                </c:pt>
              </c:numCache>
            </c:numRef>
          </c:val>
          <c:extLst>
            <c:ext xmlns:c16="http://schemas.microsoft.com/office/drawing/2014/chart" uri="{C3380CC4-5D6E-409C-BE32-E72D297353CC}">
              <c16:uniqueId val="{00000006-F590-482F-BFF3-1BF30BA0FF8C}"/>
            </c:ext>
          </c:extLst>
        </c:ser>
        <c:ser>
          <c:idx val="1"/>
          <c:order val="1"/>
          <c:spPr>
            <a:noFill/>
            <a:ln>
              <a:noFill/>
            </a:ln>
          </c:spPr>
          <c:dPt>
            <c:idx val="0"/>
            <c:bubble3D val="0"/>
            <c:spPr>
              <a:noFill/>
              <a:ln w="19050">
                <a:noFill/>
              </a:ln>
              <a:effectLst/>
            </c:spPr>
            <c:extLst>
              <c:ext xmlns:c16="http://schemas.microsoft.com/office/drawing/2014/chart" uri="{C3380CC4-5D6E-409C-BE32-E72D297353CC}">
                <c16:uniqueId val="{00000008-F590-482F-BFF3-1BF30BA0FF8C}"/>
              </c:ext>
            </c:extLst>
          </c:dPt>
          <c:dPt>
            <c:idx val="1"/>
            <c:bubble3D val="0"/>
            <c:spPr>
              <a:noFill/>
              <a:ln w="19050">
                <a:noFill/>
              </a:ln>
              <a:effectLst/>
            </c:spPr>
            <c:extLst>
              <c:ext xmlns:c16="http://schemas.microsoft.com/office/drawing/2014/chart" uri="{C3380CC4-5D6E-409C-BE32-E72D297353CC}">
                <c16:uniqueId val="{0000000A-F590-482F-BFF3-1BF30BA0FF8C}"/>
              </c:ext>
            </c:extLst>
          </c:dPt>
          <c:dPt>
            <c:idx val="2"/>
            <c:bubble3D val="0"/>
            <c:spPr>
              <a:noFill/>
              <a:ln w="19050">
                <a:noFill/>
              </a:ln>
              <a:effectLst/>
            </c:spPr>
            <c:extLst>
              <c:ext xmlns:c16="http://schemas.microsoft.com/office/drawing/2014/chart" uri="{C3380CC4-5D6E-409C-BE32-E72D297353CC}">
                <c16:uniqueId val="{0000000C-F590-482F-BFF3-1BF30BA0FF8C}"/>
              </c:ext>
            </c:extLst>
          </c:dPt>
          <c:val>
            <c:numRef>
              <c:f>Processing!$C$5:$C$7</c:f>
              <c:numCache>
                <c:formatCode>0%</c:formatCode>
                <c:ptCount val="3"/>
                <c:pt idx="0">
                  <c:v>4.3520275416867031E-2</c:v>
                </c:pt>
                <c:pt idx="1">
                  <c:v>0.70647972458313302</c:v>
                </c:pt>
                <c:pt idx="2">
                  <c:v>0.25</c:v>
                </c:pt>
              </c:numCache>
            </c:numRef>
          </c:val>
          <c:extLst>
            <c:ext xmlns:c16="http://schemas.microsoft.com/office/drawing/2014/chart" uri="{C3380CC4-5D6E-409C-BE32-E72D297353CC}">
              <c16:uniqueId val="{0000000D-F590-482F-BFF3-1BF30BA0FF8C}"/>
            </c:ext>
          </c:extLst>
        </c:ser>
        <c:ser>
          <c:idx val="2"/>
          <c:order val="2"/>
          <c:spPr>
            <a:ln>
              <a:noFill/>
            </a:ln>
          </c:spPr>
          <c:dPt>
            <c:idx val="0"/>
            <c:bubble3D val="0"/>
            <c:spPr>
              <a:gradFill>
                <a:gsLst>
                  <a:gs pos="100000">
                    <a:srgbClr val="00C74D"/>
                  </a:gs>
                  <a:gs pos="0">
                    <a:srgbClr val="73F46A"/>
                  </a:gs>
                </a:gsLst>
                <a:lin ang="5400000" scaled="1"/>
              </a:gradFill>
              <a:ln w="19050">
                <a:noFill/>
              </a:ln>
              <a:effectLst/>
            </c:spPr>
            <c:extLst>
              <c:ext xmlns:c16="http://schemas.microsoft.com/office/drawing/2014/chart" uri="{C3380CC4-5D6E-409C-BE32-E72D297353CC}">
                <c16:uniqueId val="{0000000F-F590-482F-BFF3-1BF30BA0FF8C}"/>
              </c:ext>
            </c:extLst>
          </c:dPt>
          <c:dPt>
            <c:idx val="1"/>
            <c:bubble3D val="0"/>
            <c:spPr>
              <a:solidFill>
                <a:schemeClr val="tx1"/>
              </a:solidFill>
              <a:ln w="19050">
                <a:noFill/>
              </a:ln>
              <a:effectLst/>
            </c:spPr>
            <c:extLst>
              <c:ext xmlns:c16="http://schemas.microsoft.com/office/drawing/2014/chart" uri="{C3380CC4-5D6E-409C-BE32-E72D297353CC}">
                <c16:uniqueId val="{00000011-F590-482F-BFF3-1BF30BA0FF8C}"/>
              </c:ext>
            </c:extLst>
          </c:dPt>
          <c:dPt>
            <c:idx val="2"/>
            <c:bubble3D val="0"/>
            <c:spPr>
              <a:noFill/>
              <a:ln w="19050">
                <a:noFill/>
              </a:ln>
              <a:effectLst/>
            </c:spPr>
            <c:extLst>
              <c:ext xmlns:c16="http://schemas.microsoft.com/office/drawing/2014/chart" uri="{C3380CC4-5D6E-409C-BE32-E72D297353CC}">
                <c16:uniqueId val="{00000013-F590-482F-BFF3-1BF30BA0FF8C}"/>
              </c:ext>
            </c:extLst>
          </c:dPt>
          <c:val>
            <c:numRef>
              <c:f>Processing!$D$5:$D$7</c:f>
              <c:numCache>
                <c:formatCode>0%</c:formatCode>
                <c:ptCount val="3"/>
                <c:pt idx="0">
                  <c:v>8.9415643801428607E-2</c:v>
                </c:pt>
                <c:pt idx="1">
                  <c:v>0.66058435619857137</c:v>
                </c:pt>
                <c:pt idx="2">
                  <c:v>0.25</c:v>
                </c:pt>
              </c:numCache>
            </c:numRef>
          </c:val>
          <c:extLst>
            <c:ext xmlns:c16="http://schemas.microsoft.com/office/drawing/2014/chart" uri="{C3380CC4-5D6E-409C-BE32-E72D297353CC}">
              <c16:uniqueId val="{00000014-F590-482F-BFF3-1BF30BA0FF8C}"/>
            </c:ext>
          </c:extLst>
        </c:ser>
        <c:ser>
          <c:idx val="3"/>
          <c:order val="3"/>
          <c:spPr>
            <a:noFill/>
            <a:ln>
              <a:noFill/>
            </a:ln>
          </c:spPr>
          <c:dPt>
            <c:idx val="0"/>
            <c:bubble3D val="0"/>
            <c:spPr>
              <a:noFill/>
              <a:ln w="19050">
                <a:noFill/>
              </a:ln>
              <a:effectLst/>
            </c:spPr>
            <c:extLst>
              <c:ext xmlns:c16="http://schemas.microsoft.com/office/drawing/2014/chart" uri="{C3380CC4-5D6E-409C-BE32-E72D297353CC}">
                <c16:uniqueId val="{00000016-F590-482F-BFF3-1BF30BA0FF8C}"/>
              </c:ext>
            </c:extLst>
          </c:dPt>
          <c:dPt>
            <c:idx val="1"/>
            <c:bubble3D val="0"/>
            <c:spPr>
              <a:noFill/>
              <a:ln w="19050">
                <a:noFill/>
              </a:ln>
              <a:effectLst/>
            </c:spPr>
            <c:extLst>
              <c:ext xmlns:c16="http://schemas.microsoft.com/office/drawing/2014/chart" uri="{C3380CC4-5D6E-409C-BE32-E72D297353CC}">
                <c16:uniqueId val="{00000018-F590-482F-BFF3-1BF30BA0FF8C}"/>
              </c:ext>
            </c:extLst>
          </c:dPt>
          <c:dPt>
            <c:idx val="2"/>
            <c:bubble3D val="0"/>
            <c:spPr>
              <a:noFill/>
              <a:ln w="19050">
                <a:noFill/>
              </a:ln>
              <a:effectLst/>
            </c:spPr>
            <c:extLst>
              <c:ext xmlns:c16="http://schemas.microsoft.com/office/drawing/2014/chart" uri="{C3380CC4-5D6E-409C-BE32-E72D297353CC}">
                <c16:uniqueId val="{0000001A-F590-482F-BFF3-1BF30BA0FF8C}"/>
              </c:ext>
            </c:extLst>
          </c:dPt>
          <c:val>
            <c:numRef>
              <c:f>Processing!$E$5:$E$7</c:f>
              <c:numCache>
                <c:formatCode>0%</c:formatCode>
                <c:ptCount val="3"/>
                <c:pt idx="0">
                  <c:v>8.9415643801428607E-2</c:v>
                </c:pt>
                <c:pt idx="1">
                  <c:v>0.66058435619857137</c:v>
                </c:pt>
                <c:pt idx="2">
                  <c:v>0.25</c:v>
                </c:pt>
              </c:numCache>
            </c:numRef>
          </c:val>
          <c:extLst>
            <c:ext xmlns:c16="http://schemas.microsoft.com/office/drawing/2014/chart" uri="{C3380CC4-5D6E-409C-BE32-E72D297353CC}">
              <c16:uniqueId val="{0000001B-F590-482F-BFF3-1BF30BA0FF8C}"/>
            </c:ext>
          </c:extLst>
        </c:ser>
        <c:ser>
          <c:idx val="4"/>
          <c:order val="4"/>
          <c:spPr>
            <a:ln>
              <a:noFill/>
            </a:ln>
          </c:spPr>
          <c:dPt>
            <c:idx val="0"/>
            <c:bubble3D val="0"/>
            <c:spPr>
              <a:gradFill>
                <a:gsLst>
                  <a:gs pos="100000">
                    <a:srgbClr val="00E5BB"/>
                  </a:gs>
                  <a:gs pos="0">
                    <a:srgbClr val="1AFFD5"/>
                  </a:gs>
                </a:gsLst>
                <a:lin ang="5400000" scaled="1"/>
              </a:gradFill>
              <a:ln w="19050">
                <a:noFill/>
              </a:ln>
              <a:effectLst/>
            </c:spPr>
            <c:extLst>
              <c:ext xmlns:c16="http://schemas.microsoft.com/office/drawing/2014/chart" uri="{C3380CC4-5D6E-409C-BE32-E72D297353CC}">
                <c16:uniqueId val="{0000001D-F590-482F-BFF3-1BF30BA0FF8C}"/>
              </c:ext>
            </c:extLst>
          </c:dPt>
          <c:dPt>
            <c:idx val="1"/>
            <c:bubble3D val="0"/>
            <c:spPr>
              <a:solidFill>
                <a:schemeClr val="tx1"/>
              </a:solidFill>
              <a:ln w="19050">
                <a:noFill/>
              </a:ln>
              <a:effectLst/>
            </c:spPr>
            <c:extLst>
              <c:ext xmlns:c16="http://schemas.microsoft.com/office/drawing/2014/chart" uri="{C3380CC4-5D6E-409C-BE32-E72D297353CC}">
                <c16:uniqueId val="{0000001F-F590-482F-BFF3-1BF30BA0FF8C}"/>
              </c:ext>
            </c:extLst>
          </c:dPt>
          <c:dPt>
            <c:idx val="2"/>
            <c:bubble3D val="0"/>
            <c:spPr>
              <a:noFill/>
              <a:ln w="19050">
                <a:noFill/>
              </a:ln>
              <a:effectLst/>
            </c:spPr>
            <c:extLst>
              <c:ext xmlns:c16="http://schemas.microsoft.com/office/drawing/2014/chart" uri="{C3380CC4-5D6E-409C-BE32-E72D297353CC}">
                <c16:uniqueId val="{00000021-F590-482F-BFF3-1BF30BA0FF8C}"/>
              </c:ext>
            </c:extLst>
          </c:dPt>
          <c:val>
            <c:numRef>
              <c:f>Processing!$F$5:$F$7</c:f>
              <c:numCache>
                <c:formatCode>0%</c:formatCode>
                <c:ptCount val="3"/>
                <c:pt idx="0">
                  <c:v>0.17334558937777766</c:v>
                </c:pt>
                <c:pt idx="1">
                  <c:v>0.57665441062222234</c:v>
                </c:pt>
                <c:pt idx="2">
                  <c:v>0.25</c:v>
                </c:pt>
              </c:numCache>
            </c:numRef>
          </c:val>
          <c:extLst>
            <c:ext xmlns:c16="http://schemas.microsoft.com/office/drawing/2014/chart" uri="{C3380CC4-5D6E-409C-BE32-E72D297353CC}">
              <c16:uniqueId val="{00000022-F590-482F-BFF3-1BF30BA0FF8C}"/>
            </c:ext>
          </c:extLst>
        </c:ser>
        <c:ser>
          <c:idx val="5"/>
          <c:order val="5"/>
          <c:spPr>
            <a:noFill/>
            <a:ln>
              <a:noFill/>
            </a:ln>
          </c:spPr>
          <c:dPt>
            <c:idx val="0"/>
            <c:bubble3D val="0"/>
            <c:spPr>
              <a:noFill/>
              <a:ln w="19050">
                <a:noFill/>
              </a:ln>
              <a:effectLst/>
            </c:spPr>
            <c:extLst>
              <c:ext xmlns:c16="http://schemas.microsoft.com/office/drawing/2014/chart" uri="{C3380CC4-5D6E-409C-BE32-E72D297353CC}">
                <c16:uniqueId val="{00000024-F590-482F-BFF3-1BF30BA0FF8C}"/>
              </c:ext>
            </c:extLst>
          </c:dPt>
          <c:dPt>
            <c:idx val="1"/>
            <c:bubble3D val="0"/>
            <c:spPr>
              <a:noFill/>
              <a:ln w="19050">
                <a:noFill/>
              </a:ln>
              <a:effectLst/>
            </c:spPr>
            <c:extLst>
              <c:ext xmlns:c16="http://schemas.microsoft.com/office/drawing/2014/chart" uri="{C3380CC4-5D6E-409C-BE32-E72D297353CC}">
                <c16:uniqueId val="{00000026-F590-482F-BFF3-1BF30BA0FF8C}"/>
              </c:ext>
            </c:extLst>
          </c:dPt>
          <c:dPt>
            <c:idx val="2"/>
            <c:bubble3D val="0"/>
            <c:spPr>
              <a:noFill/>
              <a:ln w="19050">
                <a:noFill/>
              </a:ln>
              <a:effectLst/>
            </c:spPr>
            <c:extLst>
              <c:ext xmlns:c16="http://schemas.microsoft.com/office/drawing/2014/chart" uri="{C3380CC4-5D6E-409C-BE32-E72D297353CC}">
                <c16:uniqueId val="{00000028-F590-482F-BFF3-1BF30BA0FF8C}"/>
              </c:ext>
            </c:extLst>
          </c:dPt>
          <c:val>
            <c:numRef>
              <c:f>Processing!$G$5:$G$7</c:f>
              <c:numCache>
                <c:formatCode>0%</c:formatCode>
                <c:ptCount val="3"/>
                <c:pt idx="0">
                  <c:v>0.17334558937777766</c:v>
                </c:pt>
                <c:pt idx="1">
                  <c:v>0.57665441062222234</c:v>
                </c:pt>
                <c:pt idx="2">
                  <c:v>0.25</c:v>
                </c:pt>
              </c:numCache>
            </c:numRef>
          </c:val>
          <c:extLst>
            <c:ext xmlns:c16="http://schemas.microsoft.com/office/drawing/2014/chart" uri="{C3380CC4-5D6E-409C-BE32-E72D297353CC}">
              <c16:uniqueId val="{00000029-F590-482F-BFF3-1BF30BA0FF8C}"/>
            </c:ext>
          </c:extLst>
        </c:ser>
        <c:ser>
          <c:idx val="6"/>
          <c:order val="6"/>
          <c:spPr>
            <a:ln>
              <a:noFill/>
            </a:ln>
          </c:spPr>
          <c:dPt>
            <c:idx val="0"/>
            <c:bubble3D val="0"/>
            <c:spPr>
              <a:gradFill>
                <a:gsLst>
                  <a:gs pos="100000">
                    <a:srgbClr val="178BFF"/>
                  </a:gs>
                  <a:gs pos="0">
                    <a:srgbClr val="4AA5FF"/>
                  </a:gs>
                </a:gsLst>
                <a:lin ang="5400000" scaled="1"/>
              </a:gradFill>
              <a:ln w="19050">
                <a:noFill/>
              </a:ln>
              <a:effectLst/>
            </c:spPr>
            <c:extLst>
              <c:ext xmlns:c16="http://schemas.microsoft.com/office/drawing/2014/chart" uri="{C3380CC4-5D6E-409C-BE32-E72D297353CC}">
                <c16:uniqueId val="{0000002B-F590-482F-BFF3-1BF30BA0FF8C}"/>
              </c:ext>
            </c:extLst>
          </c:dPt>
          <c:dPt>
            <c:idx val="1"/>
            <c:bubble3D val="0"/>
            <c:spPr>
              <a:solidFill>
                <a:schemeClr val="tx1"/>
              </a:solidFill>
              <a:ln w="19050">
                <a:noFill/>
              </a:ln>
              <a:effectLst/>
            </c:spPr>
            <c:extLst>
              <c:ext xmlns:c16="http://schemas.microsoft.com/office/drawing/2014/chart" uri="{C3380CC4-5D6E-409C-BE32-E72D297353CC}">
                <c16:uniqueId val="{0000002D-F590-482F-BFF3-1BF30BA0FF8C}"/>
              </c:ext>
            </c:extLst>
          </c:dPt>
          <c:dPt>
            <c:idx val="2"/>
            <c:bubble3D val="0"/>
            <c:spPr>
              <a:noFill/>
              <a:ln w="19050">
                <a:noFill/>
              </a:ln>
              <a:effectLst/>
            </c:spPr>
            <c:extLst>
              <c:ext xmlns:c16="http://schemas.microsoft.com/office/drawing/2014/chart" uri="{C3380CC4-5D6E-409C-BE32-E72D297353CC}">
                <c16:uniqueId val="{0000002F-F590-482F-BFF3-1BF30BA0FF8C}"/>
              </c:ext>
            </c:extLst>
          </c:dPt>
          <c:val>
            <c:numRef>
              <c:f>Processing!$H$5:$H$7</c:f>
              <c:numCache>
                <c:formatCode>0%</c:formatCode>
                <c:ptCount val="3"/>
                <c:pt idx="0">
                  <c:v>0.33857597086356195</c:v>
                </c:pt>
                <c:pt idx="1">
                  <c:v>0.41142402913643805</c:v>
                </c:pt>
                <c:pt idx="2">
                  <c:v>0.25</c:v>
                </c:pt>
              </c:numCache>
            </c:numRef>
          </c:val>
          <c:extLst>
            <c:ext xmlns:c16="http://schemas.microsoft.com/office/drawing/2014/chart" uri="{C3380CC4-5D6E-409C-BE32-E72D297353CC}">
              <c16:uniqueId val="{00000030-F590-482F-BFF3-1BF30BA0FF8C}"/>
            </c:ext>
          </c:extLst>
        </c:ser>
        <c:ser>
          <c:idx val="7"/>
          <c:order val="7"/>
          <c:spPr>
            <a:noFill/>
            <a:ln>
              <a:noFill/>
            </a:ln>
          </c:spPr>
          <c:dPt>
            <c:idx val="0"/>
            <c:bubble3D val="0"/>
            <c:spPr>
              <a:noFill/>
              <a:ln w="19050">
                <a:noFill/>
              </a:ln>
              <a:effectLst/>
            </c:spPr>
            <c:extLst>
              <c:ext xmlns:c16="http://schemas.microsoft.com/office/drawing/2014/chart" uri="{C3380CC4-5D6E-409C-BE32-E72D297353CC}">
                <c16:uniqueId val="{00000032-F590-482F-BFF3-1BF30BA0FF8C}"/>
              </c:ext>
            </c:extLst>
          </c:dPt>
          <c:dPt>
            <c:idx val="1"/>
            <c:bubble3D val="0"/>
            <c:spPr>
              <a:noFill/>
              <a:ln w="19050">
                <a:noFill/>
              </a:ln>
              <a:effectLst/>
            </c:spPr>
            <c:extLst>
              <c:ext xmlns:c16="http://schemas.microsoft.com/office/drawing/2014/chart" uri="{C3380CC4-5D6E-409C-BE32-E72D297353CC}">
                <c16:uniqueId val="{00000034-F590-482F-BFF3-1BF30BA0FF8C}"/>
              </c:ext>
            </c:extLst>
          </c:dPt>
          <c:dPt>
            <c:idx val="2"/>
            <c:bubble3D val="0"/>
            <c:spPr>
              <a:noFill/>
              <a:ln w="19050">
                <a:noFill/>
              </a:ln>
              <a:effectLst/>
            </c:spPr>
            <c:extLst>
              <c:ext xmlns:c16="http://schemas.microsoft.com/office/drawing/2014/chart" uri="{C3380CC4-5D6E-409C-BE32-E72D297353CC}">
                <c16:uniqueId val="{00000036-F590-482F-BFF3-1BF30BA0FF8C}"/>
              </c:ext>
            </c:extLst>
          </c:dPt>
          <c:val>
            <c:numRef>
              <c:f>Processing!$I$5:$I$7</c:f>
              <c:numCache>
                <c:formatCode>0%</c:formatCode>
                <c:ptCount val="3"/>
                <c:pt idx="0">
                  <c:v>0.33857597086356195</c:v>
                </c:pt>
                <c:pt idx="1">
                  <c:v>0.41142402913643805</c:v>
                </c:pt>
                <c:pt idx="2">
                  <c:v>0.25</c:v>
                </c:pt>
              </c:numCache>
            </c:numRef>
          </c:val>
          <c:extLst>
            <c:ext xmlns:c16="http://schemas.microsoft.com/office/drawing/2014/chart" uri="{C3380CC4-5D6E-409C-BE32-E72D297353CC}">
              <c16:uniqueId val="{00000037-F590-482F-BFF3-1BF30BA0FF8C}"/>
            </c:ext>
          </c:extLst>
        </c:ser>
        <c:ser>
          <c:idx val="8"/>
          <c:order val="8"/>
          <c:spPr>
            <a:ln>
              <a:noFill/>
            </a:ln>
          </c:spPr>
          <c:dPt>
            <c:idx val="0"/>
            <c:bubble3D val="0"/>
            <c:spPr>
              <a:gradFill>
                <a:gsLst>
                  <a:gs pos="100000">
                    <a:srgbClr val="673FFF"/>
                  </a:gs>
                  <a:gs pos="0">
                    <a:srgbClr val="8F72FF"/>
                  </a:gs>
                </a:gsLst>
                <a:lin ang="5400000" scaled="1"/>
              </a:gradFill>
              <a:ln w="19050">
                <a:noFill/>
              </a:ln>
              <a:effectLst/>
            </c:spPr>
            <c:extLst>
              <c:ext xmlns:c16="http://schemas.microsoft.com/office/drawing/2014/chart" uri="{C3380CC4-5D6E-409C-BE32-E72D297353CC}">
                <c16:uniqueId val="{00000039-F590-482F-BFF3-1BF30BA0FF8C}"/>
              </c:ext>
            </c:extLst>
          </c:dPt>
          <c:dPt>
            <c:idx val="1"/>
            <c:bubble3D val="0"/>
            <c:spPr>
              <a:solidFill>
                <a:schemeClr val="tx1"/>
              </a:solidFill>
              <a:ln w="19050">
                <a:noFill/>
              </a:ln>
              <a:effectLst/>
            </c:spPr>
            <c:extLst>
              <c:ext xmlns:c16="http://schemas.microsoft.com/office/drawing/2014/chart" uri="{C3380CC4-5D6E-409C-BE32-E72D297353CC}">
                <c16:uniqueId val="{0000003B-F590-482F-BFF3-1BF30BA0FF8C}"/>
              </c:ext>
            </c:extLst>
          </c:dPt>
          <c:dPt>
            <c:idx val="2"/>
            <c:bubble3D val="0"/>
            <c:spPr>
              <a:noFill/>
              <a:ln w="19050">
                <a:noFill/>
              </a:ln>
              <a:effectLst/>
            </c:spPr>
            <c:extLst>
              <c:ext xmlns:c16="http://schemas.microsoft.com/office/drawing/2014/chart" uri="{C3380CC4-5D6E-409C-BE32-E72D297353CC}">
                <c16:uniqueId val="{0000003D-F590-482F-BFF3-1BF30BA0FF8C}"/>
              </c:ext>
            </c:extLst>
          </c:dPt>
          <c:val>
            <c:numRef>
              <c:f>Processing!$J$5:$J$7</c:f>
              <c:numCache>
                <c:formatCode>0%</c:formatCode>
                <c:ptCount val="3"/>
                <c:pt idx="0">
                  <c:v>0.10514252054036473</c:v>
                </c:pt>
                <c:pt idx="1">
                  <c:v>0.64485747945963523</c:v>
                </c:pt>
                <c:pt idx="2">
                  <c:v>0.25</c:v>
                </c:pt>
              </c:numCache>
            </c:numRef>
          </c:val>
          <c:extLst>
            <c:ext xmlns:c16="http://schemas.microsoft.com/office/drawing/2014/chart" uri="{C3380CC4-5D6E-409C-BE32-E72D297353CC}">
              <c16:uniqueId val="{0000003E-F590-482F-BFF3-1BF30BA0FF8C}"/>
            </c:ext>
          </c:extLst>
        </c:ser>
        <c:dLbls>
          <c:showLegendKey val="0"/>
          <c:showVal val="0"/>
          <c:showCatName val="0"/>
          <c:showSerName val="0"/>
          <c:showPercent val="0"/>
          <c:showBubbleSize val="0"/>
          <c:showLeaderLines val="1"/>
        </c:dLbls>
        <c:firstSliceAng val="18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spPr>
            <a:solidFill>
              <a:schemeClr val="accent1"/>
            </a:solidFill>
            <a:ln>
              <a:noFill/>
            </a:ln>
            <a:effectLst/>
            <a:sp3d/>
          </c:spPr>
          <c:invertIfNegative val="0"/>
          <c:dPt>
            <c:idx val="0"/>
            <c:invertIfNegative val="0"/>
            <c:bubble3D val="0"/>
            <c:spPr>
              <a:gradFill>
                <a:gsLst>
                  <a:gs pos="100000">
                    <a:srgbClr val="673FFF"/>
                  </a:gs>
                  <a:gs pos="0">
                    <a:srgbClr val="8F72FF"/>
                  </a:gs>
                </a:gsLst>
                <a:lin ang="5400000" scaled="1"/>
              </a:gradFill>
              <a:ln>
                <a:noFill/>
              </a:ln>
              <a:effectLst/>
              <a:sp3d/>
            </c:spPr>
            <c:extLst>
              <c:ext xmlns:c16="http://schemas.microsoft.com/office/drawing/2014/chart" uri="{C3380CC4-5D6E-409C-BE32-E72D297353CC}">
                <c16:uniqueId val="{00000005-CEB0-4035-A5E9-BA726F2B5F6B}"/>
              </c:ext>
            </c:extLst>
          </c:dPt>
          <c:dPt>
            <c:idx val="1"/>
            <c:invertIfNegative val="0"/>
            <c:bubble3D val="0"/>
            <c:spPr>
              <a:gradFill>
                <a:gsLst>
                  <a:gs pos="100000">
                    <a:srgbClr val="00E5BB"/>
                  </a:gs>
                  <a:gs pos="0">
                    <a:srgbClr val="1AFFD5"/>
                  </a:gs>
                </a:gsLst>
                <a:lin ang="5400000" scaled="1"/>
              </a:gradFill>
              <a:ln>
                <a:noFill/>
              </a:ln>
              <a:effectLst/>
              <a:sp3d/>
            </c:spPr>
            <c:extLst>
              <c:ext xmlns:c16="http://schemas.microsoft.com/office/drawing/2014/chart" uri="{C3380CC4-5D6E-409C-BE32-E72D297353CC}">
                <c16:uniqueId val="{00000006-CEB0-4035-A5E9-BA726F2B5F6B}"/>
              </c:ext>
            </c:extLst>
          </c:dPt>
          <c:dPt>
            <c:idx val="2"/>
            <c:invertIfNegative val="0"/>
            <c:bubble3D val="0"/>
            <c:spPr>
              <a:gradFill>
                <a:gsLst>
                  <a:gs pos="100000">
                    <a:srgbClr val="E34F10"/>
                  </a:gs>
                  <a:gs pos="0">
                    <a:srgbClr val="F9F871"/>
                  </a:gs>
                </a:gsLst>
                <a:lin ang="5400000" scaled="1"/>
              </a:gradFill>
              <a:ln>
                <a:noFill/>
              </a:ln>
              <a:effectLst/>
              <a:sp3d/>
            </c:spPr>
            <c:extLst>
              <c:ext xmlns:c16="http://schemas.microsoft.com/office/drawing/2014/chart" uri="{C3380CC4-5D6E-409C-BE32-E72D297353CC}">
                <c16:uniqueId val="{00000007-CEB0-4035-A5E9-BA726F2B5F6B}"/>
              </c:ext>
            </c:extLst>
          </c:dPt>
          <c:cat>
            <c:strRef>
              <c:f>Processing!$B$13:$B$15</c:f>
              <c:strCache>
                <c:ptCount val="3"/>
                <c:pt idx="0">
                  <c:v>Basic Payroll</c:v>
                </c:pt>
                <c:pt idx="1">
                  <c:v>Bonus and Prizes</c:v>
                </c:pt>
                <c:pt idx="2">
                  <c:v>Payroll Taxes</c:v>
                </c:pt>
              </c:strCache>
            </c:strRef>
          </c:cat>
          <c:val>
            <c:numRef>
              <c:f>Processing!$C$13:$C$15</c:f>
              <c:numCache>
                <c:formatCode>0%</c:formatCode>
                <c:ptCount val="3"/>
                <c:pt idx="0">
                  <c:v>0.66</c:v>
                </c:pt>
                <c:pt idx="1">
                  <c:v>0.18</c:v>
                </c:pt>
                <c:pt idx="2">
                  <c:v>0.17</c:v>
                </c:pt>
              </c:numCache>
            </c:numRef>
          </c:val>
          <c:extLst>
            <c:ext xmlns:c16="http://schemas.microsoft.com/office/drawing/2014/chart" uri="{C3380CC4-5D6E-409C-BE32-E72D297353CC}">
              <c16:uniqueId val="{00000000-CEB0-4035-A5E9-BA726F2B5F6B}"/>
            </c:ext>
          </c:extLst>
        </c:ser>
        <c:ser>
          <c:idx val="1"/>
          <c:order val="1"/>
          <c:spPr>
            <a:solidFill>
              <a:schemeClr val="accent2"/>
            </a:solidFill>
            <a:ln>
              <a:noFill/>
            </a:ln>
            <a:effectLst/>
            <a:sp3d/>
          </c:spPr>
          <c:invertIfNegative val="0"/>
          <c:dPt>
            <c:idx val="0"/>
            <c:invertIfNegative val="0"/>
            <c:bubble3D val="0"/>
            <c:spPr>
              <a:solidFill>
                <a:schemeClr val="tx1"/>
              </a:solidFill>
              <a:ln>
                <a:noFill/>
              </a:ln>
              <a:effectLst/>
              <a:sp3d/>
            </c:spPr>
            <c:extLst>
              <c:ext xmlns:c16="http://schemas.microsoft.com/office/drawing/2014/chart" uri="{C3380CC4-5D6E-409C-BE32-E72D297353CC}">
                <c16:uniqueId val="{00000004-CEB0-4035-A5E9-BA726F2B5F6B}"/>
              </c:ext>
            </c:extLst>
          </c:dPt>
          <c:dPt>
            <c:idx val="1"/>
            <c:invertIfNegative val="0"/>
            <c:bubble3D val="0"/>
            <c:spPr>
              <a:solidFill>
                <a:schemeClr val="tx1"/>
              </a:solidFill>
              <a:ln>
                <a:noFill/>
              </a:ln>
              <a:effectLst/>
              <a:sp3d/>
            </c:spPr>
            <c:extLst>
              <c:ext xmlns:c16="http://schemas.microsoft.com/office/drawing/2014/chart" uri="{C3380CC4-5D6E-409C-BE32-E72D297353CC}">
                <c16:uniqueId val="{00000003-CEB0-4035-A5E9-BA726F2B5F6B}"/>
              </c:ext>
            </c:extLst>
          </c:dPt>
          <c:dPt>
            <c:idx val="2"/>
            <c:invertIfNegative val="0"/>
            <c:bubble3D val="0"/>
            <c:spPr>
              <a:solidFill>
                <a:schemeClr val="tx1"/>
              </a:solidFill>
              <a:ln>
                <a:noFill/>
              </a:ln>
              <a:effectLst/>
              <a:sp3d/>
            </c:spPr>
            <c:extLst>
              <c:ext xmlns:c16="http://schemas.microsoft.com/office/drawing/2014/chart" uri="{C3380CC4-5D6E-409C-BE32-E72D297353CC}">
                <c16:uniqueId val="{00000002-CEB0-4035-A5E9-BA726F2B5F6B}"/>
              </c:ext>
            </c:extLst>
          </c:dPt>
          <c:cat>
            <c:strRef>
              <c:f>Processing!$B$13:$B$15</c:f>
              <c:strCache>
                <c:ptCount val="3"/>
                <c:pt idx="0">
                  <c:v>Basic Payroll</c:v>
                </c:pt>
                <c:pt idx="1">
                  <c:v>Bonus and Prizes</c:v>
                </c:pt>
                <c:pt idx="2">
                  <c:v>Payroll Taxes</c:v>
                </c:pt>
              </c:strCache>
            </c:strRef>
          </c:cat>
          <c:val>
            <c:numRef>
              <c:f>Processing!$D$13:$D$15</c:f>
              <c:numCache>
                <c:formatCode>0%</c:formatCode>
                <c:ptCount val="3"/>
                <c:pt idx="0">
                  <c:v>0.33999999999999997</c:v>
                </c:pt>
                <c:pt idx="1">
                  <c:v>0.82000000000000006</c:v>
                </c:pt>
                <c:pt idx="2">
                  <c:v>0.83</c:v>
                </c:pt>
              </c:numCache>
            </c:numRef>
          </c:val>
          <c:extLst>
            <c:ext xmlns:c16="http://schemas.microsoft.com/office/drawing/2014/chart" uri="{C3380CC4-5D6E-409C-BE32-E72D297353CC}">
              <c16:uniqueId val="{00000001-CEB0-4035-A5E9-BA726F2B5F6B}"/>
            </c:ext>
          </c:extLst>
        </c:ser>
        <c:dLbls>
          <c:showLegendKey val="0"/>
          <c:showVal val="0"/>
          <c:showCatName val="0"/>
          <c:showSerName val="0"/>
          <c:showPercent val="0"/>
          <c:showBubbleSize val="0"/>
        </c:dLbls>
        <c:gapWidth val="400"/>
        <c:gapDepth val="100"/>
        <c:shape val="box"/>
        <c:axId val="1002822287"/>
        <c:axId val="1002809807"/>
        <c:axId val="0"/>
      </c:bar3DChart>
      <c:catAx>
        <c:axId val="1002822287"/>
        <c:scaling>
          <c:orientation val="maxMin"/>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002809807"/>
        <c:crosses val="autoZero"/>
        <c:auto val="1"/>
        <c:lblAlgn val="ctr"/>
        <c:lblOffset val="100"/>
        <c:noMultiLvlLbl val="0"/>
      </c:catAx>
      <c:valAx>
        <c:axId val="1002809807"/>
        <c:scaling>
          <c:orientation val="minMax"/>
        </c:scaling>
        <c:delete val="1"/>
        <c:axPos val="t"/>
        <c:numFmt formatCode="0%" sourceLinked="1"/>
        <c:majorTickMark val="out"/>
        <c:minorTickMark val="none"/>
        <c:tickLblPos val="nextTo"/>
        <c:crossAx val="1002822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2"/>
          <c:order val="2"/>
          <c:tx>
            <c:v>FII</c:v>
          </c:tx>
          <c:spPr>
            <a:gradFill>
              <a:gsLst>
                <a:gs pos="0">
                  <a:srgbClr val="8F72FF">
                    <a:alpha val="0"/>
                    <a:lumMod val="95000"/>
                  </a:srgbClr>
                </a:gs>
                <a:gs pos="98000">
                  <a:srgbClr val="673FFF"/>
                </a:gs>
              </a:gsLst>
              <a:lin ang="5400000" scaled="1"/>
            </a:gradFill>
            <a:ln>
              <a:noFill/>
            </a:ln>
            <a:effectLst>
              <a:outerShdw blurRad="76200" dist="38100" dir="5400000" algn="t" rotWithShape="0">
                <a:prstClr val="black">
                  <a:alpha val="40000"/>
                </a:prstClr>
              </a:outerShdw>
            </a:effectLst>
          </c:spPr>
          <c:val>
            <c:numRef>
              <c:f>Processing!$D$20:$D$25</c:f>
              <c:numCache>
                <c:formatCode>_("$"* #,##0_);_("$"* \(#,##0\);_("$"* "-"??_);_(@_)</c:formatCode>
                <c:ptCount val="6"/>
                <c:pt idx="0">
                  <c:v>4219</c:v>
                </c:pt>
                <c:pt idx="1">
                  <c:v>1143</c:v>
                </c:pt>
                <c:pt idx="2">
                  <c:v>3019</c:v>
                </c:pt>
                <c:pt idx="3">
                  <c:v>4857</c:v>
                </c:pt>
                <c:pt idx="4">
                  <c:v>3300</c:v>
                </c:pt>
                <c:pt idx="5">
                  <c:v>1346</c:v>
                </c:pt>
              </c:numCache>
            </c:numRef>
          </c:val>
          <c:extLst>
            <c:ext xmlns:c16="http://schemas.microsoft.com/office/drawing/2014/chart" uri="{C3380CC4-5D6E-409C-BE32-E72D297353CC}">
              <c16:uniqueId val="{00000002-BB9A-448D-A5BC-F8ABE7260798}"/>
            </c:ext>
          </c:extLst>
        </c:ser>
        <c:dLbls>
          <c:showLegendKey val="0"/>
          <c:showVal val="0"/>
          <c:showCatName val="0"/>
          <c:showSerName val="0"/>
          <c:showPercent val="0"/>
          <c:showBubbleSize val="0"/>
        </c:dLbls>
        <c:axId val="1002824207"/>
        <c:axId val="1002819407"/>
      </c:areaChart>
      <c:lineChart>
        <c:grouping val="standard"/>
        <c:varyColors val="0"/>
        <c:ser>
          <c:idx val="0"/>
          <c:order val="0"/>
          <c:spPr>
            <a:ln w="28575" cap="rnd">
              <a:gradFill>
                <a:gsLst>
                  <a:gs pos="0">
                    <a:srgbClr val="1AFFD5"/>
                  </a:gs>
                  <a:gs pos="100000">
                    <a:srgbClr val="00E5BB"/>
                  </a:gs>
                </a:gsLst>
                <a:lin ang="5400000" scaled="1"/>
              </a:gradFill>
              <a:round/>
            </a:ln>
            <a:effectLst/>
          </c:spPr>
          <c:marker>
            <c:symbol val="circle"/>
            <c:size val="6"/>
            <c:spPr>
              <a:solidFill>
                <a:schemeClr val="tx1"/>
              </a:solidFill>
              <a:ln w="9525">
                <a:solidFill>
                  <a:srgbClr val="1AFFD5"/>
                </a:solidFill>
              </a:ln>
              <a:effectLst/>
            </c:spPr>
          </c:marker>
          <c:cat>
            <c:strRef>
              <c:f>Processing!$B$20:$B$25</c:f>
              <c:strCache>
                <c:ptCount val="6"/>
                <c:pt idx="0">
                  <c:v>SU</c:v>
                </c:pt>
                <c:pt idx="1">
                  <c:v> MO</c:v>
                </c:pt>
                <c:pt idx="2">
                  <c:v> TU</c:v>
                </c:pt>
                <c:pt idx="3">
                  <c:v> WE</c:v>
                </c:pt>
                <c:pt idx="4">
                  <c:v> TH</c:v>
                </c:pt>
                <c:pt idx="5">
                  <c:v> FR</c:v>
                </c:pt>
              </c:strCache>
            </c:strRef>
          </c:cat>
          <c:val>
            <c:numRef>
              <c:f>Processing!$C$20:$C$25</c:f>
              <c:numCache>
                <c:formatCode>_("$"* #,##0_);_("$"* \(#,##0\);_("$"* "-"??_);_(@_)</c:formatCode>
                <c:ptCount val="6"/>
                <c:pt idx="0">
                  <c:v>4510</c:v>
                </c:pt>
                <c:pt idx="1">
                  <c:v>1738</c:v>
                </c:pt>
                <c:pt idx="2">
                  <c:v>1602</c:v>
                </c:pt>
                <c:pt idx="3">
                  <c:v>1427</c:v>
                </c:pt>
                <c:pt idx="4">
                  <c:v>2932</c:v>
                </c:pt>
                <c:pt idx="5">
                  <c:v>2953</c:v>
                </c:pt>
              </c:numCache>
            </c:numRef>
          </c:val>
          <c:smooth val="0"/>
          <c:extLst>
            <c:ext xmlns:c16="http://schemas.microsoft.com/office/drawing/2014/chart" uri="{C3380CC4-5D6E-409C-BE32-E72D297353CC}">
              <c16:uniqueId val="{00000000-BB9A-448D-A5BC-F8ABE7260798}"/>
            </c:ext>
          </c:extLst>
        </c:ser>
        <c:ser>
          <c:idx val="1"/>
          <c:order val="1"/>
          <c:spPr>
            <a:ln w="28575" cap="rnd">
              <a:gradFill>
                <a:gsLst>
                  <a:gs pos="0">
                    <a:srgbClr val="8F72FF"/>
                  </a:gs>
                  <a:gs pos="100000">
                    <a:srgbClr val="673FFF"/>
                  </a:gs>
                </a:gsLst>
                <a:lin ang="5400000" scaled="1"/>
              </a:gradFill>
              <a:round/>
            </a:ln>
            <a:effectLst/>
          </c:spPr>
          <c:marker>
            <c:symbol val="circle"/>
            <c:size val="6"/>
            <c:spPr>
              <a:solidFill>
                <a:schemeClr val="tx1"/>
              </a:solidFill>
              <a:ln w="9525">
                <a:solidFill>
                  <a:srgbClr val="8F72FF">
                    <a:alpha val="88627"/>
                  </a:srgbClr>
                </a:solidFill>
              </a:ln>
              <a:effectLst/>
            </c:spPr>
          </c:marker>
          <c:cat>
            <c:strRef>
              <c:f>Processing!$B$20:$B$25</c:f>
              <c:strCache>
                <c:ptCount val="6"/>
                <c:pt idx="0">
                  <c:v>SU</c:v>
                </c:pt>
                <c:pt idx="1">
                  <c:v> MO</c:v>
                </c:pt>
                <c:pt idx="2">
                  <c:v> TU</c:v>
                </c:pt>
                <c:pt idx="3">
                  <c:v> WE</c:v>
                </c:pt>
                <c:pt idx="4">
                  <c:v> TH</c:v>
                </c:pt>
                <c:pt idx="5">
                  <c:v> FR</c:v>
                </c:pt>
              </c:strCache>
            </c:strRef>
          </c:cat>
          <c:val>
            <c:numRef>
              <c:f>Processing!$D$20:$D$25</c:f>
              <c:numCache>
                <c:formatCode>_("$"* #,##0_);_("$"* \(#,##0\);_("$"* "-"??_);_(@_)</c:formatCode>
                <c:ptCount val="6"/>
                <c:pt idx="0">
                  <c:v>4219</c:v>
                </c:pt>
                <c:pt idx="1">
                  <c:v>1143</c:v>
                </c:pt>
                <c:pt idx="2">
                  <c:v>3019</c:v>
                </c:pt>
                <c:pt idx="3">
                  <c:v>4857</c:v>
                </c:pt>
                <c:pt idx="4">
                  <c:v>3300</c:v>
                </c:pt>
                <c:pt idx="5">
                  <c:v>1346</c:v>
                </c:pt>
              </c:numCache>
            </c:numRef>
          </c:val>
          <c:smooth val="0"/>
          <c:extLst>
            <c:ext xmlns:c16="http://schemas.microsoft.com/office/drawing/2014/chart" uri="{C3380CC4-5D6E-409C-BE32-E72D297353CC}">
              <c16:uniqueId val="{00000001-BB9A-448D-A5BC-F8ABE7260798}"/>
            </c:ext>
          </c:extLst>
        </c:ser>
        <c:dLbls>
          <c:showLegendKey val="0"/>
          <c:showVal val="0"/>
          <c:showCatName val="0"/>
          <c:showSerName val="0"/>
          <c:showPercent val="0"/>
          <c:showBubbleSize val="0"/>
        </c:dLbls>
        <c:marker val="1"/>
        <c:smooth val="0"/>
        <c:axId val="1002824207"/>
        <c:axId val="1002819407"/>
      </c:lineChart>
      <c:catAx>
        <c:axId val="100282420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002819407"/>
        <c:crosses val="autoZero"/>
        <c:auto val="1"/>
        <c:lblAlgn val="ctr"/>
        <c:lblOffset val="100"/>
        <c:noMultiLvlLbl val="0"/>
      </c:catAx>
      <c:valAx>
        <c:axId val="1002819407"/>
        <c:scaling>
          <c:orientation val="minMax"/>
        </c:scaling>
        <c:delete val="0"/>
        <c:axPos val="l"/>
        <c:numFmt formatCode="[&gt;=1000]#,&quot;K&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002824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100000">
                    <a:srgbClr val="E34F10"/>
                  </a:gs>
                  <a:gs pos="0">
                    <a:srgbClr val="F9F871"/>
                  </a:gs>
                </a:gsLst>
                <a:lin ang="5400000" scaled="1"/>
              </a:gradFill>
              <a:ln w="19050">
                <a:noFill/>
              </a:ln>
              <a:effectLst/>
            </c:spPr>
            <c:extLst>
              <c:ext xmlns:c16="http://schemas.microsoft.com/office/drawing/2014/chart" uri="{C3380CC4-5D6E-409C-BE32-E72D297353CC}">
                <c16:uniqueId val="{00000001-7F4E-41B1-8C73-3FAD36850921}"/>
              </c:ext>
            </c:extLst>
          </c:dPt>
          <c:dPt>
            <c:idx val="1"/>
            <c:bubble3D val="0"/>
            <c:spPr>
              <a:gradFill>
                <a:gsLst>
                  <a:gs pos="100000">
                    <a:srgbClr val="673FFF"/>
                  </a:gs>
                  <a:gs pos="0">
                    <a:srgbClr val="8F72FF"/>
                  </a:gs>
                </a:gsLst>
                <a:lin ang="5400000" scaled="1"/>
              </a:gradFill>
              <a:ln w="19050">
                <a:noFill/>
              </a:ln>
              <a:effectLst/>
            </c:spPr>
            <c:extLst>
              <c:ext xmlns:c16="http://schemas.microsoft.com/office/drawing/2014/chart" uri="{C3380CC4-5D6E-409C-BE32-E72D297353CC}">
                <c16:uniqueId val="{00000003-7F4E-41B1-8C73-3FAD36850921}"/>
              </c:ext>
            </c:extLst>
          </c:dPt>
          <c:dPt>
            <c:idx val="2"/>
            <c:bubble3D val="0"/>
            <c:spPr>
              <a:gradFill>
                <a:gsLst>
                  <a:gs pos="100000">
                    <a:srgbClr val="178BFF"/>
                  </a:gs>
                  <a:gs pos="0">
                    <a:srgbClr val="4AA5FF"/>
                  </a:gs>
                </a:gsLst>
                <a:lin ang="5400000" scaled="1"/>
              </a:gradFill>
              <a:ln w="19050">
                <a:noFill/>
              </a:ln>
              <a:effectLst/>
            </c:spPr>
            <c:extLst>
              <c:ext xmlns:c16="http://schemas.microsoft.com/office/drawing/2014/chart" uri="{C3380CC4-5D6E-409C-BE32-E72D297353CC}">
                <c16:uniqueId val="{00000005-7F4E-41B1-8C73-3FAD36850921}"/>
              </c:ext>
            </c:extLst>
          </c:dPt>
          <c:dPt>
            <c:idx val="3"/>
            <c:bubble3D val="0"/>
            <c:spPr>
              <a:gradFill>
                <a:gsLst>
                  <a:gs pos="100000">
                    <a:srgbClr val="00E5BB"/>
                  </a:gs>
                  <a:gs pos="0">
                    <a:srgbClr val="1AFFD5"/>
                  </a:gs>
                </a:gsLst>
                <a:lin ang="5400000" scaled="1"/>
              </a:gradFill>
              <a:ln w="19050">
                <a:noFill/>
              </a:ln>
              <a:effectLst/>
            </c:spPr>
            <c:extLst>
              <c:ext xmlns:c16="http://schemas.microsoft.com/office/drawing/2014/chart" uri="{C3380CC4-5D6E-409C-BE32-E72D297353CC}">
                <c16:uniqueId val="{00000007-7F4E-41B1-8C73-3FAD36850921}"/>
              </c:ext>
            </c:extLst>
          </c:dPt>
          <c:dPt>
            <c:idx val="4"/>
            <c:bubble3D val="0"/>
            <c:spPr>
              <a:gradFill>
                <a:gsLst>
                  <a:gs pos="100000">
                    <a:srgbClr val="00C74D"/>
                  </a:gs>
                  <a:gs pos="0">
                    <a:srgbClr val="73F46A"/>
                  </a:gs>
                </a:gsLst>
                <a:lin ang="5400000" scaled="1"/>
              </a:gradFill>
              <a:ln w="19050">
                <a:noFill/>
              </a:ln>
              <a:effectLst/>
            </c:spPr>
            <c:extLst>
              <c:ext xmlns:c16="http://schemas.microsoft.com/office/drawing/2014/chart" uri="{C3380CC4-5D6E-409C-BE32-E72D297353CC}">
                <c16:uniqueId val="{00000009-7F4E-41B1-8C73-3FAD36850921}"/>
              </c:ext>
            </c:extLst>
          </c:dPt>
          <c:cat>
            <c:strRef>
              <c:f>Processing!$B$30:$B$34</c:f>
              <c:strCache>
                <c:ptCount val="5"/>
                <c:pt idx="0">
                  <c:v>Head Office</c:v>
                </c:pt>
                <c:pt idx="1">
                  <c:v>Regional Office</c:v>
                </c:pt>
                <c:pt idx="2">
                  <c:v>Regional Branches</c:v>
                </c:pt>
                <c:pt idx="3">
                  <c:v>Remote Employee</c:v>
                </c:pt>
                <c:pt idx="4">
                  <c:v>Outsourcing</c:v>
                </c:pt>
              </c:strCache>
            </c:strRef>
          </c:cat>
          <c:val>
            <c:numRef>
              <c:f>Processing!$C$30:$C$34</c:f>
              <c:numCache>
                <c:formatCode>0%</c:formatCode>
                <c:ptCount val="5"/>
                <c:pt idx="0">
                  <c:v>0.31</c:v>
                </c:pt>
                <c:pt idx="1">
                  <c:v>0.24</c:v>
                </c:pt>
                <c:pt idx="2">
                  <c:v>0.11</c:v>
                </c:pt>
                <c:pt idx="3">
                  <c:v>0.14000000000000001</c:v>
                </c:pt>
                <c:pt idx="4">
                  <c:v>0.14000000000000001</c:v>
                </c:pt>
              </c:numCache>
            </c:numRef>
          </c:val>
          <c:extLst>
            <c:ext xmlns:c16="http://schemas.microsoft.com/office/drawing/2014/chart" uri="{C3380CC4-5D6E-409C-BE32-E72D297353CC}">
              <c16:uniqueId val="{0000000A-7F4E-41B1-8C73-3FAD36850921}"/>
            </c:ext>
          </c:extLst>
        </c:ser>
        <c:ser>
          <c:idx val="1"/>
          <c:order val="1"/>
          <c:spPr>
            <a:ln>
              <a:noFill/>
            </a:ln>
          </c:spPr>
          <c:dPt>
            <c:idx val="0"/>
            <c:bubble3D val="0"/>
            <c:spPr>
              <a:gradFill>
                <a:gsLst>
                  <a:gs pos="95000">
                    <a:srgbClr val="E34F10"/>
                  </a:gs>
                  <a:gs pos="0">
                    <a:srgbClr val="F9F871"/>
                  </a:gs>
                </a:gsLst>
                <a:lin ang="5400000" scaled="1"/>
              </a:gradFill>
              <a:ln w="19050">
                <a:noFill/>
              </a:ln>
              <a:effectLst/>
            </c:spPr>
            <c:extLst>
              <c:ext xmlns:c16="http://schemas.microsoft.com/office/drawing/2014/chart" uri="{C3380CC4-5D6E-409C-BE32-E72D297353CC}">
                <c16:uniqueId val="{0000000C-7F4E-41B1-8C73-3FAD36850921}"/>
              </c:ext>
            </c:extLst>
          </c:dPt>
          <c:dPt>
            <c:idx val="1"/>
            <c:bubble3D val="0"/>
            <c:spPr>
              <a:gradFill>
                <a:gsLst>
                  <a:gs pos="100000">
                    <a:srgbClr val="673FFF"/>
                  </a:gs>
                  <a:gs pos="0">
                    <a:srgbClr val="8F72FF"/>
                  </a:gs>
                </a:gsLst>
                <a:lin ang="5400000" scaled="1"/>
              </a:gradFill>
              <a:ln w="19050">
                <a:noFill/>
              </a:ln>
              <a:effectLst/>
            </c:spPr>
            <c:extLst>
              <c:ext xmlns:c16="http://schemas.microsoft.com/office/drawing/2014/chart" uri="{C3380CC4-5D6E-409C-BE32-E72D297353CC}">
                <c16:uniqueId val="{0000000E-7F4E-41B1-8C73-3FAD36850921}"/>
              </c:ext>
            </c:extLst>
          </c:dPt>
          <c:dPt>
            <c:idx val="2"/>
            <c:bubble3D val="0"/>
            <c:spPr>
              <a:gradFill>
                <a:gsLst>
                  <a:gs pos="100000">
                    <a:srgbClr val="178BFF"/>
                  </a:gs>
                  <a:gs pos="0">
                    <a:srgbClr val="4AA5FF"/>
                  </a:gs>
                </a:gsLst>
                <a:lin ang="5400000" scaled="1"/>
              </a:gradFill>
              <a:ln w="19050">
                <a:noFill/>
              </a:ln>
              <a:effectLst/>
            </c:spPr>
            <c:extLst>
              <c:ext xmlns:c16="http://schemas.microsoft.com/office/drawing/2014/chart" uri="{C3380CC4-5D6E-409C-BE32-E72D297353CC}">
                <c16:uniqueId val="{00000010-7F4E-41B1-8C73-3FAD36850921}"/>
              </c:ext>
            </c:extLst>
          </c:dPt>
          <c:dPt>
            <c:idx val="3"/>
            <c:bubble3D val="0"/>
            <c:spPr>
              <a:gradFill>
                <a:gsLst>
                  <a:gs pos="100000">
                    <a:srgbClr val="00E5BB"/>
                  </a:gs>
                  <a:gs pos="0">
                    <a:srgbClr val="1AFFD5"/>
                  </a:gs>
                </a:gsLst>
                <a:lin ang="5400000" scaled="1"/>
              </a:gradFill>
              <a:ln w="19050">
                <a:noFill/>
              </a:ln>
              <a:effectLst/>
            </c:spPr>
            <c:extLst>
              <c:ext xmlns:c16="http://schemas.microsoft.com/office/drawing/2014/chart" uri="{C3380CC4-5D6E-409C-BE32-E72D297353CC}">
                <c16:uniqueId val="{00000012-7F4E-41B1-8C73-3FAD36850921}"/>
              </c:ext>
            </c:extLst>
          </c:dPt>
          <c:dPt>
            <c:idx val="4"/>
            <c:bubble3D val="0"/>
            <c:spPr>
              <a:gradFill>
                <a:gsLst>
                  <a:gs pos="100000">
                    <a:srgbClr val="00C74D"/>
                  </a:gs>
                  <a:gs pos="0">
                    <a:srgbClr val="73F46A"/>
                  </a:gs>
                </a:gsLst>
                <a:lin ang="5400000" scaled="1"/>
              </a:gradFill>
              <a:ln w="19050">
                <a:noFill/>
              </a:ln>
              <a:effectLst/>
            </c:spPr>
            <c:extLst>
              <c:ext xmlns:c16="http://schemas.microsoft.com/office/drawing/2014/chart" uri="{C3380CC4-5D6E-409C-BE32-E72D297353CC}">
                <c16:uniqueId val="{00000014-7F4E-41B1-8C73-3FAD36850921}"/>
              </c:ext>
            </c:extLst>
          </c:dPt>
          <c:cat>
            <c:strRef>
              <c:f>Processing!$B$30:$B$34</c:f>
              <c:strCache>
                <c:ptCount val="5"/>
                <c:pt idx="0">
                  <c:v>Head Office</c:v>
                </c:pt>
                <c:pt idx="1">
                  <c:v>Regional Office</c:v>
                </c:pt>
                <c:pt idx="2">
                  <c:v>Regional Branches</c:v>
                </c:pt>
                <c:pt idx="3">
                  <c:v>Remote Employee</c:v>
                </c:pt>
                <c:pt idx="4">
                  <c:v>Outsourcing</c:v>
                </c:pt>
              </c:strCache>
            </c:strRef>
          </c:cat>
          <c:val>
            <c:numRef>
              <c:f>Processing!$D$30:$D$34</c:f>
              <c:numCache>
                <c:formatCode>0%</c:formatCode>
                <c:ptCount val="5"/>
                <c:pt idx="0">
                  <c:v>0.31</c:v>
                </c:pt>
                <c:pt idx="1">
                  <c:v>0.24</c:v>
                </c:pt>
                <c:pt idx="2">
                  <c:v>0.11</c:v>
                </c:pt>
                <c:pt idx="3">
                  <c:v>0.14000000000000001</c:v>
                </c:pt>
                <c:pt idx="4">
                  <c:v>0.14000000000000001</c:v>
                </c:pt>
              </c:numCache>
            </c:numRef>
          </c:val>
          <c:extLst>
            <c:ext xmlns:c16="http://schemas.microsoft.com/office/drawing/2014/chart" uri="{C3380CC4-5D6E-409C-BE32-E72D297353CC}">
              <c16:uniqueId val="{00000015-7F4E-41B1-8C73-3FAD36850921}"/>
            </c:ext>
          </c:extLst>
        </c:ser>
        <c:ser>
          <c:idx val="2"/>
          <c:order val="2"/>
          <c:spPr>
            <a:ln>
              <a:noFill/>
            </a:ln>
          </c:spPr>
          <c:dPt>
            <c:idx val="0"/>
            <c:bubble3D val="0"/>
            <c:spPr>
              <a:gradFill>
                <a:gsLst>
                  <a:gs pos="100000">
                    <a:srgbClr val="E34F10"/>
                  </a:gs>
                  <a:gs pos="0">
                    <a:srgbClr val="F9F871"/>
                  </a:gs>
                </a:gsLst>
                <a:lin ang="5400000" scaled="1"/>
              </a:gradFill>
              <a:ln w="19050">
                <a:noFill/>
              </a:ln>
              <a:effectLst/>
            </c:spPr>
            <c:extLst>
              <c:ext xmlns:c16="http://schemas.microsoft.com/office/drawing/2014/chart" uri="{C3380CC4-5D6E-409C-BE32-E72D297353CC}">
                <c16:uniqueId val="{00000017-7F4E-41B1-8C73-3FAD36850921}"/>
              </c:ext>
            </c:extLst>
          </c:dPt>
          <c:dPt>
            <c:idx val="1"/>
            <c:bubble3D val="0"/>
            <c:spPr>
              <a:gradFill>
                <a:gsLst>
                  <a:gs pos="100000">
                    <a:srgbClr val="673FFF"/>
                  </a:gs>
                  <a:gs pos="0">
                    <a:srgbClr val="8F72FF"/>
                  </a:gs>
                </a:gsLst>
                <a:lin ang="5400000" scaled="1"/>
              </a:gradFill>
              <a:ln w="19050">
                <a:noFill/>
              </a:ln>
              <a:effectLst/>
            </c:spPr>
            <c:extLst>
              <c:ext xmlns:c16="http://schemas.microsoft.com/office/drawing/2014/chart" uri="{C3380CC4-5D6E-409C-BE32-E72D297353CC}">
                <c16:uniqueId val="{00000019-7F4E-41B1-8C73-3FAD36850921}"/>
              </c:ext>
            </c:extLst>
          </c:dPt>
          <c:dPt>
            <c:idx val="2"/>
            <c:bubble3D val="0"/>
            <c:spPr>
              <a:gradFill>
                <a:gsLst>
                  <a:gs pos="100000">
                    <a:srgbClr val="178BFF"/>
                  </a:gs>
                  <a:gs pos="0">
                    <a:srgbClr val="4AA5FF"/>
                  </a:gs>
                </a:gsLst>
                <a:lin ang="5400000" scaled="1"/>
              </a:gradFill>
              <a:ln w="19050">
                <a:noFill/>
              </a:ln>
              <a:effectLst/>
            </c:spPr>
            <c:extLst>
              <c:ext xmlns:c16="http://schemas.microsoft.com/office/drawing/2014/chart" uri="{C3380CC4-5D6E-409C-BE32-E72D297353CC}">
                <c16:uniqueId val="{0000001B-7F4E-41B1-8C73-3FAD36850921}"/>
              </c:ext>
            </c:extLst>
          </c:dPt>
          <c:dPt>
            <c:idx val="3"/>
            <c:bubble3D val="0"/>
            <c:spPr>
              <a:gradFill>
                <a:gsLst>
                  <a:gs pos="100000">
                    <a:srgbClr val="00E5BB"/>
                  </a:gs>
                  <a:gs pos="0">
                    <a:srgbClr val="1AFFD5"/>
                  </a:gs>
                </a:gsLst>
                <a:lin ang="5400000" scaled="1"/>
              </a:gradFill>
              <a:ln w="19050">
                <a:noFill/>
              </a:ln>
              <a:effectLst/>
            </c:spPr>
            <c:extLst>
              <c:ext xmlns:c16="http://schemas.microsoft.com/office/drawing/2014/chart" uri="{C3380CC4-5D6E-409C-BE32-E72D297353CC}">
                <c16:uniqueId val="{0000001D-7F4E-41B1-8C73-3FAD36850921}"/>
              </c:ext>
            </c:extLst>
          </c:dPt>
          <c:dPt>
            <c:idx val="4"/>
            <c:bubble3D val="0"/>
            <c:spPr>
              <a:gradFill>
                <a:gsLst>
                  <a:gs pos="100000">
                    <a:srgbClr val="00C74D"/>
                  </a:gs>
                  <a:gs pos="0">
                    <a:srgbClr val="73F46A"/>
                  </a:gs>
                </a:gsLst>
                <a:lin ang="5400000" scaled="1"/>
              </a:gradFill>
              <a:ln w="19050">
                <a:noFill/>
              </a:ln>
              <a:effectLst/>
            </c:spPr>
            <c:extLst>
              <c:ext xmlns:c16="http://schemas.microsoft.com/office/drawing/2014/chart" uri="{C3380CC4-5D6E-409C-BE32-E72D297353CC}">
                <c16:uniqueId val="{0000001F-7F4E-41B1-8C73-3FAD36850921}"/>
              </c:ext>
            </c:extLst>
          </c:dPt>
          <c:cat>
            <c:strRef>
              <c:f>Processing!$B$30:$B$34</c:f>
              <c:strCache>
                <c:ptCount val="5"/>
                <c:pt idx="0">
                  <c:v>Head Office</c:v>
                </c:pt>
                <c:pt idx="1">
                  <c:v>Regional Office</c:v>
                </c:pt>
                <c:pt idx="2">
                  <c:v>Regional Branches</c:v>
                </c:pt>
                <c:pt idx="3">
                  <c:v>Remote Employee</c:v>
                </c:pt>
                <c:pt idx="4">
                  <c:v>Outsourcing</c:v>
                </c:pt>
              </c:strCache>
            </c:strRef>
          </c:cat>
          <c:val>
            <c:numRef>
              <c:f>Processing!$E$30:$E$34</c:f>
              <c:numCache>
                <c:formatCode>0%</c:formatCode>
                <c:ptCount val="5"/>
                <c:pt idx="0">
                  <c:v>0.31</c:v>
                </c:pt>
                <c:pt idx="1">
                  <c:v>0.24</c:v>
                </c:pt>
                <c:pt idx="2">
                  <c:v>0.11</c:v>
                </c:pt>
                <c:pt idx="3">
                  <c:v>0.14000000000000001</c:v>
                </c:pt>
                <c:pt idx="4">
                  <c:v>0.14000000000000001</c:v>
                </c:pt>
              </c:numCache>
            </c:numRef>
          </c:val>
          <c:extLst>
            <c:ext xmlns:c16="http://schemas.microsoft.com/office/drawing/2014/chart" uri="{C3380CC4-5D6E-409C-BE32-E72D297353CC}">
              <c16:uniqueId val="{00000020-7F4E-41B1-8C73-3FAD36850921}"/>
            </c:ext>
          </c:extLst>
        </c:ser>
        <c:ser>
          <c:idx val="3"/>
          <c:order val="3"/>
          <c:spPr>
            <a:ln>
              <a:noFill/>
            </a:ln>
          </c:spPr>
          <c:dPt>
            <c:idx val="0"/>
            <c:bubble3D val="0"/>
            <c:spPr>
              <a:noFill/>
              <a:ln w="19050">
                <a:noFill/>
              </a:ln>
              <a:effectLst/>
            </c:spPr>
            <c:extLst>
              <c:ext xmlns:c16="http://schemas.microsoft.com/office/drawing/2014/chart" uri="{C3380CC4-5D6E-409C-BE32-E72D297353CC}">
                <c16:uniqueId val="{00000022-7F4E-41B1-8C73-3FAD36850921}"/>
              </c:ext>
            </c:extLst>
          </c:dPt>
          <c:dPt>
            <c:idx val="1"/>
            <c:bubble3D val="0"/>
            <c:spPr>
              <a:gradFill>
                <a:gsLst>
                  <a:gs pos="100000">
                    <a:srgbClr val="673FFF"/>
                  </a:gs>
                  <a:gs pos="0">
                    <a:srgbClr val="8F72FF"/>
                  </a:gs>
                </a:gsLst>
                <a:lin ang="5400000" scaled="1"/>
              </a:gradFill>
              <a:ln w="19050">
                <a:noFill/>
              </a:ln>
              <a:effectLst/>
            </c:spPr>
            <c:extLst>
              <c:ext xmlns:c16="http://schemas.microsoft.com/office/drawing/2014/chart" uri="{C3380CC4-5D6E-409C-BE32-E72D297353CC}">
                <c16:uniqueId val="{00000024-7F4E-41B1-8C73-3FAD36850921}"/>
              </c:ext>
            </c:extLst>
          </c:dPt>
          <c:dPt>
            <c:idx val="2"/>
            <c:bubble3D val="0"/>
            <c:spPr>
              <a:gradFill>
                <a:gsLst>
                  <a:gs pos="100000">
                    <a:srgbClr val="178BFF"/>
                  </a:gs>
                  <a:gs pos="0">
                    <a:srgbClr val="4AA5FF"/>
                  </a:gs>
                </a:gsLst>
                <a:lin ang="5400000" scaled="1"/>
              </a:gradFill>
              <a:ln w="19050">
                <a:noFill/>
              </a:ln>
              <a:effectLst/>
            </c:spPr>
            <c:extLst>
              <c:ext xmlns:c16="http://schemas.microsoft.com/office/drawing/2014/chart" uri="{C3380CC4-5D6E-409C-BE32-E72D297353CC}">
                <c16:uniqueId val="{00000026-7F4E-41B1-8C73-3FAD36850921}"/>
              </c:ext>
            </c:extLst>
          </c:dPt>
          <c:dPt>
            <c:idx val="3"/>
            <c:bubble3D val="0"/>
            <c:spPr>
              <a:noFill/>
              <a:ln w="19050">
                <a:noFill/>
              </a:ln>
              <a:effectLst/>
            </c:spPr>
            <c:extLst>
              <c:ext xmlns:c16="http://schemas.microsoft.com/office/drawing/2014/chart" uri="{C3380CC4-5D6E-409C-BE32-E72D297353CC}">
                <c16:uniqueId val="{00000028-7F4E-41B1-8C73-3FAD36850921}"/>
              </c:ext>
            </c:extLst>
          </c:dPt>
          <c:dPt>
            <c:idx val="4"/>
            <c:bubble3D val="0"/>
            <c:spPr>
              <a:gradFill>
                <a:gsLst>
                  <a:gs pos="100000">
                    <a:srgbClr val="00C74D"/>
                  </a:gs>
                  <a:gs pos="0">
                    <a:srgbClr val="73F46A"/>
                  </a:gs>
                </a:gsLst>
                <a:lin ang="5400000" scaled="1"/>
              </a:gradFill>
              <a:ln w="19050">
                <a:noFill/>
              </a:ln>
              <a:effectLst/>
            </c:spPr>
            <c:extLst>
              <c:ext xmlns:c16="http://schemas.microsoft.com/office/drawing/2014/chart" uri="{C3380CC4-5D6E-409C-BE32-E72D297353CC}">
                <c16:uniqueId val="{0000002A-7F4E-41B1-8C73-3FAD36850921}"/>
              </c:ext>
            </c:extLst>
          </c:dPt>
          <c:cat>
            <c:strRef>
              <c:f>Processing!$B$30:$B$34</c:f>
              <c:strCache>
                <c:ptCount val="5"/>
                <c:pt idx="0">
                  <c:v>Head Office</c:v>
                </c:pt>
                <c:pt idx="1">
                  <c:v>Regional Office</c:v>
                </c:pt>
                <c:pt idx="2">
                  <c:v>Regional Branches</c:v>
                </c:pt>
                <c:pt idx="3">
                  <c:v>Remote Employee</c:v>
                </c:pt>
                <c:pt idx="4">
                  <c:v>Outsourcing</c:v>
                </c:pt>
              </c:strCache>
            </c:strRef>
          </c:cat>
          <c:val>
            <c:numRef>
              <c:f>Processing!$F$30:$F$34</c:f>
              <c:numCache>
                <c:formatCode>0%</c:formatCode>
                <c:ptCount val="5"/>
                <c:pt idx="0">
                  <c:v>0.31</c:v>
                </c:pt>
                <c:pt idx="1">
                  <c:v>0.24</c:v>
                </c:pt>
                <c:pt idx="2">
                  <c:v>0.11</c:v>
                </c:pt>
                <c:pt idx="3">
                  <c:v>0.14000000000000001</c:v>
                </c:pt>
                <c:pt idx="4">
                  <c:v>0.14000000000000001</c:v>
                </c:pt>
              </c:numCache>
            </c:numRef>
          </c:val>
          <c:extLst>
            <c:ext xmlns:c16="http://schemas.microsoft.com/office/drawing/2014/chart" uri="{C3380CC4-5D6E-409C-BE32-E72D297353CC}">
              <c16:uniqueId val="{0000002B-7F4E-41B1-8C73-3FAD36850921}"/>
            </c:ext>
          </c:extLst>
        </c:ser>
        <c:ser>
          <c:idx val="4"/>
          <c:order val="4"/>
          <c:spPr>
            <a:ln>
              <a:noFill/>
            </a:ln>
          </c:spPr>
          <c:dPt>
            <c:idx val="0"/>
            <c:bubble3D val="0"/>
            <c:spPr>
              <a:noFill/>
              <a:ln w="19050">
                <a:noFill/>
              </a:ln>
              <a:effectLst/>
            </c:spPr>
            <c:extLst>
              <c:ext xmlns:c16="http://schemas.microsoft.com/office/drawing/2014/chart" uri="{C3380CC4-5D6E-409C-BE32-E72D297353CC}">
                <c16:uniqueId val="{0000002D-7F4E-41B1-8C73-3FAD36850921}"/>
              </c:ext>
            </c:extLst>
          </c:dPt>
          <c:dPt>
            <c:idx val="1"/>
            <c:bubble3D val="0"/>
            <c:spPr>
              <a:gradFill>
                <a:gsLst>
                  <a:gs pos="100000">
                    <a:srgbClr val="673FFF"/>
                  </a:gs>
                  <a:gs pos="0">
                    <a:srgbClr val="8F72FF"/>
                  </a:gs>
                </a:gsLst>
                <a:lin ang="5400000" scaled="1"/>
              </a:gradFill>
              <a:ln w="19050">
                <a:noFill/>
              </a:ln>
              <a:effectLst/>
            </c:spPr>
            <c:extLst>
              <c:ext xmlns:c16="http://schemas.microsoft.com/office/drawing/2014/chart" uri="{C3380CC4-5D6E-409C-BE32-E72D297353CC}">
                <c16:uniqueId val="{0000002F-7F4E-41B1-8C73-3FAD36850921}"/>
              </c:ext>
            </c:extLst>
          </c:dPt>
          <c:dPt>
            <c:idx val="2"/>
            <c:bubble3D val="0"/>
            <c:spPr>
              <a:noFill/>
              <a:ln w="19050">
                <a:noFill/>
              </a:ln>
              <a:effectLst/>
            </c:spPr>
            <c:extLst>
              <c:ext xmlns:c16="http://schemas.microsoft.com/office/drawing/2014/chart" uri="{C3380CC4-5D6E-409C-BE32-E72D297353CC}">
                <c16:uniqueId val="{00000031-7F4E-41B1-8C73-3FAD36850921}"/>
              </c:ext>
            </c:extLst>
          </c:dPt>
          <c:dPt>
            <c:idx val="3"/>
            <c:bubble3D val="0"/>
            <c:spPr>
              <a:noFill/>
              <a:ln w="19050">
                <a:noFill/>
              </a:ln>
              <a:effectLst/>
            </c:spPr>
            <c:extLst>
              <c:ext xmlns:c16="http://schemas.microsoft.com/office/drawing/2014/chart" uri="{C3380CC4-5D6E-409C-BE32-E72D297353CC}">
                <c16:uniqueId val="{00000033-7F4E-41B1-8C73-3FAD36850921}"/>
              </c:ext>
            </c:extLst>
          </c:dPt>
          <c:dPt>
            <c:idx val="4"/>
            <c:bubble3D val="0"/>
            <c:spPr>
              <a:noFill/>
              <a:ln w="19050">
                <a:noFill/>
              </a:ln>
              <a:effectLst/>
            </c:spPr>
            <c:extLst>
              <c:ext xmlns:c16="http://schemas.microsoft.com/office/drawing/2014/chart" uri="{C3380CC4-5D6E-409C-BE32-E72D297353CC}">
                <c16:uniqueId val="{00000035-7F4E-41B1-8C73-3FAD36850921}"/>
              </c:ext>
            </c:extLst>
          </c:dPt>
          <c:cat>
            <c:strRef>
              <c:f>Processing!$B$30:$B$34</c:f>
              <c:strCache>
                <c:ptCount val="5"/>
                <c:pt idx="0">
                  <c:v>Head Office</c:v>
                </c:pt>
                <c:pt idx="1">
                  <c:v>Regional Office</c:v>
                </c:pt>
                <c:pt idx="2">
                  <c:v>Regional Branches</c:v>
                </c:pt>
                <c:pt idx="3">
                  <c:v>Remote Employee</c:v>
                </c:pt>
                <c:pt idx="4">
                  <c:v>Outsourcing</c:v>
                </c:pt>
              </c:strCache>
            </c:strRef>
          </c:cat>
          <c:val>
            <c:numRef>
              <c:f>Processing!$G$30:$G$34</c:f>
              <c:numCache>
                <c:formatCode>0%</c:formatCode>
                <c:ptCount val="5"/>
                <c:pt idx="0">
                  <c:v>0.31</c:v>
                </c:pt>
                <c:pt idx="1">
                  <c:v>0.24</c:v>
                </c:pt>
                <c:pt idx="2">
                  <c:v>0.11</c:v>
                </c:pt>
                <c:pt idx="3">
                  <c:v>0.14000000000000001</c:v>
                </c:pt>
                <c:pt idx="4">
                  <c:v>0.14000000000000001</c:v>
                </c:pt>
              </c:numCache>
            </c:numRef>
          </c:val>
          <c:extLst>
            <c:ext xmlns:c16="http://schemas.microsoft.com/office/drawing/2014/chart" uri="{C3380CC4-5D6E-409C-BE32-E72D297353CC}">
              <c16:uniqueId val="{00000036-7F4E-41B1-8C73-3FAD36850921}"/>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explosion val="5"/>
            <c:spPr>
              <a:gradFill>
                <a:gsLst>
                  <a:gs pos="100000">
                    <a:srgbClr val="673FFF"/>
                  </a:gs>
                  <a:gs pos="0">
                    <a:srgbClr val="8F72FF"/>
                  </a:gs>
                </a:gsLst>
                <a:lin ang="5400000" scaled="1"/>
              </a:gradFill>
              <a:ln w="19050">
                <a:noFill/>
              </a:ln>
              <a:effectLst/>
            </c:spPr>
            <c:extLst>
              <c:ext xmlns:c16="http://schemas.microsoft.com/office/drawing/2014/chart" uri="{C3380CC4-5D6E-409C-BE32-E72D297353CC}">
                <c16:uniqueId val="{00000001-B674-4271-9A71-87783583A8FF}"/>
              </c:ext>
            </c:extLst>
          </c:dPt>
          <c:dPt>
            <c:idx val="1"/>
            <c:bubble3D val="0"/>
            <c:spPr>
              <a:gradFill>
                <a:gsLst>
                  <a:gs pos="100000">
                    <a:srgbClr val="E34F10"/>
                  </a:gs>
                  <a:gs pos="0">
                    <a:srgbClr val="F9F871"/>
                  </a:gs>
                </a:gsLst>
                <a:lin ang="5400000" scaled="1"/>
              </a:gradFill>
              <a:ln w="19050">
                <a:noFill/>
              </a:ln>
              <a:effectLst/>
            </c:spPr>
            <c:extLst>
              <c:ext xmlns:c16="http://schemas.microsoft.com/office/drawing/2014/chart" uri="{C3380CC4-5D6E-409C-BE32-E72D297353CC}">
                <c16:uniqueId val="{00000003-B674-4271-9A71-87783583A8FF}"/>
              </c:ext>
            </c:extLst>
          </c:dPt>
          <c:val>
            <c:numRef>
              <c:f>Processing!$C$38:$D$38</c:f>
              <c:numCache>
                <c:formatCode>0%</c:formatCode>
                <c:ptCount val="2"/>
                <c:pt idx="0">
                  <c:v>0.87</c:v>
                </c:pt>
                <c:pt idx="1">
                  <c:v>0.13</c:v>
                </c:pt>
              </c:numCache>
            </c:numRef>
          </c:val>
          <c:extLst>
            <c:ext xmlns:c16="http://schemas.microsoft.com/office/drawing/2014/chart" uri="{C3380CC4-5D6E-409C-BE32-E72D297353CC}">
              <c16:uniqueId val="{00000004-B674-4271-9A71-87783583A8F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explosion val="5"/>
          <c:dPt>
            <c:idx val="0"/>
            <c:bubble3D val="0"/>
            <c:spPr>
              <a:gradFill>
                <a:gsLst>
                  <a:gs pos="100000">
                    <a:srgbClr val="00C74D"/>
                  </a:gs>
                  <a:gs pos="0">
                    <a:srgbClr val="73F46A"/>
                  </a:gs>
                </a:gsLst>
                <a:lin ang="5400000" scaled="1"/>
              </a:gradFill>
              <a:ln w="19050">
                <a:noFill/>
              </a:ln>
              <a:effectLst/>
            </c:spPr>
            <c:extLst>
              <c:ext xmlns:c16="http://schemas.microsoft.com/office/drawing/2014/chart" uri="{C3380CC4-5D6E-409C-BE32-E72D297353CC}">
                <c16:uniqueId val="{00000001-55FD-45B1-808B-37E0E2C64CE0}"/>
              </c:ext>
            </c:extLst>
          </c:dPt>
          <c:dPt>
            <c:idx val="1"/>
            <c:bubble3D val="0"/>
            <c:spPr>
              <a:gradFill>
                <a:gsLst>
                  <a:gs pos="100000">
                    <a:srgbClr val="00E5BB"/>
                  </a:gs>
                  <a:gs pos="0">
                    <a:srgbClr val="1AFFD5"/>
                  </a:gs>
                </a:gsLst>
                <a:lin ang="5400000" scaled="1"/>
              </a:gradFill>
              <a:ln w="19050">
                <a:noFill/>
              </a:ln>
              <a:effectLst/>
            </c:spPr>
            <c:extLst>
              <c:ext xmlns:c16="http://schemas.microsoft.com/office/drawing/2014/chart" uri="{C3380CC4-5D6E-409C-BE32-E72D297353CC}">
                <c16:uniqueId val="{00000003-55FD-45B1-808B-37E0E2C64CE0}"/>
              </c:ext>
            </c:extLst>
          </c:dPt>
          <c:val>
            <c:numRef>
              <c:f>Processing!$C$39:$D$39</c:f>
              <c:numCache>
                <c:formatCode>0%</c:formatCode>
                <c:ptCount val="2"/>
                <c:pt idx="0">
                  <c:v>0.85</c:v>
                </c:pt>
                <c:pt idx="1">
                  <c:v>0.15000000000000002</c:v>
                </c:pt>
              </c:numCache>
            </c:numRef>
          </c:val>
          <c:extLst>
            <c:ext xmlns:c16="http://schemas.microsoft.com/office/drawing/2014/chart" uri="{C3380CC4-5D6E-409C-BE32-E72D297353CC}">
              <c16:uniqueId val="{00000004-55FD-45B1-808B-37E0E2C64CE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ndard"/>
        <c:varyColors val="0"/>
        <c:ser>
          <c:idx val="3"/>
          <c:order val="3"/>
          <c:tx>
            <c:v>area</c:v>
          </c:tx>
          <c:spPr>
            <a:gradFill>
              <a:gsLst>
                <a:gs pos="22000">
                  <a:srgbClr val="673FFF">
                    <a:alpha val="0"/>
                    <a:lumMod val="79000"/>
                    <a:lumOff val="21000"/>
                  </a:srgbClr>
                </a:gs>
                <a:gs pos="100000">
                  <a:srgbClr val="8F72FF"/>
                </a:gs>
              </a:gsLst>
              <a:lin ang="5400000" scaled="1"/>
            </a:gradFill>
            <a:ln w="12700">
              <a:noFill/>
            </a:ln>
            <a:effectLst>
              <a:outerShdw blurRad="50800" dist="50800" dir="5400000" sx="137000" sy="137000" algn="ctr" rotWithShape="0">
                <a:schemeClr val="tx1">
                  <a:lumMod val="95000"/>
                  <a:lumOff val="5000"/>
                  <a:alpha val="42000"/>
                </a:schemeClr>
              </a:outerShdw>
            </a:effectLst>
          </c:spPr>
          <c:val>
            <c:numRef>
              <c:f>Processing!$D$45:$D$58</c:f>
              <c:numCache>
                <c:formatCode>_("$"* #,##0_);_("$"* \(#,##0\);_("$"* "-"??_);_(@_)</c:formatCode>
                <c:ptCount val="14"/>
                <c:pt idx="0">
                  <c:v>1222726</c:v>
                </c:pt>
                <c:pt idx="1">
                  <c:v>1222726</c:v>
                </c:pt>
                <c:pt idx="2">
                  <c:v>1222726</c:v>
                </c:pt>
                <c:pt idx="3">
                  <c:v>1222726</c:v>
                </c:pt>
                <c:pt idx="4">
                  <c:v>1222726</c:v>
                </c:pt>
                <c:pt idx="5">
                  <c:v>1222726</c:v>
                </c:pt>
                <c:pt idx="6">
                  <c:v>1222726</c:v>
                </c:pt>
                <c:pt idx="7">
                  <c:v>1222726</c:v>
                </c:pt>
                <c:pt idx="8">
                  <c:v>1222726</c:v>
                </c:pt>
                <c:pt idx="9">
                  <c:v>1222726</c:v>
                </c:pt>
                <c:pt idx="10">
                  <c:v>1222726</c:v>
                </c:pt>
                <c:pt idx="11">
                  <c:v>1222726</c:v>
                </c:pt>
                <c:pt idx="12">
                  <c:v>1222726</c:v>
                </c:pt>
                <c:pt idx="13">
                  <c:v>1222726</c:v>
                </c:pt>
              </c:numCache>
            </c:numRef>
          </c:val>
          <c:extLst>
            <c:ext xmlns:c16="http://schemas.microsoft.com/office/drawing/2014/chart" uri="{C3380CC4-5D6E-409C-BE32-E72D297353CC}">
              <c16:uniqueId val="{00000003-905C-4CD7-BCC8-C0E2FCFA1974}"/>
            </c:ext>
          </c:extLst>
        </c:ser>
        <c:dLbls>
          <c:showLegendKey val="0"/>
          <c:showVal val="0"/>
          <c:showCatName val="0"/>
          <c:showSerName val="0"/>
          <c:showPercent val="0"/>
          <c:showBubbleSize val="0"/>
        </c:dLbls>
        <c:axId val="1514434031"/>
        <c:axId val="1514435951"/>
      </c:areaChart>
      <c:barChart>
        <c:barDir val="col"/>
        <c:grouping val="clustered"/>
        <c:varyColors val="0"/>
        <c:ser>
          <c:idx val="0"/>
          <c:order val="0"/>
          <c:tx>
            <c:strRef>
              <c:f>Processing!$C$44</c:f>
              <c:strCache>
                <c:ptCount val="1"/>
                <c:pt idx="0">
                  <c:v>Payroll</c:v>
                </c:pt>
              </c:strCache>
            </c:strRef>
          </c:tx>
          <c:spPr>
            <a:gradFill>
              <a:gsLst>
                <a:gs pos="100000">
                  <a:srgbClr val="00C74D"/>
                </a:gs>
                <a:gs pos="0">
                  <a:srgbClr val="73F46A"/>
                </a:gs>
              </a:gsLst>
              <a:lin ang="5400000" scaled="1"/>
            </a:gradFill>
            <a:ln>
              <a:noFill/>
            </a:ln>
            <a:effectLst/>
          </c:spPr>
          <c:invertIfNegative val="0"/>
          <c:cat>
            <c:strRef>
              <c:f>Processing!$B$45:$B$58</c:f>
              <c:strCache>
                <c:ptCount val="13"/>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Processing!$C$45:$C$58</c:f>
              <c:numCache>
                <c:formatCode>_("$"* #,##0_);_("$"* \(#,##0\);_("$"* "-"??_);_(@_)</c:formatCode>
                <c:ptCount val="14"/>
                <c:pt idx="1">
                  <c:v>1740936</c:v>
                </c:pt>
                <c:pt idx="2">
                  <c:v>870420</c:v>
                </c:pt>
                <c:pt idx="3">
                  <c:v>1423644</c:v>
                </c:pt>
                <c:pt idx="4">
                  <c:v>1125912</c:v>
                </c:pt>
                <c:pt idx="5">
                  <c:v>1647624</c:v>
                </c:pt>
                <c:pt idx="6">
                  <c:v>843264</c:v>
                </c:pt>
                <c:pt idx="7">
                  <c:v>1510632</c:v>
                </c:pt>
                <c:pt idx="8">
                  <c:v>736728</c:v>
                </c:pt>
                <c:pt idx="9">
                  <c:v>1160520</c:v>
                </c:pt>
                <c:pt idx="10">
                  <c:v>973332</c:v>
                </c:pt>
                <c:pt idx="11">
                  <c:v>1403784</c:v>
                </c:pt>
                <c:pt idx="12">
                  <c:v>1235916</c:v>
                </c:pt>
              </c:numCache>
            </c:numRef>
          </c:val>
          <c:extLst>
            <c:ext xmlns:c16="http://schemas.microsoft.com/office/drawing/2014/chart" uri="{C3380CC4-5D6E-409C-BE32-E72D297353CC}">
              <c16:uniqueId val="{00000000-905C-4CD7-BCC8-C0E2FCFA1974}"/>
            </c:ext>
          </c:extLst>
        </c:ser>
        <c:ser>
          <c:idx val="2"/>
          <c:order val="2"/>
          <c:tx>
            <c:v>fill</c:v>
          </c:tx>
          <c:spPr>
            <a:gradFill>
              <a:gsLst>
                <a:gs pos="100000">
                  <a:srgbClr val="E34F10"/>
                </a:gs>
                <a:gs pos="0">
                  <a:srgbClr val="F9F871"/>
                </a:gs>
              </a:gsLst>
              <a:lin ang="5400000" scaled="1"/>
            </a:gradFill>
            <a:ln>
              <a:noFill/>
            </a:ln>
            <a:effectLst/>
          </c:spPr>
          <c:invertIfNegative val="0"/>
          <c:dLbls>
            <c:numFmt formatCode="[&gt;=1000000]&quot;$&quot;#,##0,,\ &quot;M&quot;;[&gt;=1000]&quot;$&quot;#,##0,\ &quot;K&quot;;&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Processing!$B$45:$B$58</c:f>
              <c:strCache>
                <c:ptCount val="13"/>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Processing!$E$45:$E$58</c:f>
              <c:numCache>
                <c:formatCode>_("$"* #,##0_);_("$"* \(#,##0\);_("$"* "-"??_);_(@_)</c:formatCode>
                <c:ptCount val="14"/>
                <c:pt idx="1">
                  <c:v>#N/A</c:v>
                </c:pt>
                <c:pt idx="2">
                  <c:v>#N/A</c:v>
                </c:pt>
                <c:pt idx="3">
                  <c:v>#N/A</c:v>
                </c:pt>
                <c:pt idx="4">
                  <c:v>#N/A</c:v>
                </c:pt>
                <c:pt idx="5">
                  <c:v>#N/A</c:v>
                </c:pt>
                <c:pt idx="6">
                  <c:v>#N/A</c:v>
                </c:pt>
                <c:pt idx="7">
                  <c:v>#N/A</c:v>
                </c:pt>
                <c:pt idx="8">
                  <c:v>#N/A</c:v>
                </c:pt>
                <c:pt idx="9">
                  <c:v>#N/A</c:v>
                </c:pt>
                <c:pt idx="10">
                  <c:v>#N/A</c:v>
                </c:pt>
                <c:pt idx="11">
                  <c:v>1403784</c:v>
                </c:pt>
                <c:pt idx="12">
                  <c:v>#N/A</c:v>
                </c:pt>
              </c:numCache>
            </c:numRef>
          </c:val>
          <c:extLst>
            <c:ext xmlns:c16="http://schemas.microsoft.com/office/drawing/2014/chart" uri="{C3380CC4-5D6E-409C-BE32-E72D297353CC}">
              <c16:uniqueId val="{00000001-905C-4CD7-BCC8-C0E2FCFA1974}"/>
            </c:ext>
          </c:extLst>
        </c:ser>
        <c:dLbls>
          <c:showLegendKey val="0"/>
          <c:showVal val="0"/>
          <c:showCatName val="0"/>
          <c:showSerName val="0"/>
          <c:showPercent val="0"/>
          <c:showBubbleSize val="0"/>
        </c:dLbls>
        <c:gapWidth val="219"/>
        <c:overlap val="100"/>
        <c:axId val="1514434031"/>
        <c:axId val="1514435951"/>
      </c:barChart>
      <c:lineChart>
        <c:grouping val="standard"/>
        <c:varyColors val="0"/>
        <c:ser>
          <c:idx val="1"/>
          <c:order val="1"/>
          <c:tx>
            <c:strRef>
              <c:f>Processing!$D$43</c:f>
              <c:strCache>
                <c:ptCount val="1"/>
                <c:pt idx="0">
                  <c:v>Annual Payroll </c:v>
                </c:pt>
              </c:strCache>
            </c:strRef>
          </c:tx>
          <c:spPr>
            <a:ln w="19050" cap="rnd">
              <a:solidFill>
                <a:srgbClr val="673FFF">
                  <a:alpha val="63000"/>
                </a:srgbClr>
              </a:solidFill>
              <a:round/>
            </a:ln>
            <a:effectLst/>
          </c:spPr>
          <c:marker>
            <c:symbol val="none"/>
          </c:marker>
          <c:cat>
            <c:strRef>
              <c:f>Processing!$B$45:$B$58</c:f>
              <c:strCache>
                <c:ptCount val="13"/>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Processing!$D$45:$D$58</c:f>
              <c:numCache>
                <c:formatCode>_("$"* #,##0_);_("$"* \(#,##0\);_("$"* "-"??_);_(@_)</c:formatCode>
                <c:ptCount val="14"/>
                <c:pt idx="0">
                  <c:v>1222726</c:v>
                </c:pt>
                <c:pt idx="1">
                  <c:v>1222726</c:v>
                </c:pt>
                <c:pt idx="2">
                  <c:v>1222726</c:v>
                </c:pt>
                <c:pt idx="3">
                  <c:v>1222726</c:v>
                </c:pt>
                <c:pt idx="4">
                  <c:v>1222726</c:v>
                </c:pt>
                <c:pt idx="5">
                  <c:v>1222726</c:v>
                </c:pt>
                <c:pt idx="6">
                  <c:v>1222726</c:v>
                </c:pt>
                <c:pt idx="7">
                  <c:v>1222726</c:v>
                </c:pt>
                <c:pt idx="8">
                  <c:v>1222726</c:v>
                </c:pt>
                <c:pt idx="9">
                  <c:v>1222726</c:v>
                </c:pt>
                <c:pt idx="10">
                  <c:v>1222726</c:v>
                </c:pt>
                <c:pt idx="11">
                  <c:v>1222726</c:v>
                </c:pt>
                <c:pt idx="12">
                  <c:v>1222726</c:v>
                </c:pt>
                <c:pt idx="13">
                  <c:v>1222726</c:v>
                </c:pt>
              </c:numCache>
            </c:numRef>
          </c:val>
          <c:smooth val="0"/>
          <c:extLst>
            <c:ext xmlns:c16="http://schemas.microsoft.com/office/drawing/2014/chart" uri="{C3380CC4-5D6E-409C-BE32-E72D297353CC}">
              <c16:uniqueId val="{00000002-905C-4CD7-BCC8-C0E2FCFA1974}"/>
            </c:ext>
          </c:extLst>
        </c:ser>
        <c:dLbls>
          <c:showLegendKey val="0"/>
          <c:showVal val="0"/>
          <c:showCatName val="0"/>
          <c:showSerName val="0"/>
          <c:showPercent val="0"/>
          <c:showBubbleSize val="0"/>
        </c:dLbls>
        <c:marker val="1"/>
        <c:smooth val="0"/>
        <c:axId val="1514434031"/>
        <c:axId val="1514435951"/>
      </c:lineChart>
      <c:catAx>
        <c:axId val="15144340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435951"/>
        <c:crosses val="autoZero"/>
        <c:auto val="1"/>
        <c:lblAlgn val="ctr"/>
        <c:lblOffset val="100"/>
        <c:noMultiLvlLbl val="0"/>
      </c:catAx>
      <c:valAx>
        <c:axId val="1514435951"/>
        <c:scaling>
          <c:orientation val="minMax"/>
        </c:scaling>
        <c:delete val="1"/>
        <c:axPos val="l"/>
        <c:numFmt formatCode="_(&quot;$&quot;* #,##0_);_(&quot;$&quot;* \(#,##0\);_(&quot;$&quot;* &quot;-&quot;??_);_(@_)" sourceLinked="1"/>
        <c:majorTickMark val="out"/>
        <c:minorTickMark val="none"/>
        <c:tickLblPos val="nextTo"/>
        <c:crossAx val="1514434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tx1"/>
            </a:solidFill>
            <a:ln>
              <a:noFill/>
            </a:ln>
            <a:effectLst/>
          </c:spPr>
          <c:invertIfNegative val="0"/>
          <c:cat>
            <c:strRef>
              <c:f>Processing!$B$79:$B$83</c:f>
              <c:strCache>
                <c:ptCount val="5"/>
                <c:pt idx="0">
                  <c:v> EMP2</c:v>
                </c:pt>
                <c:pt idx="1">
                  <c:v> EMP3</c:v>
                </c:pt>
                <c:pt idx="2">
                  <c:v> EMP4</c:v>
                </c:pt>
                <c:pt idx="3">
                  <c:v> EMP1</c:v>
                </c:pt>
                <c:pt idx="4">
                  <c:v> EMP5</c:v>
                </c:pt>
              </c:strCache>
            </c:strRef>
          </c:cat>
          <c:val>
            <c:numRef>
              <c:f>Processing!$C$79:$C$83</c:f>
              <c:numCache>
                <c:formatCode>0%</c:formatCode>
                <c:ptCount val="5"/>
                <c:pt idx="0">
                  <c:v>1</c:v>
                </c:pt>
                <c:pt idx="1">
                  <c:v>1</c:v>
                </c:pt>
                <c:pt idx="2">
                  <c:v>1</c:v>
                </c:pt>
                <c:pt idx="3">
                  <c:v>1</c:v>
                </c:pt>
                <c:pt idx="4">
                  <c:v>1</c:v>
                </c:pt>
              </c:numCache>
            </c:numRef>
          </c:val>
          <c:extLst>
            <c:ext xmlns:c16="http://schemas.microsoft.com/office/drawing/2014/chart" uri="{C3380CC4-5D6E-409C-BE32-E72D297353CC}">
              <c16:uniqueId val="{00000000-C1C6-4B43-963A-7B79FD3477FB}"/>
            </c:ext>
          </c:extLst>
        </c:ser>
        <c:ser>
          <c:idx val="1"/>
          <c:order val="1"/>
          <c:spPr>
            <a:gradFill>
              <a:gsLst>
                <a:gs pos="100000">
                  <a:srgbClr val="E34F10"/>
                </a:gs>
                <a:gs pos="0">
                  <a:srgbClr val="F9F871"/>
                </a:gs>
              </a:gsLst>
              <a:lin ang="5400000" scaled="1"/>
            </a:gradFill>
            <a:ln>
              <a:noFill/>
            </a:ln>
            <a:effectLst>
              <a:outerShdw blurRad="50800" dist="38100" dir="5400000" sx="103000" sy="103000" algn="t" rotWithShape="0">
                <a:schemeClr val="bg1">
                  <a:alpha val="13000"/>
                </a:schemeClr>
              </a:outerShdw>
            </a:effectLst>
          </c:spPr>
          <c:invertIfNegative val="0"/>
          <c:dPt>
            <c:idx val="0"/>
            <c:invertIfNegative val="0"/>
            <c:bubble3D val="0"/>
            <c:spPr>
              <a:gradFill>
                <a:gsLst>
                  <a:gs pos="100000">
                    <a:srgbClr val="E34F10"/>
                  </a:gs>
                  <a:gs pos="0">
                    <a:srgbClr val="F9F871"/>
                  </a:gs>
                </a:gsLst>
                <a:lin ang="5400000" scaled="1"/>
              </a:gradFill>
              <a:ln>
                <a:noFill/>
              </a:ln>
              <a:effectLst>
                <a:outerShdw blurRad="50800" dist="38100" dir="5400000" sx="103000" sy="103000" algn="t" rotWithShape="0">
                  <a:schemeClr val="bg1">
                    <a:alpha val="13000"/>
                  </a:schemeClr>
                </a:outerShdw>
              </a:effectLst>
            </c:spPr>
            <c:extLst>
              <c:ext xmlns:c16="http://schemas.microsoft.com/office/drawing/2014/chart" uri="{C3380CC4-5D6E-409C-BE32-E72D297353CC}">
                <c16:uniqueId val="{00000002-C1C6-4B43-963A-7B79FD3477FB}"/>
              </c:ext>
            </c:extLst>
          </c:dPt>
          <c:cat>
            <c:strRef>
              <c:f>Processing!$B$79:$B$83</c:f>
              <c:strCache>
                <c:ptCount val="5"/>
                <c:pt idx="0">
                  <c:v> EMP2</c:v>
                </c:pt>
                <c:pt idx="1">
                  <c:v> EMP3</c:v>
                </c:pt>
                <c:pt idx="2">
                  <c:v> EMP4</c:v>
                </c:pt>
                <c:pt idx="3">
                  <c:v> EMP1</c:v>
                </c:pt>
                <c:pt idx="4">
                  <c:v> EMP5</c:v>
                </c:pt>
              </c:strCache>
            </c:strRef>
          </c:cat>
          <c:val>
            <c:numRef>
              <c:f>Processing!$D$79:$D$83</c:f>
              <c:numCache>
                <c:formatCode>0%</c:formatCode>
                <c:ptCount val="5"/>
                <c:pt idx="0">
                  <c:v>1</c:v>
                </c:pt>
                <c:pt idx="1">
                  <c:v>0.74429223744292239</c:v>
                </c:pt>
                <c:pt idx="2">
                  <c:v>0.55081372204659873</c:v>
                </c:pt>
                <c:pt idx="3">
                  <c:v>0.45211333567497952</c:v>
                </c:pt>
                <c:pt idx="4">
                  <c:v>0.34024118955625804</c:v>
                </c:pt>
              </c:numCache>
            </c:numRef>
          </c:val>
          <c:extLst>
            <c:ext xmlns:c16="http://schemas.microsoft.com/office/drawing/2014/chart" uri="{C3380CC4-5D6E-409C-BE32-E72D297353CC}">
              <c16:uniqueId val="{00000003-C1C6-4B43-963A-7B79FD3477FB}"/>
            </c:ext>
          </c:extLst>
        </c:ser>
        <c:ser>
          <c:idx val="2"/>
          <c:order val="2"/>
          <c:spPr>
            <a:gradFill>
              <a:gsLst>
                <a:gs pos="100000">
                  <a:srgbClr val="00E5BB"/>
                </a:gs>
                <a:gs pos="0">
                  <a:srgbClr val="1AFFD5"/>
                </a:gs>
              </a:gsLst>
              <a:lin ang="5400000" scaled="1"/>
            </a:gradFill>
            <a:ln>
              <a:noFill/>
            </a:ln>
            <a:effectLst/>
          </c:spPr>
          <c:invertIfNegative val="0"/>
          <c:cat>
            <c:strRef>
              <c:f>Processing!$B$79:$B$83</c:f>
              <c:strCache>
                <c:ptCount val="5"/>
                <c:pt idx="0">
                  <c:v> EMP2</c:v>
                </c:pt>
                <c:pt idx="1">
                  <c:v> EMP3</c:v>
                </c:pt>
                <c:pt idx="2">
                  <c:v> EMP4</c:v>
                </c:pt>
                <c:pt idx="3">
                  <c:v> EMP1</c:v>
                </c:pt>
                <c:pt idx="4">
                  <c:v> EMP5</c:v>
                </c:pt>
              </c:strCache>
            </c:strRef>
          </c:cat>
          <c:val>
            <c:numRef>
              <c:f>Processing!$E$79:$E$83</c:f>
              <c:numCache>
                <c:formatCode>0%</c:formatCode>
                <c:ptCount val="5"/>
                <c:pt idx="0">
                  <c:v>0.85417398431097058</c:v>
                </c:pt>
                <c:pt idx="1">
                  <c:v>0.66280295047418336</c:v>
                </c:pt>
                <c:pt idx="2">
                  <c:v>0.48144245404519376</c:v>
                </c:pt>
                <c:pt idx="3">
                  <c:v>0.20395738203957381</c:v>
                </c:pt>
                <c:pt idx="4">
                  <c:v>0.2956913710338368</c:v>
                </c:pt>
              </c:numCache>
            </c:numRef>
          </c:val>
          <c:extLst>
            <c:ext xmlns:c16="http://schemas.microsoft.com/office/drawing/2014/chart" uri="{C3380CC4-5D6E-409C-BE32-E72D297353CC}">
              <c16:uniqueId val="{00000004-C1C6-4B43-963A-7B79FD3477FB}"/>
            </c:ext>
          </c:extLst>
        </c:ser>
        <c:dLbls>
          <c:showLegendKey val="0"/>
          <c:showVal val="0"/>
          <c:showCatName val="0"/>
          <c:showSerName val="0"/>
          <c:showPercent val="0"/>
          <c:showBubbleSize val="0"/>
        </c:dLbls>
        <c:gapWidth val="200"/>
        <c:overlap val="100"/>
        <c:axId val="1557581823"/>
        <c:axId val="1557565503"/>
      </c:barChart>
      <c:catAx>
        <c:axId val="1557581823"/>
        <c:scaling>
          <c:orientation val="maxMin"/>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557565503"/>
        <c:crosses val="autoZero"/>
        <c:auto val="1"/>
        <c:lblAlgn val="ctr"/>
        <c:lblOffset val="100"/>
        <c:noMultiLvlLbl val="0"/>
      </c:catAx>
      <c:valAx>
        <c:axId val="1557565503"/>
        <c:scaling>
          <c:orientation val="minMax"/>
        </c:scaling>
        <c:delete val="1"/>
        <c:axPos val="t"/>
        <c:numFmt formatCode="0%" sourceLinked="1"/>
        <c:majorTickMark val="out"/>
        <c:minorTickMark val="none"/>
        <c:tickLblPos val="nextTo"/>
        <c:crossAx val="1557581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solidFill>
              <a:srgbClr val="FF0000">
                <a:alpha val="33000"/>
              </a:srgbClr>
            </a:solidFill>
            <a:ln w="19050">
              <a:solidFill>
                <a:srgbClr val="FF0000"/>
              </a:solidFill>
            </a:ln>
            <a:effectLst/>
          </c:spPr>
          <c:cat>
            <c:strRef>
              <c:f>Processing!$B$88:$B$92</c:f>
              <c:strCache>
                <c:ptCount val="5"/>
                <c:pt idx="0">
                  <c:v> A</c:v>
                </c:pt>
                <c:pt idx="1">
                  <c:v> B</c:v>
                </c:pt>
                <c:pt idx="2">
                  <c:v> C</c:v>
                </c:pt>
                <c:pt idx="3">
                  <c:v> D</c:v>
                </c:pt>
                <c:pt idx="4">
                  <c:v> E</c:v>
                </c:pt>
              </c:strCache>
            </c:strRef>
          </c:cat>
          <c:val>
            <c:numRef>
              <c:f>Processing!$C$88:$C$92</c:f>
              <c:numCache>
                <c:formatCode>0%</c:formatCode>
                <c:ptCount val="5"/>
                <c:pt idx="0">
                  <c:v>0.83</c:v>
                </c:pt>
                <c:pt idx="1">
                  <c:v>0.68</c:v>
                </c:pt>
                <c:pt idx="2">
                  <c:v>0.74</c:v>
                </c:pt>
                <c:pt idx="3">
                  <c:v>0.69</c:v>
                </c:pt>
                <c:pt idx="4">
                  <c:v>0.51</c:v>
                </c:pt>
              </c:numCache>
            </c:numRef>
          </c:val>
          <c:extLst>
            <c:ext xmlns:c16="http://schemas.microsoft.com/office/drawing/2014/chart" uri="{C3380CC4-5D6E-409C-BE32-E72D297353CC}">
              <c16:uniqueId val="{00000000-D40B-4A50-940F-E86880D199D1}"/>
            </c:ext>
          </c:extLst>
        </c:ser>
        <c:ser>
          <c:idx val="1"/>
          <c:order val="1"/>
          <c:spPr>
            <a:solidFill>
              <a:srgbClr val="673FFF">
                <a:alpha val="47000"/>
              </a:srgbClr>
            </a:solidFill>
            <a:ln w="19050">
              <a:solidFill>
                <a:srgbClr val="673FFF"/>
              </a:solidFill>
            </a:ln>
            <a:effectLst/>
          </c:spPr>
          <c:cat>
            <c:strRef>
              <c:f>Processing!$B$88:$B$92</c:f>
              <c:strCache>
                <c:ptCount val="5"/>
                <c:pt idx="0">
                  <c:v> A</c:v>
                </c:pt>
                <c:pt idx="1">
                  <c:v> B</c:v>
                </c:pt>
                <c:pt idx="2">
                  <c:v> C</c:v>
                </c:pt>
                <c:pt idx="3">
                  <c:v> D</c:v>
                </c:pt>
                <c:pt idx="4">
                  <c:v> E</c:v>
                </c:pt>
              </c:strCache>
            </c:strRef>
          </c:cat>
          <c:val>
            <c:numRef>
              <c:f>Processing!$D$88:$D$92</c:f>
              <c:numCache>
                <c:formatCode>0%</c:formatCode>
                <c:ptCount val="5"/>
                <c:pt idx="0">
                  <c:v>0.56000000000000005</c:v>
                </c:pt>
                <c:pt idx="1">
                  <c:v>0.76</c:v>
                </c:pt>
                <c:pt idx="2">
                  <c:v>0.72</c:v>
                </c:pt>
                <c:pt idx="3">
                  <c:v>0.61</c:v>
                </c:pt>
                <c:pt idx="4">
                  <c:v>0.54</c:v>
                </c:pt>
              </c:numCache>
            </c:numRef>
          </c:val>
          <c:extLst>
            <c:ext xmlns:c16="http://schemas.microsoft.com/office/drawing/2014/chart" uri="{C3380CC4-5D6E-409C-BE32-E72D297353CC}">
              <c16:uniqueId val="{00000001-D40B-4A50-940F-E86880D199D1}"/>
            </c:ext>
          </c:extLst>
        </c:ser>
        <c:dLbls>
          <c:showLegendKey val="0"/>
          <c:showVal val="0"/>
          <c:showCatName val="0"/>
          <c:showSerName val="0"/>
          <c:showPercent val="0"/>
          <c:showBubbleSize val="0"/>
        </c:dLbls>
        <c:axId val="1515068255"/>
        <c:axId val="1515072575"/>
      </c:radarChart>
      <c:catAx>
        <c:axId val="1515068255"/>
        <c:scaling>
          <c:orientation val="minMax"/>
        </c:scaling>
        <c:delete val="1"/>
        <c:axPos val="b"/>
        <c:numFmt formatCode="General" sourceLinked="1"/>
        <c:majorTickMark val="none"/>
        <c:minorTickMark val="none"/>
        <c:tickLblPos val="nextTo"/>
        <c:crossAx val="1515072575"/>
        <c:crosses val="autoZero"/>
        <c:auto val="1"/>
        <c:lblAlgn val="ctr"/>
        <c:lblOffset val="100"/>
        <c:noMultiLvlLbl val="0"/>
      </c:catAx>
      <c:valAx>
        <c:axId val="1515072575"/>
        <c:scaling>
          <c:orientation val="minMax"/>
        </c:scaling>
        <c:delete val="1"/>
        <c:axPos val="l"/>
        <c:numFmt formatCode="0%" sourceLinked="1"/>
        <c:majorTickMark val="none"/>
        <c:minorTickMark val="none"/>
        <c:tickLblPos val="nextTo"/>
        <c:crossAx val="1515068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rgbClr val="322664"/>
            </a:solidFill>
            <a:ln>
              <a:noFill/>
            </a:ln>
            <a:effectLst/>
          </c:spPr>
          <c:invertIfNegative val="0"/>
          <c:val>
            <c:numRef>
              <c:f>Processing!$D$99:$G$99</c:f>
              <c:numCache>
                <c:formatCode>0</c:formatCode>
                <c:ptCount val="4"/>
                <c:pt idx="0">
                  <c:v>0.94037023367519801</c:v>
                </c:pt>
                <c:pt idx="1">
                  <c:v>0.18920572761920607</c:v>
                </c:pt>
                <c:pt idx="2">
                  <c:v>3.4164514743796164</c:v>
                </c:pt>
                <c:pt idx="3">
                  <c:v>1.5744407921332715</c:v>
                </c:pt>
              </c:numCache>
            </c:numRef>
          </c:val>
          <c:extLst>
            <c:ext xmlns:c16="http://schemas.microsoft.com/office/drawing/2014/chart" uri="{C3380CC4-5D6E-409C-BE32-E72D297353CC}">
              <c16:uniqueId val="{00000000-2BB0-4CBC-A6B1-EB743043E3E4}"/>
            </c:ext>
          </c:extLst>
        </c:ser>
        <c:ser>
          <c:idx val="1"/>
          <c:order val="1"/>
          <c:spPr>
            <a:solidFill>
              <a:srgbClr val="673FFF"/>
            </a:solidFill>
            <a:ln>
              <a:noFill/>
            </a:ln>
            <a:effectLst/>
          </c:spPr>
          <c:invertIfNegative val="0"/>
          <c:val>
            <c:numRef>
              <c:f>Processing!$D$100:$G$100</c:f>
              <c:numCache>
                <c:formatCode>0</c:formatCode>
                <c:ptCount val="4"/>
                <c:pt idx="0">
                  <c:v>0.31212304462169849</c:v>
                </c:pt>
                <c:pt idx="1">
                  <c:v>1.8478204199993224</c:v>
                </c:pt>
                <c:pt idx="2">
                  <c:v>0.78249105140425934</c:v>
                </c:pt>
                <c:pt idx="3">
                  <c:v>1.120198158463201</c:v>
                </c:pt>
              </c:numCache>
            </c:numRef>
          </c:val>
          <c:extLst>
            <c:ext xmlns:c16="http://schemas.microsoft.com/office/drawing/2014/chart" uri="{C3380CC4-5D6E-409C-BE32-E72D297353CC}">
              <c16:uniqueId val="{00000001-2BB0-4CBC-A6B1-EB743043E3E4}"/>
            </c:ext>
          </c:extLst>
        </c:ser>
        <c:ser>
          <c:idx val="2"/>
          <c:order val="2"/>
          <c:spPr>
            <a:solidFill>
              <a:srgbClr val="73F46A"/>
            </a:solidFill>
            <a:ln>
              <a:noFill/>
            </a:ln>
            <a:effectLst/>
          </c:spPr>
          <c:invertIfNegative val="0"/>
          <c:val>
            <c:numRef>
              <c:f>Processing!$D$101:$G$101</c:f>
              <c:numCache>
                <c:formatCode>0</c:formatCode>
                <c:ptCount val="4"/>
                <c:pt idx="0">
                  <c:v>0.50515431753976392</c:v>
                </c:pt>
                <c:pt idx="1">
                  <c:v>1.1860902536125231</c:v>
                </c:pt>
                <c:pt idx="2">
                  <c:v>1.8733316845553527</c:v>
                </c:pt>
                <c:pt idx="3">
                  <c:v>1.8067362276137913</c:v>
                </c:pt>
              </c:numCache>
            </c:numRef>
          </c:val>
          <c:extLst>
            <c:ext xmlns:c16="http://schemas.microsoft.com/office/drawing/2014/chart" uri="{C3380CC4-5D6E-409C-BE32-E72D297353CC}">
              <c16:uniqueId val="{00000002-2BB0-4CBC-A6B1-EB743043E3E4}"/>
            </c:ext>
          </c:extLst>
        </c:ser>
        <c:ser>
          <c:idx val="3"/>
          <c:order val="3"/>
          <c:spPr>
            <a:solidFill>
              <a:schemeClr val="bg1"/>
            </a:solidFill>
            <a:ln>
              <a:noFill/>
            </a:ln>
            <a:effectLst/>
          </c:spPr>
          <c:invertIfNegative val="0"/>
          <c:val>
            <c:numRef>
              <c:f>Processing!$D$102:$G$102</c:f>
              <c:numCache>
                <c:formatCode>0</c:formatCode>
                <c:ptCount val="4"/>
                <c:pt idx="0">
                  <c:v>2.180397792529309</c:v>
                </c:pt>
                <c:pt idx="1">
                  <c:v>2.7371189233013644</c:v>
                </c:pt>
                <c:pt idx="2">
                  <c:v>3.8666035089792881</c:v>
                </c:pt>
                <c:pt idx="3">
                  <c:v>2.2287926572850099</c:v>
                </c:pt>
              </c:numCache>
            </c:numRef>
          </c:val>
          <c:extLst>
            <c:ext xmlns:c16="http://schemas.microsoft.com/office/drawing/2014/chart" uri="{C3380CC4-5D6E-409C-BE32-E72D297353CC}">
              <c16:uniqueId val="{00000003-2BB0-4CBC-A6B1-EB743043E3E4}"/>
            </c:ext>
          </c:extLst>
        </c:ser>
        <c:ser>
          <c:idx val="4"/>
          <c:order val="4"/>
          <c:spPr>
            <a:solidFill>
              <a:srgbClr val="322664"/>
            </a:solidFill>
            <a:ln>
              <a:noFill/>
            </a:ln>
            <a:effectLst/>
          </c:spPr>
          <c:invertIfNegative val="0"/>
          <c:val>
            <c:numRef>
              <c:f>Processing!$D$103:$G$103</c:f>
              <c:numCache>
                <c:formatCode>0</c:formatCode>
                <c:ptCount val="4"/>
                <c:pt idx="0">
                  <c:v>1.4847293073474193</c:v>
                </c:pt>
                <c:pt idx="1">
                  <c:v>2.9329004010235646</c:v>
                </c:pt>
                <c:pt idx="2">
                  <c:v>3.3971203218269923</c:v>
                </c:pt>
                <c:pt idx="3">
                  <c:v>0.59374408148307811</c:v>
                </c:pt>
              </c:numCache>
            </c:numRef>
          </c:val>
          <c:extLst>
            <c:ext xmlns:c16="http://schemas.microsoft.com/office/drawing/2014/chart" uri="{C3380CC4-5D6E-409C-BE32-E72D297353CC}">
              <c16:uniqueId val="{00000004-2BB0-4CBC-A6B1-EB743043E3E4}"/>
            </c:ext>
          </c:extLst>
        </c:ser>
        <c:ser>
          <c:idx val="5"/>
          <c:order val="5"/>
          <c:spPr>
            <a:solidFill>
              <a:srgbClr val="673FFF"/>
            </a:solidFill>
            <a:ln>
              <a:noFill/>
            </a:ln>
            <a:effectLst/>
          </c:spPr>
          <c:invertIfNegative val="0"/>
          <c:val>
            <c:numRef>
              <c:f>Processing!$D$104:$G$104</c:f>
              <c:numCache>
                <c:formatCode>0</c:formatCode>
                <c:ptCount val="4"/>
                <c:pt idx="0">
                  <c:v>1.1195065449787496</c:v>
                </c:pt>
                <c:pt idx="1">
                  <c:v>1.7434669640418257</c:v>
                </c:pt>
                <c:pt idx="2">
                  <c:v>1.0069185502450844</c:v>
                </c:pt>
                <c:pt idx="3">
                  <c:v>0.51741663179466091</c:v>
                </c:pt>
              </c:numCache>
            </c:numRef>
          </c:val>
          <c:extLst>
            <c:ext xmlns:c16="http://schemas.microsoft.com/office/drawing/2014/chart" uri="{C3380CC4-5D6E-409C-BE32-E72D297353CC}">
              <c16:uniqueId val="{00000005-2BB0-4CBC-A6B1-EB743043E3E4}"/>
            </c:ext>
          </c:extLst>
        </c:ser>
        <c:ser>
          <c:idx val="6"/>
          <c:order val="6"/>
          <c:spPr>
            <a:solidFill>
              <a:srgbClr val="73F46A"/>
            </a:solidFill>
            <a:ln>
              <a:noFill/>
            </a:ln>
            <a:effectLst/>
          </c:spPr>
          <c:invertIfNegative val="0"/>
          <c:val>
            <c:numRef>
              <c:f>Processing!$D$105:$G$105</c:f>
              <c:numCache>
                <c:formatCode>0</c:formatCode>
                <c:ptCount val="4"/>
                <c:pt idx="0">
                  <c:v>2.8543717130128612</c:v>
                </c:pt>
                <c:pt idx="1">
                  <c:v>1.569029344253638</c:v>
                </c:pt>
                <c:pt idx="2">
                  <c:v>0.87245800021950748</c:v>
                </c:pt>
                <c:pt idx="3">
                  <c:v>0.9437720002792922</c:v>
                </c:pt>
              </c:numCache>
            </c:numRef>
          </c:val>
          <c:extLst>
            <c:ext xmlns:c16="http://schemas.microsoft.com/office/drawing/2014/chart" uri="{C3380CC4-5D6E-409C-BE32-E72D297353CC}">
              <c16:uniqueId val="{00000006-2BB0-4CBC-A6B1-EB743043E3E4}"/>
            </c:ext>
          </c:extLst>
        </c:ser>
        <c:ser>
          <c:idx val="7"/>
          <c:order val="7"/>
          <c:spPr>
            <a:solidFill>
              <a:schemeClr val="bg1"/>
            </a:solidFill>
            <a:ln>
              <a:noFill/>
            </a:ln>
            <a:effectLst/>
          </c:spPr>
          <c:invertIfNegative val="0"/>
          <c:val>
            <c:numRef>
              <c:f>Processing!$D$106:$G$106</c:f>
              <c:numCache>
                <c:formatCode>0</c:formatCode>
                <c:ptCount val="4"/>
                <c:pt idx="0">
                  <c:v>0.97795835155980004</c:v>
                </c:pt>
                <c:pt idx="1">
                  <c:v>1.1808454364575178</c:v>
                </c:pt>
                <c:pt idx="2">
                  <c:v>1.9298801624972111</c:v>
                </c:pt>
                <c:pt idx="3">
                  <c:v>0.23543836139799978</c:v>
                </c:pt>
              </c:numCache>
            </c:numRef>
          </c:val>
          <c:extLst>
            <c:ext xmlns:c16="http://schemas.microsoft.com/office/drawing/2014/chart" uri="{C3380CC4-5D6E-409C-BE32-E72D297353CC}">
              <c16:uniqueId val="{00000007-2BB0-4CBC-A6B1-EB743043E3E4}"/>
            </c:ext>
          </c:extLst>
        </c:ser>
        <c:ser>
          <c:idx val="8"/>
          <c:order val="8"/>
          <c:spPr>
            <a:solidFill>
              <a:srgbClr val="322664"/>
            </a:solidFill>
            <a:ln>
              <a:noFill/>
            </a:ln>
            <a:effectLst/>
          </c:spPr>
          <c:invertIfNegative val="0"/>
          <c:val>
            <c:numRef>
              <c:f>Processing!$D$107:$G$107</c:f>
              <c:numCache>
                <c:formatCode>0</c:formatCode>
                <c:ptCount val="4"/>
                <c:pt idx="0">
                  <c:v>1.7613984277993819</c:v>
                </c:pt>
                <c:pt idx="1">
                  <c:v>2.7337603909866992</c:v>
                </c:pt>
                <c:pt idx="2">
                  <c:v>3.0323792798671048</c:v>
                </c:pt>
                <c:pt idx="3">
                  <c:v>1.3056045357422228</c:v>
                </c:pt>
              </c:numCache>
            </c:numRef>
          </c:val>
          <c:extLst>
            <c:ext xmlns:c16="http://schemas.microsoft.com/office/drawing/2014/chart" uri="{C3380CC4-5D6E-409C-BE32-E72D297353CC}">
              <c16:uniqueId val="{00000008-2BB0-4CBC-A6B1-EB743043E3E4}"/>
            </c:ext>
          </c:extLst>
        </c:ser>
        <c:ser>
          <c:idx val="9"/>
          <c:order val="9"/>
          <c:spPr>
            <a:solidFill>
              <a:srgbClr val="673FFF"/>
            </a:solidFill>
            <a:ln>
              <a:noFill/>
            </a:ln>
            <a:effectLst/>
          </c:spPr>
          <c:invertIfNegative val="0"/>
          <c:val>
            <c:numRef>
              <c:f>Processing!$D$108:$G$108</c:f>
              <c:numCache>
                <c:formatCode>0</c:formatCode>
                <c:ptCount val="4"/>
                <c:pt idx="0">
                  <c:v>0.66863848439129114</c:v>
                </c:pt>
                <c:pt idx="1">
                  <c:v>2.3815587781075438</c:v>
                </c:pt>
                <c:pt idx="2">
                  <c:v>2.3287286640831919</c:v>
                </c:pt>
                <c:pt idx="3">
                  <c:v>2.5703463979665413</c:v>
                </c:pt>
              </c:numCache>
            </c:numRef>
          </c:val>
          <c:extLst>
            <c:ext xmlns:c16="http://schemas.microsoft.com/office/drawing/2014/chart" uri="{C3380CC4-5D6E-409C-BE32-E72D297353CC}">
              <c16:uniqueId val="{00000009-2BB0-4CBC-A6B1-EB743043E3E4}"/>
            </c:ext>
          </c:extLst>
        </c:ser>
        <c:ser>
          <c:idx val="10"/>
          <c:order val="10"/>
          <c:spPr>
            <a:solidFill>
              <a:srgbClr val="73F46A"/>
            </a:solidFill>
            <a:ln>
              <a:noFill/>
            </a:ln>
            <a:effectLst/>
          </c:spPr>
          <c:invertIfNegative val="0"/>
          <c:val>
            <c:numRef>
              <c:f>Processing!$D$109:$G$109</c:f>
              <c:numCache>
                <c:formatCode>0</c:formatCode>
                <c:ptCount val="4"/>
                <c:pt idx="0">
                  <c:v>2.8563889155325879</c:v>
                </c:pt>
                <c:pt idx="1">
                  <c:v>2.1628303077053155</c:v>
                </c:pt>
                <c:pt idx="2">
                  <c:v>3.1374822040743293</c:v>
                </c:pt>
                <c:pt idx="3">
                  <c:v>0.82610659848250023</c:v>
                </c:pt>
              </c:numCache>
            </c:numRef>
          </c:val>
          <c:extLst>
            <c:ext xmlns:c16="http://schemas.microsoft.com/office/drawing/2014/chart" uri="{C3380CC4-5D6E-409C-BE32-E72D297353CC}">
              <c16:uniqueId val="{0000000A-2BB0-4CBC-A6B1-EB743043E3E4}"/>
            </c:ext>
          </c:extLst>
        </c:ser>
        <c:ser>
          <c:idx val="11"/>
          <c:order val="11"/>
          <c:spPr>
            <a:solidFill>
              <a:schemeClr val="bg1"/>
            </a:solidFill>
            <a:ln>
              <a:noFill/>
            </a:ln>
            <a:effectLst/>
          </c:spPr>
          <c:invertIfNegative val="0"/>
          <c:val>
            <c:numRef>
              <c:f>Processing!$D$110:$G$110</c:f>
              <c:numCache>
                <c:formatCode>0</c:formatCode>
                <c:ptCount val="4"/>
                <c:pt idx="0">
                  <c:v>1.5480819616977599</c:v>
                </c:pt>
                <c:pt idx="1">
                  <c:v>2.3656661961614094</c:v>
                </c:pt>
                <c:pt idx="2">
                  <c:v>0.39135585279349305</c:v>
                </c:pt>
                <c:pt idx="3">
                  <c:v>0.72288834007362546</c:v>
                </c:pt>
              </c:numCache>
            </c:numRef>
          </c:val>
          <c:extLst>
            <c:ext xmlns:c16="http://schemas.microsoft.com/office/drawing/2014/chart" uri="{C3380CC4-5D6E-409C-BE32-E72D297353CC}">
              <c16:uniqueId val="{0000000B-2BB0-4CBC-A6B1-EB743043E3E4}"/>
            </c:ext>
          </c:extLst>
        </c:ser>
        <c:ser>
          <c:idx val="12"/>
          <c:order val="12"/>
          <c:spPr>
            <a:solidFill>
              <a:srgbClr val="322664"/>
            </a:solidFill>
            <a:ln>
              <a:noFill/>
            </a:ln>
            <a:effectLst/>
          </c:spPr>
          <c:invertIfNegative val="0"/>
          <c:val>
            <c:numRef>
              <c:f>Processing!$D$111:$G$111</c:f>
              <c:numCache>
                <c:formatCode>0</c:formatCode>
                <c:ptCount val="4"/>
                <c:pt idx="0">
                  <c:v>1.5845082796410583</c:v>
                </c:pt>
                <c:pt idx="1">
                  <c:v>2.0082974580301234</c:v>
                </c:pt>
                <c:pt idx="2">
                  <c:v>2.2818189277567407</c:v>
                </c:pt>
                <c:pt idx="3">
                  <c:v>0.65419253651070841</c:v>
                </c:pt>
              </c:numCache>
            </c:numRef>
          </c:val>
          <c:extLst>
            <c:ext xmlns:c16="http://schemas.microsoft.com/office/drawing/2014/chart" uri="{C3380CC4-5D6E-409C-BE32-E72D297353CC}">
              <c16:uniqueId val="{0000000C-2BB0-4CBC-A6B1-EB743043E3E4}"/>
            </c:ext>
          </c:extLst>
        </c:ser>
        <c:ser>
          <c:idx val="13"/>
          <c:order val="13"/>
          <c:spPr>
            <a:solidFill>
              <a:srgbClr val="673FFF"/>
            </a:solidFill>
            <a:ln>
              <a:noFill/>
            </a:ln>
            <a:effectLst/>
          </c:spPr>
          <c:invertIfNegative val="0"/>
          <c:val>
            <c:numRef>
              <c:f>Processing!$D$112:$G$112</c:f>
              <c:numCache>
                <c:formatCode>0</c:formatCode>
                <c:ptCount val="4"/>
                <c:pt idx="0">
                  <c:v>0.97324875486216778</c:v>
                </c:pt>
                <c:pt idx="1">
                  <c:v>0.55098684414370158</c:v>
                </c:pt>
                <c:pt idx="2">
                  <c:v>1.0692861021536708</c:v>
                </c:pt>
                <c:pt idx="3">
                  <c:v>3.2246250663761327</c:v>
                </c:pt>
              </c:numCache>
            </c:numRef>
          </c:val>
          <c:extLst>
            <c:ext xmlns:c16="http://schemas.microsoft.com/office/drawing/2014/chart" uri="{C3380CC4-5D6E-409C-BE32-E72D297353CC}">
              <c16:uniqueId val="{0000000D-2BB0-4CBC-A6B1-EB743043E3E4}"/>
            </c:ext>
          </c:extLst>
        </c:ser>
        <c:ser>
          <c:idx val="14"/>
          <c:order val="14"/>
          <c:spPr>
            <a:solidFill>
              <a:srgbClr val="73F46A"/>
            </a:solidFill>
            <a:ln>
              <a:noFill/>
            </a:ln>
            <a:effectLst/>
          </c:spPr>
          <c:invertIfNegative val="0"/>
          <c:val>
            <c:numRef>
              <c:f>Processing!$D$113:$G$113</c:f>
              <c:numCache>
                <c:formatCode>0</c:formatCode>
                <c:ptCount val="4"/>
                <c:pt idx="0">
                  <c:v>2.8269014703789228</c:v>
                </c:pt>
                <c:pt idx="1">
                  <c:v>3.7743671424001692</c:v>
                </c:pt>
                <c:pt idx="2">
                  <c:v>3.9541781429561702</c:v>
                </c:pt>
                <c:pt idx="3">
                  <c:v>0.5954905732334943</c:v>
                </c:pt>
              </c:numCache>
            </c:numRef>
          </c:val>
          <c:extLst>
            <c:ext xmlns:c16="http://schemas.microsoft.com/office/drawing/2014/chart" uri="{C3380CC4-5D6E-409C-BE32-E72D297353CC}">
              <c16:uniqueId val="{0000000E-2BB0-4CBC-A6B1-EB743043E3E4}"/>
            </c:ext>
          </c:extLst>
        </c:ser>
        <c:ser>
          <c:idx val="15"/>
          <c:order val="15"/>
          <c:spPr>
            <a:solidFill>
              <a:schemeClr val="bg1"/>
            </a:solidFill>
            <a:ln>
              <a:noFill/>
            </a:ln>
            <a:effectLst/>
          </c:spPr>
          <c:invertIfNegative val="0"/>
          <c:val>
            <c:numRef>
              <c:f>Processing!$D$114:$G$114</c:f>
              <c:numCache>
                <c:formatCode>0</c:formatCode>
                <c:ptCount val="4"/>
                <c:pt idx="0">
                  <c:v>0.23009820327427244</c:v>
                </c:pt>
                <c:pt idx="1">
                  <c:v>2.3688048858620636E-2</c:v>
                </c:pt>
                <c:pt idx="2">
                  <c:v>0.13698717548415162</c:v>
                </c:pt>
                <c:pt idx="3">
                  <c:v>2.4309618090792773</c:v>
                </c:pt>
              </c:numCache>
            </c:numRef>
          </c:val>
          <c:extLst>
            <c:ext xmlns:c16="http://schemas.microsoft.com/office/drawing/2014/chart" uri="{C3380CC4-5D6E-409C-BE32-E72D297353CC}">
              <c16:uniqueId val="{0000000F-2BB0-4CBC-A6B1-EB743043E3E4}"/>
            </c:ext>
          </c:extLst>
        </c:ser>
        <c:ser>
          <c:idx val="16"/>
          <c:order val="16"/>
          <c:spPr>
            <a:solidFill>
              <a:srgbClr val="322664"/>
            </a:solidFill>
            <a:ln>
              <a:noFill/>
            </a:ln>
            <a:effectLst/>
          </c:spPr>
          <c:invertIfNegative val="0"/>
          <c:val>
            <c:numRef>
              <c:f>Processing!$D$115:$G$115</c:f>
              <c:numCache>
                <c:formatCode>0</c:formatCode>
                <c:ptCount val="4"/>
                <c:pt idx="0">
                  <c:v>1.3053714711299809</c:v>
                </c:pt>
                <c:pt idx="1">
                  <c:v>2.7531338144406168</c:v>
                </c:pt>
                <c:pt idx="2">
                  <c:v>3.0783376408152443</c:v>
                </c:pt>
                <c:pt idx="3">
                  <c:v>3.1387698506070696</c:v>
                </c:pt>
              </c:numCache>
            </c:numRef>
          </c:val>
          <c:extLst>
            <c:ext xmlns:c16="http://schemas.microsoft.com/office/drawing/2014/chart" uri="{C3380CC4-5D6E-409C-BE32-E72D297353CC}">
              <c16:uniqueId val="{00000010-2BB0-4CBC-A6B1-EB743043E3E4}"/>
            </c:ext>
          </c:extLst>
        </c:ser>
        <c:ser>
          <c:idx val="17"/>
          <c:order val="17"/>
          <c:spPr>
            <a:solidFill>
              <a:srgbClr val="673FFF"/>
            </a:solidFill>
            <a:ln>
              <a:noFill/>
            </a:ln>
            <a:effectLst/>
          </c:spPr>
          <c:invertIfNegative val="0"/>
          <c:val>
            <c:numRef>
              <c:f>Processing!$D$116:$G$116</c:f>
              <c:numCache>
                <c:formatCode>0</c:formatCode>
                <c:ptCount val="4"/>
                <c:pt idx="0">
                  <c:v>1.3199146006018578</c:v>
                </c:pt>
                <c:pt idx="1">
                  <c:v>0.75779227134385785</c:v>
                </c:pt>
                <c:pt idx="2">
                  <c:v>3.6966115683779948</c:v>
                </c:pt>
                <c:pt idx="3">
                  <c:v>0.61053744348327443</c:v>
                </c:pt>
              </c:numCache>
            </c:numRef>
          </c:val>
          <c:extLst>
            <c:ext xmlns:c16="http://schemas.microsoft.com/office/drawing/2014/chart" uri="{C3380CC4-5D6E-409C-BE32-E72D297353CC}">
              <c16:uniqueId val="{00000011-2BB0-4CBC-A6B1-EB743043E3E4}"/>
            </c:ext>
          </c:extLst>
        </c:ser>
        <c:ser>
          <c:idx val="18"/>
          <c:order val="18"/>
          <c:spPr>
            <a:solidFill>
              <a:srgbClr val="73F46A"/>
            </a:solidFill>
            <a:ln>
              <a:noFill/>
            </a:ln>
            <a:effectLst/>
          </c:spPr>
          <c:invertIfNegative val="0"/>
          <c:val>
            <c:numRef>
              <c:f>Processing!$D$117:$G$117</c:f>
              <c:numCache>
                <c:formatCode>0</c:formatCode>
                <c:ptCount val="4"/>
                <c:pt idx="0">
                  <c:v>2.0319121825946675</c:v>
                </c:pt>
                <c:pt idx="1">
                  <c:v>3.8488785724622399</c:v>
                </c:pt>
                <c:pt idx="2">
                  <c:v>1.8953629810558938</c:v>
                </c:pt>
                <c:pt idx="3">
                  <c:v>2.5115215045838437</c:v>
                </c:pt>
              </c:numCache>
            </c:numRef>
          </c:val>
          <c:extLst>
            <c:ext xmlns:c16="http://schemas.microsoft.com/office/drawing/2014/chart" uri="{C3380CC4-5D6E-409C-BE32-E72D297353CC}">
              <c16:uniqueId val="{00000012-2BB0-4CBC-A6B1-EB743043E3E4}"/>
            </c:ext>
          </c:extLst>
        </c:ser>
        <c:ser>
          <c:idx val="19"/>
          <c:order val="19"/>
          <c:spPr>
            <a:solidFill>
              <a:schemeClr val="bg1"/>
            </a:solidFill>
            <a:ln>
              <a:noFill/>
            </a:ln>
            <a:effectLst/>
          </c:spPr>
          <c:invertIfNegative val="0"/>
          <c:val>
            <c:numRef>
              <c:f>Processing!$D$118:$G$118</c:f>
              <c:numCache>
                <c:formatCode>0</c:formatCode>
                <c:ptCount val="4"/>
                <c:pt idx="0">
                  <c:v>2.8499304538412673</c:v>
                </c:pt>
                <c:pt idx="1">
                  <c:v>0.86416058134851381</c:v>
                </c:pt>
                <c:pt idx="2">
                  <c:v>2.398841923488606</c:v>
                </c:pt>
                <c:pt idx="3">
                  <c:v>3.6257478152664406</c:v>
                </c:pt>
              </c:numCache>
            </c:numRef>
          </c:val>
          <c:extLst>
            <c:ext xmlns:c16="http://schemas.microsoft.com/office/drawing/2014/chart" uri="{C3380CC4-5D6E-409C-BE32-E72D297353CC}">
              <c16:uniqueId val="{00000013-2BB0-4CBC-A6B1-EB743043E3E4}"/>
            </c:ext>
          </c:extLst>
        </c:ser>
        <c:ser>
          <c:idx val="20"/>
          <c:order val="20"/>
          <c:spPr>
            <a:solidFill>
              <a:srgbClr val="322664"/>
            </a:solidFill>
            <a:ln>
              <a:noFill/>
            </a:ln>
            <a:effectLst/>
          </c:spPr>
          <c:invertIfNegative val="0"/>
          <c:val>
            <c:numRef>
              <c:f>Processing!$D$119:$G$119</c:f>
              <c:numCache>
                <c:formatCode>0</c:formatCode>
                <c:ptCount val="4"/>
                <c:pt idx="0">
                  <c:v>1.018153125165266</c:v>
                </c:pt>
                <c:pt idx="1">
                  <c:v>3.3398320806548645</c:v>
                </c:pt>
                <c:pt idx="2">
                  <c:v>3.4831099472298699</c:v>
                </c:pt>
                <c:pt idx="3">
                  <c:v>3.4953256188372985</c:v>
                </c:pt>
              </c:numCache>
            </c:numRef>
          </c:val>
          <c:extLst>
            <c:ext xmlns:c16="http://schemas.microsoft.com/office/drawing/2014/chart" uri="{C3380CC4-5D6E-409C-BE32-E72D297353CC}">
              <c16:uniqueId val="{00000014-2BB0-4CBC-A6B1-EB743043E3E4}"/>
            </c:ext>
          </c:extLst>
        </c:ser>
        <c:ser>
          <c:idx val="21"/>
          <c:order val="21"/>
          <c:spPr>
            <a:solidFill>
              <a:srgbClr val="673FFF"/>
            </a:solidFill>
            <a:ln>
              <a:noFill/>
            </a:ln>
            <a:effectLst/>
          </c:spPr>
          <c:invertIfNegative val="0"/>
          <c:val>
            <c:numRef>
              <c:f>Processing!$D$120:$G$120</c:f>
              <c:numCache>
                <c:formatCode>0</c:formatCode>
                <c:ptCount val="4"/>
                <c:pt idx="0">
                  <c:v>1.6855222476915923</c:v>
                </c:pt>
                <c:pt idx="1">
                  <c:v>0.65568369812001048</c:v>
                </c:pt>
                <c:pt idx="2">
                  <c:v>3.7084088282178316</c:v>
                </c:pt>
                <c:pt idx="3">
                  <c:v>3.2037628209660487</c:v>
                </c:pt>
              </c:numCache>
            </c:numRef>
          </c:val>
          <c:extLst>
            <c:ext xmlns:c16="http://schemas.microsoft.com/office/drawing/2014/chart" uri="{C3380CC4-5D6E-409C-BE32-E72D297353CC}">
              <c16:uniqueId val="{00000015-2BB0-4CBC-A6B1-EB743043E3E4}"/>
            </c:ext>
          </c:extLst>
        </c:ser>
        <c:ser>
          <c:idx val="22"/>
          <c:order val="22"/>
          <c:spPr>
            <a:solidFill>
              <a:srgbClr val="73F46A"/>
            </a:solidFill>
            <a:ln>
              <a:noFill/>
            </a:ln>
            <a:effectLst/>
          </c:spPr>
          <c:invertIfNegative val="0"/>
          <c:val>
            <c:numRef>
              <c:f>Processing!$D$121:$G$121</c:f>
              <c:numCache>
                <c:formatCode>0</c:formatCode>
                <c:ptCount val="4"/>
                <c:pt idx="0">
                  <c:v>1.2658449670690528</c:v>
                </c:pt>
                <c:pt idx="1">
                  <c:v>2.6552710578912557</c:v>
                </c:pt>
                <c:pt idx="2">
                  <c:v>0.95730178000778787</c:v>
                </c:pt>
                <c:pt idx="3">
                  <c:v>3.9410339219822692</c:v>
                </c:pt>
              </c:numCache>
            </c:numRef>
          </c:val>
          <c:extLst>
            <c:ext xmlns:c16="http://schemas.microsoft.com/office/drawing/2014/chart" uri="{C3380CC4-5D6E-409C-BE32-E72D297353CC}">
              <c16:uniqueId val="{00000016-2BB0-4CBC-A6B1-EB743043E3E4}"/>
            </c:ext>
          </c:extLst>
        </c:ser>
        <c:ser>
          <c:idx val="23"/>
          <c:order val="23"/>
          <c:spPr>
            <a:solidFill>
              <a:schemeClr val="bg1"/>
            </a:solidFill>
            <a:ln>
              <a:noFill/>
            </a:ln>
            <a:effectLst/>
          </c:spPr>
          <c:invertIfNegative val="0"/>
          <c:val>
            <c:numRef>
              <c:f>Processing!$D$122:$G$122</c:f>
              <c:numCache>
                <c:formatCode>0</c:formatCode>
                <c:ptCount val="4"/>
                <c:pt idx="0">
                  <c:v>1.8070455334626851</c:v>
                </c:pt>
                <c:pt idx="1">
                  <c:v>0.70586369848794739</c:v>
                </c:pt>
                <c:pt idx="2">
                  <c:v>3.9675602443211511</c:v>
                </c:pt>
                <c:pt idx="3">
                  <c:v>3.4329028355019515</c:v>
                </c:pt>
              </c:numCache>
            </c:numRef>
          </c:val>
          <c:extLst>
            <c:ext xmlns:c16="http://schemas.microsoft.com/office/drawing/2014/chart" uri="{C3380CC4-5D6E-409C-BE32-E72D297353CC}">
              <c16:uniqueId val="{00000017-2BB0-4CBC-A6B1-EB743043E3E4}"/>
            </c:ext>
          </c:extLst>
        </c:ser>
        <c:ser>
          <c:idx val="24"/>
          <c:order val="24"/>
          <c:spPr>
            <a:solidFill>
              <a:srgbClr val="322664"/>
            </a:solidFill>
            <a:ln>
              <a:noFill/>
            </a:ln>
            <a:effectLst/>
          </c:spPr>
          <c:invertIfNegative val="0"/>
          <c:val>
            <c:numRef>
              <c:f>Processing!$D$123:$G$123</c:f>
              <c:numCache>
                <c:formatCode>0</c:formatCode>
                <c:ptCount val="4"/>
                <c:pt idx="0">
                  <c:v>1.8007085979727915</c:v>
                </c:pt>
                <c:pt idx="1">
                  <c:v>0.77916136827709126</c:v>
                </c:pt>
                <c:pt idx="2">
                  <c:v>1.8477089145771113</c:v>
                </c:pt>
                <c:pt idx="3">
                  <c:v>3.1871244244885011</c:v>
                </c:pt>
              </c:numCache>
            </c:numRef>
          </c:val>
          <c:extLst>
            <c:ext xmlns:c16="http://schemas.microsoft.com/office/drawing/2014/chart" uri="{C3380CC4-5D6E-409C-BE32-E72D297353CC}">
              <c16:uniqueId val="{00000018-2BB0-4CBC-A6B1-EB743043E3E4}"/>
            </c:ext>
          </c:extLst>
        </c:ser>
        <c:ser>
          <c:idx val="25"/>
          <c:order val="25"/>
          <c:spPr>
            <a:solidFill>
              <a:srgbClr val="673FFF"/>
            </a:solidFill>
            <a:ln>
              <a:noFill/>
            </a:ln>
            <a:effectLst/>
          </c:spPr>
          <c:invertIfNegative val="0"/>
          <c:val>
            <c:numRef>
              <c:f>Processing!$D$124:$G$124</c:f>
              <c:numCache>
                <c:formatCode>0</c:formatCode>
                <c:ptCount val="4"/>
                <c:pt idx="0">
                  <c:v>3.198857086562783</c:v>
                </c:pt>
                <c:pt idx="1">
                  <c:v>3.1142243859766165</c:v>
                </c:pt>
                <c:pt idx="2">
                  <c:v>1.8505547052244289</c:v>
                </c:pt>
                <c:pt idx="3">
                  <c:v>0.77904673836700544</c:v>
                </c:pt>
              </c:numCache>
            </c:numRef>
          </c:val>
          <c:extLst>
            <c:ext xmlns:c16="http://schemas.microsoft.com/office/drawing/2014/chart" uri="{C3380CC4-5D6E-409C-BE32-E72D297353CC}">
              <c16:uniqueId val="{00000019-2BB0-4CBC-A6B1-EB743043E3E4}"/>
            </c:ext>
          </c:extLst>
        </c:ser>
        <c:ser>
          <c:idx val="26"/>
          <c:order val="26"/>
          <c:spPr>
            <a:solidFill>
              <a:srgbClr val="73F46A"/>
            </a:solidFill>
            <a:ln>
              <a:noFill/>
            </a:ln>
            <a:effectLst/>
          </c:spPr>
          <c:invertIfNegative val="0"/>
          <c:val>
            <c:numRef>
              <c:f>Processing!$D$125:$G$125</c:f>
              <c:numCache>
                <c:formatCode>0</c:formatCode>
                <c:ptCount val="4"/>
                <c:pt idx="0">
                  <c:v>0.46633337520964036</c:v>
                </c:pt>
                <c:pt idx="1">
                  <c:v>3.505480661025941</c:v>
                </c:pt>
                <c:pt idx="2">
                  <c:v>1.1606083535906278</c:v>
                </c:pt>
                <c:pt idx="3">
                  <c:v>2.5658897621878514</c:v>
                </c:pt>
              </c:numCache>
            </c:numRef>
          </c:val>
          <c:extLst>
            <c:ext xmlns:c16="http://schemas.microsoft.com/office/drawing/2014/chart" uri="{C3380CC4-5D6E-409C-BE32-E72D297353CC}">
              <c16:uniqueId val="{0000001A-2BB0-4CBC-A6B1-EB743043E3E4}"/>
            </c:ext>
          </c:extLst>
        </c:ser>
        <c:ser>
          <c:idx val="27"/>
          <c:order val="27"/>
          <c:spPr>
            <a:solidFill>
              <a:schemeClr val="bg1"/>
            </a:solidFill>
            <a:ln>
              <a:noFill/>
            </a:ln>
            <a:effectLst/>
          </c:spPr>
          <c:invertIfNegative val="0"/>
          <c:val>
            <c:numRef>
              <c:f>Processing!$D$126:$G$126</c:f>
              <c:numCache>
                <c:formatCode>0</c:formatCode>
                <c:ptCount val="4"/>
                <c:pt idx="0">
                  <c:v>3.8091550547036723</c:v>
                </c:pt>
                <c:pt idx="1">
                  <c:v>3.1509714913481495</c:v>
                </c:pt>
                <c:pt idx="2">
                  <c:v>3.3415780418556662</c:v>
                </c:pt>
                <c:pt idx="3">
                  <c:v>2.3072419477908221</c:v>
                </c:pt>
              </c:numCache>
            </c:numRef>
          </c:val>
          <c:extLst>
            <c:ext xmlns:c16="http://schemas.microsoft.com/office/drawing/2014/chart" uri="{C3380CC4-5D6E-409C-BE32-E72D297353CC}">
              <c16:uniqueId val="{0000001B-2BB0-4CBC-A6B1-EB743043E3E4}"/>
            </c:ext>
          </c:extLst>
        </c:ser>
        <c:dLbls>
          <c:showLegendKey val="0"/>
          <c:showVal val="0"/>
          <c:showCatName val="0"/>
          <c:showSerName val="0"/>
          <c:showPercent val="0"/>
          <c:showBubbleSize val="0"/>
        </c:dLbls>
        <c:gapWidth val="50"/>
        <c:overlap val="100"/>
        <c:axId val="1851400367"/>
        <c:axId val="1851417167"/>
      </c:barChart>
      <c:catAx>
        <c:axId val="1851400367"/>
        <c:scaling>
          <c:orientation val="minMax"/>
        </c:scaling>
        <c:delete val="1"/>
        <c:axPos val="b"/>
        <c:majorTickMark val="none"/>
        <c:minorTickMark val="none"/>
        <c:tickLblPos val="nextTo"/>
        <c:crossAx val="1851417167"/>
        <c:crosses val="autoZero"/>
        <c:auto val="1"/>
        <c:lblAlgn val="ctr"/>
        <c:lblOffset val="100"/>
        <c:noMultiLvlLbl val="0"/>
      </c:catAx>
      <c:valAx>
        <c:axId val="1851417167"/>
        <c:scaling>
          <c:orientation val="minMax"/>
        </c:scaling>
        <c:delete val="1"/>
        <c:axPos val="l"/>
        <c:numFmt formatCode="0" sourceLinked="1"/>
        <c:majorTickMark val="none"/>
        <c:minorTickMark val="none"/>
        <c:tickLblPos val="nextTo"/>
        <c:crossAx val="185140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37517</xdr:colOff>
      <xdr:row>12</xdr:row>
      <xdr:rowOff>178748</xdr:rowOff>
    </xdr:from>
    <xdr:to>
      <xdr:col>11</xdr:col>
      <xdr:colOff>344626</xdr:colOff>
      <xdr:row>23</xdr:row>
      <xdr:rowOff>137346</xdr:rowOff>
    </xdr:to>
    <xdr:sp macro="" textlink="">
      <xdr:nvSpPr>
        <xdr:cNvPr id="10" name="Rectangle 9">
          <a:extLst>
            <a:ext uri="{FF2B5EF4-FFF2-40B4-BE49-F238E27FC236}">
              <a16:creationId xmlns:a16="http://schemas.microsoft.com/office/drawing/2014/main" id="{FEFC2897-7EED-060F-6B1C-75EE9BB6705D}"/>
            </a:ext>
          </a:extLst>
        </xdr:cNvPr>
        <xdr:cNvSpPr/>
      </xdr:nvSpPr>
      <xdr:spPr>
        <a:xfrm>
          <a:off x="4320881" y="2395475"/>
          <a:ext cx="2754745" cy="1990598"/>
        </a:xfrm>
        <a:prstGeom prst="rect">
          <a:avLst/>
        </a:prstGeom>
        <a:solidFill>
          <a:srgbClr val="1B1B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203195</xdr:colOff>
      <xdr:row>1</xdr:row>
      <xdr:rowOff>35208</xdr:rowOff>
    </xdr:from>
    <xdr:to>
      <xdr:col>6</xdr:col>
      <xdr:colOff>477515</xdr:colOff>
      <xdr:row>33</xdr:row>
      <xdr:rowOff>86008</xdr:rowOff>
    </xdr:to>
    <xdr:sp macro="" textlink="">
      <xdr:nvSpPr>
        <xdr:cNvPr id="2" name="Rectangle 1">
          <a:extLst>
            <a:ext uri="{FF2B5EF4-FFF2-40B4-BE49-F238E27FC236}">
              <a16:creationId xmlns:a16="http://schemas.microsoft.com/office/drawing/2014/main" id="{16B9ECB3-CD7B-9D53-4278-7E1C65E046E0}"/>
            </a:ext>
          </a:extLst>
        </xdr:cNvPr>
        <xdr:cNvSpPr/>
      </xdr:nvSpPr>
      <xdr:spPr>
        <a:xfrm>
          <a:off x="203195" y="216637"/>
          <a:ext cx="3921034" cy="5856514"/>
        </a:xfrm>
        <a:prstGeom prst="rect">
          <a:avLst/>
        </a:prstGeom>
        <a:solidFill>
          <a:srgbClr val="1B1B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35208</xdr:colOff>
      <xdr:row>1</xdr:row>
      <xdr:rowOff>49439</xdr:rowOff>
    </xdr:from>
    <xdr:to>
      <xdr:col>11</xdr:col>
      <xdr:colOff>342317</xdr:colOff>
      <xdr:row>12</xdr:row>
      <xdr:rowOff>8037</xdr:rowOff>
    </xdr:to>
    <xdr:sp macro="" textlink="">
      <xdr:nvSpPr>
        <xdr:cNvPr id="11" name="Rectangle 10">
          <a:extLst>
            <a:ext uri="{FF2B5EF4-FFF2-40B4-BE49-F238E27FC236}">
              <a16:creationId xmlns:a16="http://schemas.microsoft.com/office/drawing/2014/main" id="{C0816FE3-3BCE-C3F7-3468-0A06A3848A41}"/>
            </a:ext>
          </a:extLst>
        </xdr:cNvPr>
        <xdr:cNvSpPr/>
      </xdr:nvSpPr>
      <xdr:spPr>
        <a:xfrm>
          <a:off x="4318572" y="234166"/>
          <a:ext cx="2754745" cy="1990598"/>
        </a:xfrm>
        <a:prstGeom prst="rect">
          <a:avLst/>
        </a:prstGeom>
        <a:solidFill>
          <a:srgbClr val="1B1B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35208</xdr:colOff>
      <xdr:row>12</xdr:row>
      <xdr:rowOff>128477</xdr:rowOff>
    </xdr:from>
    <xdr:to>
      <xdr:col>11</xdr:col>
      <xdr:colOff>342317</xdr:colOff>
      <xdr:row>23</xdr:row>
      <xdr:rowOff>87074</xdr:rowOff>
    </xdr:to>
    <xdr:sp macro="" textlink="">
      <xdr:nvSpPr>
        <xdr:cNvPr id="12" name="Rectangle 11">
          <a:extLst>
            <a:ext uri="{FF2B5EF4-FFF2-40B4-BE49-F238E27FC236}">
              <a16:creationId xmlns:a16="http://schemas.microsoft.com/office/drawing/2014/main" id="{F79F2335-0F86-55AA-703F-CD45D294E966}"/>
            </a:ext>
          </a:extLst>
        </xdr:cNvPr>
        <xdr:cNvSpPr/>
      </xdr:nvSpPr>
      <xdr:spPr>
        <a:xfrm>
          <a:off x="4323326" y="2369653"/>
          <a:ext cx="2757462" cy="2013009"/>
        </a:xfrm>
        <a:prstGeom prst="rect">
          <a:avLst/>
        </a:prstGeom>
        <a:solidFill>
          <a:srgbClr val="1B1B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35208</xdr:colOff>
      <xdr:row>24</xdr:row>
      <xdr:rowOff>22786</xdr:rowOff>
    </xdr:from>
    <xdr:to>
      <xdr:col>11</xdr:col>
      <xdr:colOff>342997</xdr:colOff>
      <xdr:row>33</xdr:row>
      <xdr:rowOff>75365</xdr:rowOff>
    </xdr:to>
    <xdr:sp macro="" textlink="">
      <xdr:nvSpPr>
        <xdr:cNvPr id="13" name="Rectangle 12">
          <a:extLst>
            <a:ext uri="{FF2B5EF4-FFF2-40B4-BE49-F238E27FC236}">
              <a16:creationId xmlns:a16="http://schemas.microsoft.com/office/drawing/2014/main" id="{472D6981-0D7F-B484-6E8D-B150C03229D9}"/>
            </a:ext>
          </a:extLst>
        </xdr:cNvPr>
        <xdr:cNvSpPr/>
      </xdr:nvSpPr>
      <xdr:spPr>
        <a:xfrm>
          <a:off x="4318572" y="4456241"/>
          <a:ext cx="2755425" cy="1715124"/>
        </a:xfrm>
        <a:prstGeom prst="rect">
          <a:avLst/>
        </a:prstGeom>
        <a:solidFill>
          <a:srgbClr val="1B1B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487788</xdr:colOff>
      <xdr:row>1</xdr:row>
      <xdr:rowOff>51750</xdr:rowOff>
    </xdr:from>
    <xdr:to>
      <xdr:col>17</xdr:col>
      <xdr:colOff>153893</xdr:colOff>
      <xdr:row>12</xdr:row>
      <xdr:rowOff>10348</xdr:rowOff>
    </xdr:to>
    <xdr:sp macro="" textlink="">
      <xdr:nvSpPr>
        <xdr:cNvPr id="14" name="Rectangle 13">
          <a:extLst>
            <a:ext uri="{FF2B5EF4-FFF2-40B4-BE49-F238E27FC236}">
              <a16:creationId xmlns:a16="http://schemas.microsoft.com/office/drawing/2014/main" id="{2419F19A-8E59-AF11-D8D7-7AA680EBDE56}"/>
            </a:ext>
          </a:extLst>
        </xdr:cNvPr>
        <xdr:cNvSpPr/>
      </xdr:nvSpPr>
      <xdr:spPr>
        <a:xfrm>
          <a:off x="7218788" y="236477"/>
          <a:ext cx="3337560" cy="1990598"/>
        </a:xfrm>
        <a:prstGeom prst="rect">
          <a:avLst/>
        </a:prstGeom>
        <a:solidFill>
          <a:srgbClr val="1B1B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487788</xdr:colOff>
      <xdr:row>12</xdr:row>
      <xdr:rowOff>130788</xdr:rowOff>
    </xdr:from>
    <xdr:to>
      <xdr:col>17</xdr:col>
      <xdr:colOff>153893</xdr:colOff>
      <xdr:row>23</xdr:row>
      <xdr:rowOff>89385</xdr:rowOff>
    </xdr:to>
    <xdr:sp macro="" textlink="">
      <xdr:nvSpPr>
        <xdr:cNvPr id="15" name="Rectangle 14">
          <a:extLst>
            <a:ext uri="{FF2B5EF4-FFF2-40B4-BE49-F238E27FC236}">
              <a16:creationId xmlns:a16="http://schemas.microsoft.com/office/drawing/2014/main" id="{24F966EA-E258-DF55-9D88-EEC3E84C184A}"/>
            </a:ext>
          </a:extLst>
        </xdr:cNvPr>
        <xdr:cNvSpPr/>
      </xdr:nvSpPr>
      <xdr:spPr>
        <a:xfrm>
          <a:off x="7218788" y="2347515"/>
          <a:ext cx="3337560" cy="1990597"/>
        </a:xfrm>
        <a:prstGeom prst="rect">
          <a:avLst/>
        </a:prstGeom>
        <a:solidFill>
          <a:srgbClr val="1B1B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487788</xdr:colOff>
      <xdr:row>24</xdr:row>
      <xdr:rowOff>25097</xdr:rowOff>
    </xdr:from>
    <xdr:to>
      <xdr:col>17</xdr:col>
      <xdr:colOff>153893</xdr:colOff>
      <xdr:row>33</xdr:row>
      <xdr:rowOff>77676</xdr:rowOff>
    </xdr:to>
    <xdr:sp macro="" textlink="">
      <xdr:nvSpPr>
        <xdr:cNvPr id="16" name="Rectangle 15">
          <a:extLst>
            <a:ext uri="{FF2B5EF4-FFF2-40B4-BE49-F238E27FC236}">
              <a16:creationId xmlns:a16="http://schemas.microsoft.com/office/drawing/2014/main" id="{EEEE23F2-87D1-9696-C8BD-6A5889EC996A}"/>
            </a:ext>
          </a:extLst>
        </xdr:cNvPr>
        <xdr:cNvSpPr/>
      </xdr:nvSpPr>
      <xdr:spPr>
        <a:xfrm>
          <a:off x="7218788" y="4458552"/>
          <a:ext cx="3337560" cy="1715124"/>
        </a:xfrm>
        <a:prstGeom prst="rect">
          <a:avLst/>
        </a:prstGeom>
        <a:solidFill>
          <a:srgbClr val="1B1B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311730</xdr:colOff>
      <xdr:row>1</xdr:row>
      <xdr:rowOff>42130</xdr:rowOff>
    </xdr:from>
    <xdr:to>
      <xdr:col>23</xdr:col>
      <xdr:colOff>586051</xdr:colOff>
      <xdr:row>33</xdr:row>
      <xdr:rowOff>92930</xdr:rowOff>
    </xdr:to>
    <xdr:sp macro="" textlink="">
      <xdr:nvSpPr>
        <xdr:cNvPr id="17" name="Rectangle 16">
          <a:extLst>
            <a:ext uri="{FF2B5EF4-FFF2-40B4-BE49-F238E27FC236}">
              <a16:creationId xmlns:a16="http://schemas.microsoft.com/office/drawing/2014/main" id="{48B177F8-269A-4F63-A553-D36E4A9DCADD}"/>
            </a:ext>
          </a:extLst>
        </xdr:cNvPr>
        <xdr:cNvSpPr/>
      </xdr:nvSpPr>
      <xdr:spPr>
        <a:xfrm>
          <a:off x="10637382" y="224347"/>
          <a:ext cx="3918669" cy="5881757"/>
        </a:xfrm>
        <a:prstGeom prst="rect">
          <a:avLst/>
        </a:prstGeom>
        <a:solidFill>
          <a:srgbClr val="1B1B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393002</xdr:colOff>
      <xdr:row>7</xdr:row>
      <xdr:rowOff>10501</xdr:rowOff>
    </xdr:from>
    <xdr:to>
      <xdr:col>6</xdr:col>
      <xdr:colOff>287707</xdr:colOff>
      <xdr:row>27</xdr:row>
      <xdr:rowOff>110715</xdr:rowOff>
    </xdr:to>
    <xdr:graphicFrame macro="">
      <xdr:nvGraphicFramePr>
        <xdr:cNvPr id="18" name="Chart 17">
          <a:extLst>
            <a:ext uri="{FF2B5EF4-FFF2-40B4-BE49-F238E27FC236}">
              <a16:creationId xmlns:a16="http://schemas.microsoft.com/office/drawing/2014/main" id="{3FC0F5C8-75AD-4F5E-B2A9-0D845BC6B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552315</xdr:colOff>
      <xdr:row>26</xdr:row>
      <xdr:rowOff>171113</xdr:rowOff>
    </xdr:from>
    <xdr:to>
      <xdr:col>22</xdr:col>
      <xdr:colOff>268268</xdr:colOff>
      <xdr:row>29</xdr:row>
      <xdr:rowOff>0</xdr:rowOff>
    </xdr:to>
    <mc:AlternateContent xmlns:mc="http://schemas.openxmlformats.org/markup-compatibility/2006" xmlns:a14="http://schemas.microsoft.com/office/drawing/2010/main">
      <mc:Choice Requires="a14">
        <xdr:graphicFrame macro="">
          <xdr:nvGraphicFramePr>
            <xdr:cNvPr id="19" name="Year">
              <a:extLst>
                <a:ext uri="{FF2B5EF4-FFF2-40B4-BE49-F238E27FC236}">
                  <a16:creationId xmlns:a16="http://schemas.microsoft.com/office/drawing/2014/main" id="{DABD0D8A-0DF0-48B5-A8EE-2847743ED7B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553690" y="4917738"/>
              <a:ext cx="2160703" cy="376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405920</xdr:colOff>
      <xdr:row>29</xdr:row>
      <xdr:rowOff>31242</xdr:rowOff>
    </xdr:from>
    <xdr:to>
      <xdr:col>23</xdr:col>
      <xdr:colOff>484913</xdr:colOff>
      <xdr:row>32</xdr:row>
      <xdr:rowOff>171821</xdr:rowOff>
    </xdr:to>
    <mc:AlternateContent xmlns:mc="http://schemas.openxmlformats.org/markup-compatibility/2006" xmlns:a14="http://schemas.microsoft.com/office/drawing/2010/main">
      <mc:Choice Requires="a14">
        <xdr:graphicFrame macro="">
          <xdr:nvGraphicFramePr>
            <xdr:cNvPr id="20" name="Mon">
              <a:extLst>
                <a:ext uri="{FF2B5EF4-FFF2-40B4-BE49-F238E27FC236}">
                  <a16:creationId xmlns:a16="http://schemas.microsoft.com/office/drawing/2014/main" id="{04573270-83C4-4F4E-9304-BED58470A67F}"/>
                </a:ext>
              </a:extLst>
            </xdr:cNvPr>
            <xdr:cNvGraphicFramePr/>
          </xdr:nvGraphicFramePr>
          <xdr:xfrm>
            <a:off x="0" y="0"/>
            <a:ext cx="0" cy="0"/>
          </xdr:xfrm>
          <a:graphic>
            <a:graphicData uri="http://schemas.microsoft.com/office/drawing/2010/slicer">
              <sle:slicer xmlns:sle="http://schemas.microsoft.com/office/drawing/2010/slicer" name="Mon"/>
            </a:graphicData>
          </a:graphic>
        </xdr:graphicFrame>
      </mc:Choice>
      <mc:Fallback xmlns="">
        <xdr:sp macro="" textlink="">
          <xdr:nvSpPr>
            <xdr:cNvPr id="0" name=""/>
            <xdr:cNvSpPr>
              <a:spLocks noTextEdit="1"/>
            </xdr:cNvSpPr>
          </xdr:nvSpPr>
          <xdr:spPr>
            <a:xfrm>
              <a:off x="10796108" y="5325555"/>
              <a:ext cx="3746118" cy="6882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370268</xdr:colOff>
      <xdr:row>27</xdr:row>
      <xdr:rowOff>32150</xdr:rowOff>
    </xdr:from>
    <xdr:to>
      <xdr:col>6</xdr:col>
      <xdr:colOff>252485</xdr:colOff>
      <xdr:row>33</xdr:row>
      <xdr:rowOff>40858</xdr:rowOff>
    </xdr:to>
    <xdr:graphicFrame macro="">
      <xdr:nvGraphicFramePr>
        <xdr:cNvPr id="21" name="Chart 20">
          <a:extLst>
            <a:ext uri="{FF2B5EF4-FFF2-40B4-BE49-F238E27FC236}">
              <a16:creationId xmlns:a16="http://schemas.microsoft.com/office/drawing/2014/main" id="{6CEE725D-DB35-4FD6-A817-A3F4BE77D2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51314</xdr:colOff>
      <xdr:row>3</xdr:row>
      <xdr:rowOff>35919</xdr:rowOff>
    </xdr:from>
    <xdr:to>
      <xdr:col>11</xdr:col>
      <xdr:colOff>328590</xdr:colOff>
      <xdr:row>11</xdr:row>
      <xdr:rowOff>176589</xdr:rowOff>
    </xdr:to>
    <xdr:graphicFrame macro="">
      <xdr:nvGraphicFramePr>
        <xdr:cNvPr id="22" name="Chart 21">
          <a:extLst>
            <a:ext uri="{FF2B5EF4-FFF2-40B4-BE49-F238E27FC236}">
              <a16:creationId xmlns:a16="http://schemas.microsoft.com/office/drawing/2014/main" id="{459CCDD5-AA14-4040-ADE8-2C223F8B8B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453819</xdr:colOff>
      <xdr:row>13</xdr:row>
      <xdr:rowOff>85961</xdr:rowOff>
    </xdr:from>
    <xdr:to>
      <xdr:col>10</xdr:col>
      <xdr:colOff>536295</xdr:colOff>
      <xdr:row>23</xdr:row>
      <xdr:rowOff>135939</xdr:rowOff>
    </xdr:to>
    <xdr:graphicFrame macro="">
      <xdr:nvGraphicFramePr>
        <xdr:cNvPr id="4" name="Chart 3">
          <a:extLst>
            <a:ext uri="{FF2B5EF4-FFF2-40B4-BE49-F238E27FC236}">
              <a16:creationId xmlns:a16="http://schemas.microsoft.com/office/drawing/2014/main" id="{DE4050FA-01C4-42C5-981E-FC6AD908F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406096</xdr:colOff>
      <xdr:row>3</xdr:row>
      <xdr:rowOff>49419</xdr:rowOff>
    </xdr:from>
    <xdr:to>
      <xdr:col>17</xdr:col>
      <xdr:colOff>124848</xdr:colOff>
      <xdr:row>10</xdr:row>
      <xdr:rowOff>129965</xdr:rowOff>
    </xdr:to>
    <xdr:graphicFrame macro="">
      <xdr:nvGraphicFramePr>
        <xdr:cNvPr id="5" name="Chart 4">
          <a:extLst>
            <a:ext uri="{FF2B5EF4-FFF2-40B4-BE49-F238E27FC236}">
              <a16:creationId xmlns:a16="http://schemas.microsoft.com/office/drawing/2014/main" id="{BCB9A760-DD92-4820-ACB8-4EA5ACBC76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500577</xdr:colOff>
      <xdr:row>3</xdr:row>
      <xdr:rowOff>49419</xdr:rowOff>
    </xdr:from>
    <xdr:to>
      <xdr:col>14</xdr:col>
      <xdr:colOff>219330</xdr:colOff>
      <xdr:row>10</xdr:row>
      <xdr:rowOff>129965</xdr:rowOff>
    </xdr:to>
    <xdr:graphicFrame macro="">
      <xdr:nvGraphicFramePr>
        <xdr:cNvPr id="7" name="Chart 6">
          <a:extLst>
            <a:ext uri="{FF2B5EF4-FFF2-40B4-BE49-F238E27FC236}">
              <a16:creationId xmlns:a16="http://schemas.microsoft.com/office/drawing/2014/main" id="{0D3F82E1-CE56-499D-B624-EA09245743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484186</xdr:colOff>
      <xdr:row>13</xdr:row>
      <xdr:rowOff>142874</xdr:rowOff>
    </xdr:from>
    <xdr:to>
      <xdr:col>17</xdr:col>
      <xdr:colOff>154621</xdr:colOff>
      <xdr:row>23</xdr:row>
      <xdr:rowOff>54609</xdr:rowOff>
    </xdr:to>
    <xdr:graphicFrame macro="">
      <xdr:nvGraphicFramePr>
        <xdr:cNvPr id="3" name="Chart 2">
          <a:extLst>
            <a:ext uri="{FF2B5EF4-FFF2-40B4-BE49-F238E27FC236}">
              <a16:creationId xmlns:a16="http://schemas.microsoft.com/office/drawing/2014/main" id="{3101CBD6-1903-4729-9383-DB7F71DA8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52295</xdr:colOff>
      <xdr:row>25</xdr:row>
      <xdr:rowOff>112059</xdr:rowOff>
    </xdr:from>
    <xdr:to>
      <xdr:col>17</xdr:col>
      <xdr:colOff>333716</xdr:colOff>
      <xdr:row>33</xdr:row>
      <xdr:rowOff>93280</xdr:rowOff>
    </xdr:to>
    <xdr:graphicFrame macro="">
      <xdr:nvGraphicFramePr>
        <xdr:cNvPr id="9" name="Chart 8">
          <a:extLst>
            <a:ext uri="{FF2B5EF4-FFF2-40B4-BE49-F238E27FC236}">
              <a16:creationId xmlns:a16="http://schemas.microsoft.com/office/drawing/2014/main" id="{49517CDE-5D09-49EF-9BCD-4C9964E17D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555051</xdr:colOff>
      <xdr:row>5</xdr:row>
      <xdr:rowOff>6844</xdr:rowOff>
    </xdr:from>
    <xdr:to>
      <xdr:col>23</xdr:col>
      <xdr:colOff>342730</xdr:colOff>
      <xdr:row>23</xdr:row>
      <xdr:rowOff>51104</xdr:rowOff>
    </xdr:to>
    <xdr:grpSp>
      <xdr:nvGrpSpPr>
        <xdr:cNvPr id="37" name="Group 36">
          <a:extLst>
            <a:ext uri="{FF2B5EF4-FFF2-40B4-BE49-F238E27FC236}">
              <a16:creationId xmlns:a16="http://schemas.microsoft.com/office/drawing/2014/main" id="{E04DFFC4-A472-EC76-B814-AB3D9B929846}"/>
            </a:ext>
          </a:extLst>
        </xdr:cNvPr>
        <xdr:cNvGrpSpPr/>
      </xdr:nvGrpSpPr>
      <xdr:grpSpPr>
        <a:xfrm>
          <a:off x="10887408" y="913987"/>
          <a:ext cx="3434393" cy="3309974"/>
          <a:chOff x="14753959" y="2660642"/>
          <a:chExt cx="3453870" cy="3406279"/>
        </a:xfrm>
        <a:gradFill flip="none" rotWithShape="1">
          <a:gsLst>
            <a:gs pos="93000">
              <a:schemeClr val="tx1">
                <a:lumMod val="75000"/>
                <a:lumOff val="25000"/>
                <a:alpha val="0"/>
              </a:schemeClr>
            </a:gs>
            <a:gs pos="0">
              <a:srgbClr val="73F46A">
                <a:alpha val="30000"/>
              </a:srgbClr>
            </a:gs>
          </a:gsLst>
          <a:lin ang="2700000" scaled="1"/>
          <a:tileRect/>
        </a:gradFill>
      </xdr:grpSpPr>
      <xdr:grpSp>
        <xdr:nvGrpSpPr>
          <xdr:cNvPr id="32" name="Group 31">
            <a:extLst>
              <a:ext uri="{FF2B5EF4-FFF2-40B4-BE49-F238E27FC236}">
                <a16:creationId xmlns:a16="http://schemas.microsoft.com/office/drawing/2014/main" id="{1AB34F4E-1863-2E71-E12D-A2B88F594CE6}"/>
              </a:ext>
            </a:extLst>
          </xdr:cNvPr>
          <xdr:cNvGrpSpPr/>
        </xdr:nvGrpSpPr>
        <xdr:grpSpPr>
          <a:xfrm>
            <a:off x="14999875" y="2960225"/>
            <a:ext cx="2968380" cy="3035083"/>
            <a:chOff x="14877143" y="3020791"/>
            <a:chExt cx="2944368" cy="2944368"/>
          </a:xfrm>
          <a:grpFill/>
        </xdr:grpSpPr>
        <xdr:sp macro="" textlink="">
          <xdr:nvSpPr>
            <xdr:cNvPr id="25" name="Oval 24">
              <a:extLst>
                <a:ext uri="{FF2B5EF4-FFF2-40B4-BE49-F238E27FC236}">
                  <a16:creationId xmlns:a16="http://schemas.microsoft.com/office/drawing/2014/main" id="{3DD1323D-7AAC-A018-619A-7F19F7B065DF}"/>
                </a:ext>
              </a:extLst>
            </xdr:cNvPr>
            <xdr:cNvSpPr/>
          </xdr:nvSpPr>
          <xdr:spPr>
            <a:xfrm>
              <a:off x="14877143" y="3020791"/>
              <a:ext cx="2944368" cy="2944368"/>
            </a:xfrm>
            <a:prstGeom prst="ellipse">
              <a:avLst/>
            </a:prstGeom>
            <a:grpFill/>
            <a:ln>
              <a:gradFill>
                <a:gsLst>
                  <a:gs pos="0">
                    <a:srgbClr val="73F46A">
                      <a:alpha val="50000"/>
                    </a:srgbClr>
                  </a:gs>
                  <a:gs pos="100000">
                    <a:srgbClr val="00C74D"/>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Oval 25">
              <a:extLst>
                <a:ext uri="{FF2B5EF4-FFF2-40B4-BE49-F238E27FC236}">
                  <a16:creationId xmlns:a16="http://schemas.microsoft.com/office/drawing/2014/main" id="{C3042AD3-085F-1F68-8E7C-5EAD9D3952AE}"/>
                </a:ext>
              </a:extLst>
            </xdr:cNvPr>
            <xdr:cNvSpPr/>
          </xdr:nvSpPr>
          <xdr:spPr>
            <a:xfrm>
              <a:off x="15197183" y="3340831"/>
              <a:ext cx="2304288" cy="2304288"/>
            </a:xfrm>
            <a:prstGeom prst="ellipse">
              <a:avLst/>
            </a:prstGeom>
            <a:grpFill/>
            <a:ln>
              <a:gradFill>
                <a:gsLst>
                  <a:gs pos="0">
                    <a:srgbClr val="1AFFD5">
                      <a:alpha val="50000"/>
                    </a:srgbClr>
                  </a:gs>
                  <a:gs pos="100000">
                    <a:srgbClr val="00E5BB"/>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Oval 26">
              <a:extLst>
                <a:ext uri="{FF2B5EF4-FFF2-40B4-BE49-F238E27FC236}">
                  <a16:creationId xmlns:a16="http://schemas.microsoft.com/office/drawing/2014/main" id="{D1CB49B1-AEDB-D773-FAE6-2BEAAE921269}"/>
                </a:ext>
              </a:extLst>
            </xdr:cNvPr>
            <xdr:cNvSpPr/>
          </xdr:nvSpPr>
          <xdr:spPr>
            <a:xfrm>
              <a:off x="15489791" y="3633439"/>
              <a:ext cx="1719072" cy="1719072"/>
            </a:xfrm>
            <a:prstGeom prst="ellipse">
              <a:avLst/>
            </a:prstGeom>
            <a:grpFill/>
            <a:ln>
              <a:gradFill>
                <a:gsLst>
                  <a:gs pos="0">
                    <a:srgbClr val="4AA5FF">
                      <a:alpha val="50000"/>
                    </a:srgbClr>
                  </a:gs>
                  <a:gs pos="100000">
                    <a:srgbClr val="178BFF"/>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Oval 27">
              <a:extLst>
                <a:ext uri="{FF2B5EF4-FFF2-40B4-BE49-F238E27FC236}">
                  <a16:creationId xmlns:a16="http://schemas.microsoft.com/office/drawing/2014/main" id="{9DCA1F23-F9C9-18BF-E4E9-9F9F26E74448}"/>
                </a:ext>
              </a:extLst>
            </xdr:cNvPr>
            <xdr:cNvSpPr/>
          </xdr:nvSpPr>
          <xdr:spPr>
            <a:xfrm>
              <a:off x="15814403" y="3958051"/>
              <a:ext cx="1069848" cy="1069848"/>
            </a:xfrm>
            <a:prstGeom prst="ellipse">
              <a:avLst/>
            </a:prstGeom>
            <a:grpFill/>
            <a:ln>
              <a:gradFill>
                <a:gsLst>
                  <a:gs pos="0">
                    <a:srgbClr val="8F72FF">
                      <a:alpha val="50000"/>
                    </a:srgbClr>
                  </a:gs>
                  <a:gs pos="100000">
                    <a:srgbClr val="673FFF"/>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Oval 28">
              <a:extLst>
                <a:ext uri="{FF2B5EF4-FFF2-40B4-BE49-F238E27FC236}">
                  <a16:creationId xmlns:a16="http://schemas.microsoft.com/office/drawing/2014/main" id="{7F6E2EB6-04DB-0A24-BF79-6B9217CB6004}"/>
                </a:ext>
              </a:extLst>
            </xdr:cNvPr>
            <xdr:cNvSpPr/>
          </xdr:nvSpPr>
          <xdr:spPr>
            <a:xfrm>
              <a:off x="16079579" y="4223227"/>
              <a:ext cx="539496" cy="539496"/>
            </a:xfrm>
            <a:prstGeom prst="ellipse">
              <a:avLst/>
            </a:prstGeom>
            <a:grpFill/>
            <a:ln>
              <a:gradFill>
                <a:gsLst>
                  <a:gs pos="0">
                    <a:srgbClr val="F9F871">
                      <a:alpha val="50000"/>
                    </a:srgbClr>
                  </a:gs>
                  <a:gs pos="100000">
                    <a:srgbClr val="E34F10"/>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xnSp macro="">
        <xdr:nvCxnSpPr>
          <xdr:cNvPr id="31" name="Straight Connector 30">
            <a:extLst>
              <a:ext uri="{FF2B5EF4-FFF2-40B4-BE49-F238E27FC236}">
                <a16:creationId xmlns:a16="http://schemas.microsoft.com/office/drawing/2014/main" id="{6B97366A-F76D-32B5-5F3E-03F745013DC8}"/>
              </a:ext>
            </a:extLst>
          </xdr:cNvPr>
          <xdr:cNvCxnSpPr/>
        </xdr:nvCxnSpPr>
        <xdr:spPr>
          <a:xfrm>
            <a:off x="16474192" y="2660642"/>
            <a:ext cx="0" cy="1769599"/>
          </a:xfrm>
          <a:prstGeom prst="line">
            <a:avLst/>
          </a:prstGeom>
          <a:grpFill/>
          <a:ln w="12700">
            <a:gradFill>
              <a:gsLst>
                <a:gs pos="0">
                  <a:schemeClr val="bg1">
                    <a:lumMod val="95000"/>
                  </a:schemeClr>
                </a:gs>
                <a:gs pos="100000">
                  <a:schemeClr val="tx1"/>
                </a:gs>
              </a:gsLst>
              <a:lin ang="5400000" scaled="1"/>
            </a:gradFill>
          </a:ln>
          <a:effectLst>
            <a:outerShdw blurRad="50800" dist="38100" dir="2700000" algn="tl" rotWithShape="0">
              <a:schemeClr val="bg1">
                <a:alpha val="58000"/>
              </a:schemeClr>
            </a:outerShdw>
          </a:effectLst>
        </xdr:spPr>
        <xdr:style>
          <a:lnRef idx="1">
            <a:schemeClr val="accent1"/>
          </a:lnRef>
          <a:fillRef idx="0">
            <a:schemeClr val="accent1"/>
          </a:fillRef>
          <a:effectRef idx="0">
            <a:schemeClr val="accent1"/>
          </a:effectRef>
          <a:fontRef idx="minor">
            <a:schemeClr val="tx1"/>
          </a:fontRef>
        </xdr:style>
      </xdr:cxnSp>
      <xdr:cxnSp macro="">
        <xdr:nvCxnSpPr>
          <xdr:cNvPr id="33" name="Straight Connector 32">
            <a:extLst>
              <a:ext uri="{FF2B5EF4-FFF2-40B4-BE49-F238E27FC236}">
                <a16:creationId xmlns:a16="http://schemas.microsoft.com/office/drawing/2014/main" id="{229997DD-1768-8584-2739-C04573D56629}"/>
              </a:ext>
            </a:extLst>
          </xdr:cNvPr>
          <xdr:cNvCxnSpPr/>
        </xdr:nvCxnSpPr>
        <xdr:spPr>
          <a:xfrm rot="4320000">
            <a:off x="17321613" y="3259907"/>
            <a:ext cx="0" cy="1772433"/>
          </a:xfrm>
          <a:prstGeom prst="line">
            <a:avLst/>
          </a:prstGeom>
          <a:grpFill/>
          <a:ln w="12700">
            <a:gradFill>
              <a:gsLst>
                <a:gs pos="0">
                  <a:schemeClr val="bg1">
                    <a:lumMod val="95000"/>
                  </a:schemeClr>
                </a:gs>
                <a:gs pos="100000">
                  <a:schemeClr val="tx1"/>
                </a:gs>
              </a:gsLst>
              <a:lin ang="5400000" scaled="1"/>
            </a:gradFill>
          </a:ln>
          <a:effectLst>
            <a:outerShdw blurRad="50800" dist="38100" dir="2700000" algn="tl" rotWithShape="0">
              <a:schemeClr val="bg1">
                <a:alpha val="60000"/>
              </a:schemeClr>
            </a:outerShdw>
          </a:effectLst>
        </xdr:spPr>
        <xdr:style>
          <a:lnRef idx="1">
            <a:schemeClr val="accent1"/>
          </a:lnRef>
          <a:fillRef idx="0">
            <a:schemeClr val="accent1"/>
          </a:fillRef>
          <a:effectRef idx="0">
            <a:schemeClr val="accent1"/>
          </a:effectRef>
          <a:fontRef idx="minor">
            <a:schemeClr val="tx1"/>
          </a:fontRef>
        </xdr:style>
      </xdr:cxnSp>
      <xdr:cxnSp macro="">
        <xdr:nvCxnSpPr>
          <xdr:cNvPr id="34" name="Straight Connector 33">
            <a:extLst>
              <a:ext uri="{FF2B5EF4-FFF2-40B4-BE49-F238E27FC236}">
                <a16:creationId xmlns:a16="http://schemas.microsoft.com/office/drawing/2014/main" id="{29BFE132-0676-DECC-D185-FB036D073D8A}"/>
              </a:ext>
            </a:extLst>
          </xdr:cNvPr>
          <xdr:cNvCxnSpPr/>
        </xdr:nvCxnSpPr>
        <xdr:spPr>
          <a:xfrm rot="8640000">
            <a:off x="16996921" y="4252105"/>
            <a:ext cx="0" cy="1772433"/>
          </a:xfrm>
          <a:prstGeom prst="line">
            <a:avLst/>
          </a:prstGeom>
          <a:grpFill/>
          <a:ln w="12700">
            <a:gradFill>
              <a:gsLst>
                <a:gs pos="0">
                  <a:schemeClr val="bg1">
                    <a:lumMod val="95000"/>
                  </a:schemeClr>
                </a:gs>
                <a:gs pos="100000">
                  <a:schemeClr val="tx1"/>
                </a:gs>
              </a:gsLst>
              <a:lin ang="5400000" scaled="1"/>
            </a:gradFill>
          </a:ln>
          <a:effectLst>
            <a:outerShdw blurRad="50800" dist="38100" dir="2700000" algn="tl" rotWithShape="0">
              <a:schemeClr val="bg1">
                <a:alpha val="60000"/>
              </a:schemeClr>
            </a:outerShdw>
          </a:effectLst>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DC479CE3-BF29-3F49-E912-18305B35A1D3}"/>
              </a:ext>
            </a:extLst>
          </xdr:cNvPr>
          <xdr:cNvCxnSpPr/>
        </xdr:nvCxnSpPr>
        <xdr:spPr>
          <a:xfrm rot="12960000">
            <a:off x="15948682" y="4294488"/>
            <a:ext cx="0" cy="1772433"/>
          </a:xfrm>
          <a:prstGeom prst="line">
            <a:avLst/>
          </a:prstGeom>
          <a:grpFill/>
          <a:ln w="12700">
            <a:gradFill>
              <a:gsLst>
                <a:gs pos="0">
                  <a:schemeClr val="bg1">
                    <a:lumMod val="95000"/>
                  </a:schemeClr>
                </a:gs>
                <a:gs pos="100000">
                  <a:schemeClr val="tx1"/>
                </a:gs>
              </a:gsLst>
              <a:lin ang="5400000" scaled="1"/>
            </a:gradFill>
          </a:ln>
          <a:effectLst>
            <a:outerShdw blurRad="50800" dist="38100" dir="2700000" algn="tl" rotWithShape="0">
              <a:schemeClr val="bg1">
                <a:alpha val="60000"/>
              </a:schemeClr>
            </a:outerShdw>
          </a:effectLst>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3DFFA75E-6AF0-810B-83CE-73B5C0ACEF0A}"/>
              </a:ext>
            </a:extLst>
          </xdr:cNvPr>
          <xdr:cNvCxnSpPr/>
        </xdr:nvCxnSpPr>
        <xdr:spPr>
          <a:xfrm rot="17280000">
            <a:off x="15629652" y="3285373"/>
            <a:ext cx="0" cy="1751386"/>
          </a:xfrm>
          <a:prstGeom prst="line">
            <a:avLst/>
          </a:prstGeom>
          <a:grpFill/>
          <a:ln w="12700">
            <a:gradFill>
              <a:gsLst>
                <a:gs pos="0">
                  <a:schemeClr val="bg1">
                    <a:lumMod val="95000"/>
                  </a:schemeClr>
                </a:gs>
                <a:gs pos="100000">
                  <a:schemeClr val="tx1"/>
                </a:gs>
              </a:gsLst>
              <a:lin ang="5400000" scaled="1"/>
            </a:gradFill>
          </a:ln>
          <a:effectLst>
            <a:outerShdw blurRad="50800" dist="38100" dir="2700000" algn="tl" rotWithShape="0">
              <a:schemeClr val="bg1">
                <a:alpha val="60000"/>
              </a:schemeClr>
            </a:outerShdw>
          </a:effectLst>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512986</xdr:colOff>
      <xdr:row>6</xdr:row>
      <xdr:rowOff>166691</xdr:rowOff>
    </xdr:from>
    <xdr:to>
      <xdr:col>23</xdr:col>
      <xdr:colOff>384795</xdr:colOff>
      <xdr:row>24</xdr:row>
      <xdr:rowOff>54516</xdr:rowOff>
    </xdr:to>
    <xdr:graphicFrame macro="">
      <xdr:nvGraphicFramePr>
        <xdr:cNvPr id="24" name="Chart 23">
          <a:extLst>
            <a:ext uri="{FF2B5EF4-FFF2-40B4-BE49-F238E27FC236}">
              <a16:creationId xmlns:a16="http://schemas.microsoft.com/office/drawing/2014/main" id="{D5E72D17-6678-4495-9D05-9AA082DD77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398606</xdr:colOff>
      <xdr:row>24</xdr:row>
      <xdr:rowOff>79375</xdr:rowOff>
    </xdr:from>
    <xdr:to>
      <xdr:col>10</xdr:col>
      <xdr:colOff>600536</xdr:colOff>
      <xdr:row>33</xdr:row>
      <xdr:rowOff>10795</xdr:rowOff>
    </xdr:to>
    <xdr:graphicFrame macro="">
      <xdr:nvGraphicFramePr>
        <xdr:cNvPr id="38" name="Chart 37">
          <a:extLst>
            <a:ext uri="{FF2B5EF4-FFF2-40B4-BE49-F238E27FC236}">
              <a16:creationId xmlns:a16="http://schemas.microsoft.com/office/drawing/2014/main" id="{CC1A666A-F169-4718-A6C0-7A21387F53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12700</xdr:colOff>
      <xdr:row>21</xdr:row>
      <xdr:rowOff>67129</xdr:rowOff>
    </xdr:from>
    <xdr:to>
      <xdr:col>6</xdr:col>
      <xdr:colOff>339272</xdr:colOff>
      <xdr:row>22</xdr:row>
      <xdr:rowOff>139700</xdr:rowOff>
    </xdr:to>
    <xdr:sp macro="" textlink="Processing!$B$2">
      <xdr:nvSpPr>
        <xdr:cNvPr id="39" name="TextBox 38">
          <a:extLst>
            <a:ext uri="{FF2B5EF4-FFF2-40B4-BE49-F238E27FC236}">
              <a16:creationId xmlns:a16="http://schemas.microsoft.com/office/drawing/2014/main" id="{FC6FA276-49E7-81B1-45C2-FD15C788570D}"/>
            </a:ext>
          </a:extLst>
        </xdr:cNvPr>
        <xdr:cNvSpPr txBox="1"/>
      </xdr:nvSpPr>
      <xdr:spPr>
        <a:xfrm>
          <a:off x="2451100" y="3934279"/>
          <a:ext cx="1545772" cy="256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98D211A-E136-468F-A425-061C9A3965C3}" type="TxLink">
            <a:rPr lang="en-US" sz="1100" b="1" i="0" u="none" strike="noStrike">
              <a:solidFill>
                <a:schemeClr val="bg1">
                  <a:lumMod val="75000"/>
                </a:schemeClr>
              </a:solidFill>
              <a:latin typeface="Calibri"/>
              <a:ea typeface="Calibri"/>
              <a:cs typeface="Calibri"/>
            </a:rPr>
            <a:pPr/>
            <a:t>Management</a:t>
          </a:fld>
          <a:endParaRPr lang="en-US" sz="1100">
            <a:solidFill>
              <a:schemeClr val="bg1">
                <a:lumMod val="75000"/>
              </a:schemeClr>
            </a:solidFill>
          </a:endParaRPr>
        </a:p>
      </xdr:txBody>
    </xdr:sp>
    <xdr:clientData/>
  </xdr:twoCellAnchor>
  <xdr:twoCellAnchor>
    <xdr:from>
      <xdr:col>4</xdr:col>
      <xdr:colOff>12700</xdr:colOff>
      <xdr:row>22</xdr:row>
      <xdr:rowOff>65541</xdr:rowOff>
    </xdr:from>
    <xdr:to>
      <xdr:col>6</xdr:col>
      <xdr:colOff>339272</xdr:colOff>
      <xdr:row>23</xdr:row>
      <xdr:rowOff>138112</xdr:rowOff>
    </xdr:to>
    <xdr:sp macro="" textlink="Processing!$C$2">
      <xdr:nvSpPr>
        <xdr:cNvPr id="40" name="TextBox 39">
          <a:extLst>
            <a:ext uri="{FF2B5EF4-FFF2-40B4-BE49-F238E27FC236}">
              <a16:creationId xmlns:a16="http://schemas.microsoft.com/office/drawing/2014/main" id="{180F66F3-6F22-37BC-47C3-A13AA4037BF7}"/>
            </a:ext>
          </a:extLst>
        </xdr:cNvPr>
        <xdr:cNvSpPr txBox="1"/>
      </xdr:nvSpPr>
      <xdr:spPr>
        <a:xfrm>
          <a:off x="2451100" y="4116841"/>
          <a:ext cx="1545772" cy="256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1159F1-1ACD-4380-96F7-37CFF07A292D}" type="TxLink">
            <a:rPr lang="en-US" sz="1100" b="1" i="0" u="none" strike="noStrike">
              <a:solidFill>
                <a:schemeClr val="bg1">
                  <a:lumMod val="75000"/>
                </a:schemeClr>
              </a:solidFill>
              <a:latin typeface="Calibri"/>
              <a:ea typeface="Calibri"/>
              <a:cs typeface="Calibri"/>
            </a:rPr>
            <a:pPr/>
            <a:t>Administration Staff</a:t>
          </a:fld>
          <a:endParaRPr lang="en-US" sz="1100">
            <a:solidFill>
              <a:schemeClr val="bg1">
                <a:lumMod val="75000"/>
              </a:schemeClr>
            </a:solidFill>
          </a:endParaRPr>
        </a:p>
      </xdr:txBody>
    </xdr:sp>
    <xdr:clientData/>
  </xdr:twoCellAnchor>
  <xdr:twoCellAnchor>
    <xdr:from>
      <xdr:col>4</xdr:col>
      <xdr:colOff>12700</xdr:colOff>
      <xdr:row>23</xdr:row>
      <xdr:rowOff>63954</xdr:rowOff>
    </xdr:from>
    <xdr:to>
      <xdr:col>6</xdr:col>
      <xdr:colOff>339272</xdr:colOff>
      <xdr:row>24</xdr:row>
      <xdr:rowOff>136525</xdr:rowOff>
    </xdr:to>
    <xdr:sp macro="" textlink="Processing!$D$2">
      <xdr:nvSpPr>
        <xdr:cNvPr id="41" name="TextBox 40">
          <a:extLst>
            <a:ext uri="{FF2B5EF4-FFF2-40B4-BE49-F238E27FC236}">
              <a16:creationId xmlns:a16="http://schemas.microsoft.com/office/drawing/2014/main" id="{B9BD0E13-BEE6-BB56-9731-964D71D014F5}"/>
            </a:ext>
          </a:extLst>
        </xdr:cNvPr>
        <xdr:cNvSpPr txBox="1"/>
      </xdr:nvSpPr>
      <xdr:spPr>
        <a:xfrm>
          <a:off x="2451100" y="4299404"/>
          <a:ext cx="1545772" cy="256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A238DF-EAD7-4DD2-9E4A-2568D482EAFD}" type="TxLink">
            <a:rPr lang="en-US" sz="1100" b="1" i="0" u="none" strike="noStrike">
              <a:solidFill>
                <a:schemeClr val="bg1">
                  <a:lumMod val="75000"/>
                </a:schemeClr>
              </a:solidFill>
              <a:latin typeface="Calibri"/>
              <a:ea typeface="Calibri"/>
              <a:cs typeface="Calibri"/>
            </a:rPr>
            <a:pPr/>
            <a:t>Sales Department</a:t>
          </a:fld>
          <a:endParaRPr lang="en-US" sz="1100">
            <a:solidFill>
              <a:schemeClr val="bg1">
                <a:lumMod val="75000"/>
              </a:schemeClr>
            </a:solidFill>
          </a:endParaRPr>
        </a:p>
      </xdr:txBody>
    </xdr:sp>
    <xdr:clientData/>
  </xdr:twoCellAnchor>
  <xdr:twoCellAnchor>
    <xdr:from>
      <xdr:col>4</xdr:col>
      <xdr:colOff>12700</xdr:colOff>
      <xdr:row>24</xdr:row>
      <xdr:rowOff>62366</xdr:rowOff>
    </xdr:from>
    <xdr:to>
      <xdr:col>6</xdr:col>
      <xdr:colOff>439965</xdr:colOff>
      <xdr:row>25</xdr:row>
      <xdr:rowOff>134937</xdr:rowOff>
    </xdr:to>
    <xdr:sp macro="" textlink="Processing!$E$2">
      <xdr:nvSpPr>
        <xdr:cNvPr id="42" name="TextBox 41">
          <a:extLst>
            <a:ext uri="{FF2B5EF4-FFF2-40B4-BE49-F238E27FC236}">
              <a16:creationId xmlns:a16="http://schemas.microsoft.com/office/drawing/2014/main" id="{8AB758D1-DFCA-B27B-D5AB-4E92FFEDDB60}"/>
            </a:ext>
          </a:extLst>
        </xdr:cNvPr>
        <xdr:cNvSpPr txBox="1"/>
      </xdr:nvSpPr>
      <xdr:spPr>
        <a:xfrm>
          <a:off x="2451100" y="4481966"/>
          <a:ext cx="1646465" cy="256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A07810C-1DEC-4D2C-BC15-567122B09D46}" type="TxLink">
            <a:rPr lang="en-US" sz="1100" b="1" i="0" u="none" strike="noStrike">
              <a:solidFill>
                <a:schemeClr val="bg1">
                  <a:lumMod val="75000"/>
                </a:schemeClr>
              </a:solidFill>
              <a:latin typeface="Calibri"/>
              <a:ea typeface="Calibri"/>
              <a:cs typeface="Calibri"/>
            </a:rPr>
            <a:pPr/>
            <a:t>Production Department</a:t>
          </a:fld>
          <a:endParaRPr lang="en-US" sz="1100">
            <a:solidFill>
              <a:schemeClr val="bg1">
                <a:lumMod val="75000"/>
              </a:schemeClr>
            </a:solidFill>
          </a:endParaRPr>
        </a:p>
      </xdr:txBody>
    </xdr:sp>
    <xdr:clientData/>
  </xdr:twoCellAnchor>
  <xdr:twoCellAnchor>
    <xdr:from>
      <xdr:col>4</xdr:col>
      <xdr:colOff>12700</xdr:colOff>
      <xdr:row>25</xdr:row>
      <xdr:rowOff>60779</xdr:rowOff>
    </xdr:from>
    <xdr:to>
      <xdr:col>6</xdr:col>
      <xdr:colOff>339272</xdr:colOff>
      <xdr:row>26</xdr:row>
      <xdr:rowOff>133350</xdr:rowOff>
    </xdr:to>
    <xdr:sp macro="" textlink="Processing!$F$2">
      <xdr:nvSpPr>
        <xdr:cNvPr id="43" name="TextBox 42">
          <a:extLst>
            <a:ext uri="{FF2B5EF4-FFF2-40B4-BE49-F238E27FC236}">
              <a16:creationId xmlns:a16="http://schemas.microsoft.com/office/drawing/2014/main" id="{BA87983B-A4B3-A0DF-9AB2-F98FE3A9536A}"/>
            </a:ext>
          </a:extLst>
        </xdr:cNvPr>
        <xdr:cNvSpPr txBox="1"/>
      </xdr:nvSpPr>
      <xdr:spPr>
        <a:xfrm>
          <a:off x="2451100" y="4664529"/>
          <a:ext cx="1545772" cy="256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D42119-7C04-42A6-AEDD-02F92E001756}" type="TxLink">
            <a:rPr lang="en-US" sz="1100" b="1" i="0" u="none" strike="noStrike">
              <a:solidFill>
                <a:schemeClr val="bg1">
                  <a:lumMod val="75000"/>
                </a:schemeClr>
              </a:solidFill>
              <a:latin typeface="Calibri"/>
              <a:ea typeface="Calibri"/>
              <a:cs typeface="Calibri"/>
            </a:rPr>
            <a:pPr/>
            <a:t>Logistics Department</a:t>
          </a:fld>
          <a:endParaRPr lang="en-US" sz="1100">
            <a:solidFill>
              <a:schemeClr val="bg1">
                <a:lumMod val="75000"/>
              </a:schemeClr>
            </a:solidFill>
          </a:endParaRPr>
        </a:p>
      </xdr:txBody>
    </xdr:sp>
    <xdr:clientData/>
  </xdr:twoCellAnchor>
  <xdr:twoCellAnchor>
    <xdr:from>
      <xdr:col>3</xdr:col>
      <xdr:colOff>514350</xdr:colOff>
      <xdr:row>21</xdr:row>
      <xdr:rowOff>127000</xdr:rowOff>
    </xdr:from>
    <xdr:to>
      <xdr:col>4</xdr:col>
      <xdr:colOff>32766</xdr:colOff>
      <xdr:row>22</xdr:row>
      <xdr:rowOff>69850</xdr:rowOff>
    </xdr:to>
    <xdr:sp macro="" textlink="">
      <xdr:nvSpPr>
        <xdr:cNvPr id="44" name="Oval 43">
          <a:extLst>
            <a:ext uri="{FF2B5EF4-FFF2-40B4-BE49-F238E27FC236}">
              <a16:creationId xmlns:a16="http://schemas.microsoft.com/office/drawing/2014/main" id="{941E5CBD-CBA5-0BB0-953D-A3CF74B899E3}"/>
            </a:ext>
          </a:extLst>
        </xdr:cNvPr>
        <xdr:cNvSpPr/>
      </xdr:nvSpPr>
      <xdr:spPr>
        <a:xfrm>
          <a:off x="2340522" y="3989552"/>
          <a:ext cx="127141" cy="126781"/>
        </a:xfrm>
        <a:prstGeom prst="ellipse">
          <a:avLst/>
        </a:prstGeom>
        <a:noFill/>
        <a:ln>
          <a:solidFill>
            <a:srgbClr val="E34F1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514350</xdr:colOff>
      <xdr:row>22</xdr:row>
      <xdr:rowOff>128588</xdr:rowOff>
    </xdr:from>
    <xdr:to>
      <xdr:col>4</xdr:col>
      <xdr:colOff>32766</xdr:colOff>
      <xdr:row>23</xdr:row>
      <xdr:rowOff>71438</xdr:rowOff>
    </xdr:to>
    <xdr:sp macro="" textlink="">
      <xdr:nvSpPr>
        <xdr:cNvPr id="45" name="Oval 44">
          <a:extLst>
            <a:ext uri="{FF2B5EF4-FFF2-40B4-BE49-F238E27FC236}">
              <a16:creationId xmlns:a16="http://schemas.microsoft.com/office/drawing/2014/main" id="{55A90067-0981-4549-BFA7-47229D1EF3F5}"/>
            </a:ext>
          </a:extLst>
        </xdr:cNvPr>
        <xdr:cNvSpPr/>
      </xdr:nvSpPr>
      <xdr:spPr>
        <a:xfrm>
          <a:off x="2340522" y="4175071"/>
          <a:ext cx="127141" cy="126781"/>
        </a:xfrm>
        <a:prstGeom prst="ellipse">
          <a:avLst/>
        </a:prstGeom>
        <a:noFill/>
        <a:ln>
          <a:solidFill>
            <a:srgbClr val="73F46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514350</xdr:colOff>
      <xdr:row>23</xdr:row>
      <xdr:rowOff>130175</xdr:rowOff>
    </xdr:from>
    <xdr:to>
      <xdr:col>4</xdr:col>
      <xdr:colOff>32766</xdr:colOff>
      <xdr:row>24</xdr:row>
      <xdr:rowOff>73025</xdr:rowOff>
    </xdr:to>
    <xdr:sp macro="" textlink="">
      <xdr:nvSpPr>
        <xdr:cNvPr id="46" name="Oval 45">
          <a:extLst>
            <a:ext uri="{FF2B5EF4-FFF2-40B4-BE49-F238E27FC236}">
              <a16:creationId xmlns:a16="http://schemas.microsoft.com/office/drawing/2014/main" id="{B373A2C5-6C13-20BF-BCCD-B01A9C9B6224}"/>
            </a:ext>
          </a:extLst>
        </xdr:cNvPr>
        <xdr:cNvSpPr/>
      </xdr:nvSpPr>
      <xdr:spPr>
        <a:xfrm>
          <a:off x="2340522" y="4360589"/>
          <a:ext cx="127141" cy="126781"/>
        </a:xfrm>
        <a:prstGeom prst="ellipse">
          <a:avLst/>
        </a:prstGeom>
        <a:noFill/>
        <a:ln>
          <a:solidFill>
            <a:srgbClr val="1AFFD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514350</xdr:colOff>
      <xdr:row>24</xdr:row>
      <xdr:rowOff>131763</xdr:rowOff>
    </xdr:from>
    <xdr:to>
      <xdr:col>4</xdr:col>
      <xdr:colOff>32766</xdr:colOff>
      <xdr:row>25</xdr:row>
      <xdr:rowOff>74613</xdr:rowOff>
    </xdr:to>
    <xdr:sp macro="" textlink="">
      <xdr:nvSpPr>
        <xdr:cNvPr id="47" name="Oval 46">
          <a:extLst>
            <a:ext uri="{FF2B5EF4-FFF2-40B4-BE49-F238E27FC236}">
              <a16:creationId xmlns:a16="http://schemas.microsoft.com/office/drawing/2014/main" id="{E8B55A18-BEDD-CB49-E9A0-2041D868EA31}"/>
            </a:ext>
          </a:extLst>
        </xdr:cNvPr>
        <xdr:cNvSpPr/>
      </xdr:nvSpPr>
      <xdr:spPr>
        <a:xfrm>
          <a:off x="2340522" y="4546108"/>
          <a:ext cx="127141" cy="126781"/>
        </a:xfrm>
        <a:prstGeom prst="ellipse">
          <a:avLst/>
        </a:prstGeom>
        <a:noFill/>
        <a:ln>
          <a:solidFill>
            <a:srgbClr val="178B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514350</xdr:colOff>
      <xdr:row>25</xdr:row>
      <xdr:rowOff>133350</xdr:rowOff>
    </xdr:from>
    <xdr:to>
      <xdr:col>4</xdr:col>
      <xdr:colOff>32766</xdr:colOff>
      <xdr:row>26</xdr:row>
      <xdr:rowOff>76200</xdr:rowOff>
    </xdr:to>
    <xdr:sp macro="" textlink="">
      <xdr:nvSpPr>
        <xdr:cNvPr id="48" name="Oval 47">
          <a:extLst>
            <a:ext uri="{FF2B5EF4-FFF2-40B4-BE49-F238E27FC236}">
              <a16:creationId xmlns:a16="http://schemas.microsoft.com/office/drawing/2014/main" id="{678FA4C7-E83D-D8D1-023C-CCF14D215445}"/>
            </a:ext>
          </a:extLst>
        </xdr:cNvPr>
        <xdr:cNvSpPr/>
      </xdr:nvSpPr>
      <xdr:spPr>
        <a:xfrm>
          <a:off x="2340522" y="4731626"/>
          <a:ext cx="127141" cy="126781"/>
        </a:xfrm>
        <a:prstGeom prst="ellipse">
          <a:avLst/>
        </a:prstGeom>
        <a:noFill/>
        <a:ln>
          <a:solidFill>
            <a:srgbClr val="673F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199571</xdr:colOff>
      <xdr:row>1</xdr:row>
      <xdr:rowOff>77788</xdr:rowOff>
    </xdr:from>
    <xdr:to>
      <xdr:col>5</xdr:col>
      <xdr:colOff>281214</xdr:colOff>
      <xdr:row>3</xdr:row>
      <xdr:rowOff>29484</xdr:rowOff>
    </xdr:to>
    <xdr:sp macro="" textlink="Processing!$B$1">
      <xdr:nvSpPr>
        <xdr:cNvPr id="49" name="TextBox 48">
          <a:extLst>
            <a:ext uri="{FF2B5EF4-FFF2-40B4-BE49-F238E27FC236}">
              <a16:creationId xmlns:a16="http://schemas.microsoft.com/office/drawing/2014/main" id="{13A01874-83CE-27DC-56F8-35BF1BC98F97}"/>
            </a:ext>
          </a:extLst>
        </xdr:cNvPr>
        <xdr:cNvSpPr txBox="1"/>
      </xdr:nvSpPr>
      <xdr:spPr>
        <a:xfrm>
          <a:off x="810759" y="260351"/>
          <a:ext cx="2526393" cy="316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E5018C-9E98-4C5F-95C4-134C3A03A399}" type="TxLink">
            <a:rPr lang="en-US" sz="1400" b="1" i="0" u="none" strike="noStrike">
              <a:solidFill>
                <a:schemeClr val="bg1">
                  <a:lumMod val="85000"/>
                </a:schemeClr>
              </a:solidFill>
              <a:latin typeface="Calibri"/>
              <a:ea typeface="Calibri"/>
              <a:cs typeface="Calibri"/>
            </a:rPr>
            <a:pPr algn="ctr"/>
            <a:t>Employee Category</a:t>
          </a:fld>
          <a:endParaRPr lang="en-US" sz="1400" b="1">
            <a:solidFill>
              <a:schemeClr val="bg1">
                <a:lumMod val="85000"/>
              </a:schemeClr>
            </a:solidFill>
          </a:endParaRPr>
        </a:p>
      </xdr:txBody>
    </xdr:sp>
    <xdr:clientData/>
  </xdr:twoCellAnchor>
  <xdr:twoCellAnchor>
    <xdr:from>
      <xdr:col>7</xdr:col>
      <xdr:colOff>154214</xdr:colOff>
      <xdr:row>1</xdr:row>
      <xdr:rowOff>119741</xdr:rowOff>
    </xdr:from>
    <xdr:to>
      <xdr:col>11</xdr:col>
      <xdr:colOff>235857</xdr:colOff>
      <xdr:row>3</xdr:row>
      <xdr:rowOff>72571</xdr:rowOff>
    </xdr:to>
    <xdr:sp macro="" textlink="Processing!$B$19">
      <xdr:nvSpPr>
        <xdr:cNvPr id="50" name="TextBox 49">
          <a:extLst>
            <a:ext uri="{FF2B5EF4-FFF2-40B4-BE49-F238E27FC236}">
              <a16:creationId xmlns:a16="http://schemas.microsoft.com/office/drawing/2014/main" id="{A2753622-3BF2-F876-574A-23949803305C}"/>
            </a:ext>
          </a:extLst>
        </xdr:cNvPr>
        <xdr:cNvSpPr txBox="1"/>
      </xdr:nvSpPr>
      <xdr:spPr>
        <a:xfrm>
          <a:off x="4408714" y="301170"/>
          <a:ext cx="2512786"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E1D7CE6-71B0-4F9B-8698-FF9EFC44DFCB}" type="TxLink">
            <a:rPr lang="en-US" sz="1400" b="1" i="0" u="none" strike="noStrike">
              <a:solidFill>
                <a:schemeClr val="bg1">
                  <a:lumMod val="85000"/>
                </a:schemeClr>
              </a:solidFill>
              <a:latin typeface="Calibri"/>
              <a:ea typeface="Calibri"/>
              <a:cs typeface="Calibri"/>
            </a:rPr>
            <a:pPr algn="ctr"/>
            <a:t>Employee Playroll Froecast</a:t>
          </a:fld>
          <a:endParaRPr lang="en-US" sz="2000" b="1">
            <a:solidFill>
              <a:schemeClr val="bg1">
                <a:lumMod val="85000"/>
              </a:schemeClr>
            </a:solidFill>
          </a:endParaRPr>
        </a:p>
      </xdr:txBody>
    </xdr:sp>
    <xdr:clientData/>
  </xdr:twoCellAnchor>
  <xdr:twoCellAnchor>
    <xdr:from>
      <xdr:col>12</xdr:col>
      <xdr:colOff>272142</xdr:colOff>
      <xdr:row>1</xdr:row>
      <xdr:rowOff>74384</xdr:rowOff>
    </xdr:from>
    <xdr:to>
      <xdr:col>16</xdr:col>
      <xdr:colOff>353786</xdr:colOff>
      <xdr:row>3</xdr:row>
      <xdr:rowOff>27214</xdr:rowOff>
    </xdr:to>
    <xdr:sp macro="" textlink="Processing!$C$37">
      <xdr:nvSpPr>
        <xdr:cNvPr id="53" name="TextBox 52">
          <a:extLst>
            <a:ext uri="{FF2B5EF4-FFF2-40B4-BE49-F238E27FC236}">
              <a16:creationId xmlns:a16="http://schemas.microsoft.com/office/drawing/2014/main" id="{3B4AAEFB-898A-2263-98E5-E5492991102D}"/>
            </a:ext>
          </a:extLst>
        </xdr:cNvPr>
        <xdr:cNvSpPr txBox="1"/>
      </xdr:nvSpPr>
      <xdr:spPr>
        <a:xfrm>
          <a:off x="7565571" y="255813"/>
          <a:ext cx="2512786"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5184D6-6766-4A0B-9C14-4341BE650B11}" type="TxLink">
            <a:rPr lang="en-US" sz="1400" b="1" i="0" u="none" strike="noStrike">
              <a:solidFill>
                <a:schemeClr val="bg1">
                  <a:lumMod val="85000"/>
                </a:schemeClr>
              </a:solidFill>
              <a:latin typeface="Calibri"/>
              <a:ea typeface="Calibri"/>
              <a:cs typeface="Calibri"/>
            </a:rPr>
            <a:pPr algn="ctr"/>
            <a:t>Work hour represintation </a:t>
          </a:fld>
          <a:endParaRPr lang="en-US" sz="3200" b="1">
            <a:solidFill>
              <a:schemeClr val="bg1">
                <a:lumMod val="85000"/>
              </a:schemeClr>
            </a:solidFill>
          </a:endParaRPr>
        </a:p>
      </xdr:txBody>
    </xdr:sp>
    <xdr:clientData/>
  </xdr:twoCellAnchor>
  <xdr:twoCellAnchor>
    <xdr:from>
      <xdr:col>18</xdr:col>
      <xdr:colOff>462643</xdr:colOff>
      <xdr:row>1</xdr:row>
      <xdr:rowOff>65313</xdr:rowOff>
    </xdr:from>
    <xdr:to>
      <xdr:col>22</xdr:col>
      <xdr:colOff>544286</xdr:colOff>
      <xdr:row>3</xdr:row>
      <xdr:rowOff>18143</xdr:rowOff>
    </xdr:to>
    <xdr:sp macro="" textlink="Processing!$B$87">
      <xdr:nvSpPr>
        <xdr:cNvPr id="54" name="TextBox 53">
          <a:extLst>
            <a:ext uri="{FF2B5EF4-FFF2-40B4-BE49-F238E27FC236}">
              <a16:creationId xmlns:a16="http://schemas.microsoft.com/office/drawing/2014/main" id="{AFFAECFC-5FBA-0101-8A32-AE2810058AC1}"/>
            </a:ext>
          </a:extLst>
        </xdr:cNvPr>
        <xdr:cNvSpPr txBox="1"/>
      </xdr:nvSpPr>
      <xdr:spPr>
        <a:xfrm>
          <a:off x="11402786" y="246742"/>
          <a:ext cx="2512786"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286CFD-255E-41C7-8EE3-0A798BA6ED84}" type="TxLink">
            <a:rPr lang="en-US" sz="1400" b="1" i="0" u="none" strike="noStrike">
              <a:solidFill>
                <a:schemeClr val="bg1">
                  <a:lumMod val="85000"/>
                </a:schemeClr>
              </a:solidFill>
              <a:latin typeface="Calibri"/>
              <a:ea typeface="Calibri"/>
              <a:cs typeface="Calibri"/>
            </a:rPr>
            <a:pPr algn="ctr"/>
            <a:t>Employee Performance</a:t>
          </a:fld>
          <a:endParaRPr lang="en-US" sz="4400" b="1">
            <a:solidFill>
              <a:schemeClr val="bg1">
                <a:lumMod val="85000"/>
              </a:schemeClr>
            </a:solidFill>
          </a:endParaRPr>
        </a:p>
      </xdr:txBody>
    </xdr:sp>
    <xdr:clientData/>
  </xdr:twoCellAnchor>
  <xdr:twoCellAnchor>
    <xdr:from>
      <xdr:col>21</xdr:col>
      <xdr:colOff>498919</xdr:colOff>
      <xdr:row>3</xdr:row>
      <xdr:rowOff>74384</xdr:rowOff>
    </xdr:from>
    <xdr:to>
      <xdr:col>24</xdr:col>
      <xdr:colOff>9062</xdr:colOff>
      <xdr:row>4</xdr:row>
      <xdr:rowOff>136071</xdr:rowOff>
    </xdr:to>
    <xdr:sp macro="" textlink="Processing!$C$87">
      <xdr:nvSpPr>
        <xdr:cNvPr id="55" name="TextBox 54">
          <a:extLst>
            <a:ext uri="{FF2B5EF4-FFF2-40B4-BE49-F238E27FC236}">
              <a16:creationId xmlns:a16="http://schemas.microsoft.com/office/drawing/2014/main" id="{177909A7-E8E5-F2F1-1996-4E2DAC3B3E1E}"/>
            </a:ext>
          </a:extLst>
        </xdr:cNvPr>
        <xdr:cNvSpPr txBox="1"/>
      </xdr:nvSpPr>
      <xdr:spPr>
        <a:xfrm>
          <a:off x="13262419" y="618670"/>
          <a:ext cx="1333500" cy="243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EBB08BE-0B65-4462-90DC-7506ED6CC794}" type="TxLink">
            <a:rPr lang="en-US" sz="1400" b="1" i="0" u="none" strike="noStrike">
              <a:solidFill>
                <a:schemeClr val="bg1">
                  <a:lumMod val="85000"/>
                </a:schemeClr>
              </a:solidFill>
              <a:latin typeface="Calibri"/>
              <a:ea typeface="Calibri"/>
              <a:cs typeface="Calibri"/>
            </a:rPr>
            <a:pPr algn="l"/>
            <a:t>KPI's</a:t>
          </a:fld>
          <a:endParaRPr lang="en-US" sz="6000" b="1">
            <a:solidFill>
              <a:schemeClr val="bg1">
                <a:lumMod val="85000"/>
              </a:schemeClr>
            </a:solidFill>
          </a:endParaRPr>
        </a:p>
      </xdr:txBody>
    </xdr:sp>
    <xdr:clientData/>
  </xdr:twoCellAnchor>
  <xdr:twoCellAnchor>
    <xdr:from>
      <xdr:col>21</xdr:col>
      <xdr:colOff>498919</xdr:colOff>
      <xdr:row>4</xdr:row>
      <xdr:rowOff>146956</xdr:rowOff>
    </xdr:from>
    <xdr:to>
      <xdr:col>24</xdr:col>
      <xdr:colOff>9062</xdr:colOff>
      <xdr:row>6</xdr:row>
      <xdr:rowOff>27214</xdr:rowOff>
    </xdr:to>
    <xdr:sp macro="" textlink="Processing!$D$87">
      <xdr:nvSpPr>
        <xdr:cNvPr id="56" name="TextBox 55">
          <a:extLst>
            <a:ext uri="{FF2B5EF4-FFF2-40B4-BE49-F238E27FC236}">
              <a16:creationId xmlns:a16="http://schemas.microsoft.com/office/drawing/2014/main" id="{291EA20B-27DE-D1EF-E9DC-D3829BDF6373}"/>
            </a:ext>
          </a:extLst>
        </xdr:cNvPr>
        <xdr:cNvSpPr txBox="1"/>
      </xdr:nvSpPr>
      <xdr:spPr>
        <a:xfrm>
          <a:off x="13262419" y="872670"/>
          <a:ext cx="1333500" cy="243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065A3C0-C4CC-411D-B621-EA005E5C0EBC}" type="TxLink">
            <a:rPr lang="en-US" sz="1400" b="1" i="0" u="none" strike="noStrike">
              <a:solidFill>
                <a:schemeClr val="bg1">
                  <a:lumMod val="85000"/>
                </a:schemeClr>
              </a:solidFill>
              <a:latin typeface="Calibri"/>
              <a:ea typeface="Calibri"/>
              <a:cs typeface="Calibri"/>
            </a:rPr>
            <a:pPr algn="l"/>
            <a:t>Compensation</a:t>
          </a:fld>
          <a:endParaRPr lang="en-US" sz="8000" b="1">
            <a:solidFill>
              <a:schemeClr val="bg1">
                <a:lumMod val="85000"/>
              </a:schemeClr>
            </a:solidFill>
          </a:endParaRPr>
        </a:p>
      </xdr:txBody>
    </xdr:sp>
    <xdr:clientData/>
  </xdr:twoCellAnchor>
  <xdr:twoCellAnchor>
    <xdr:from>
      <xdr:col>21</xdr:col>
      <xdr:colOff>349242</xdr:colOff>
      <xdr:row>3</xdr:row>
      <xdr:rowOff>135834</xdr:rowOff>
    </xdr:from>
    <xdr:to>
      <xdr:col>21</xdr:col>
      <xdr:colOff>475444</xdr:colOff>
      <xdr:row>4</xdr:row>
      <xdr:rowOff>78685</xdr:rowOff>
    </xdr:to>
    <xdr:sp macro="" textlink="">
      <xdr:nvSpPr>
        <xdr:cNvPr id="57" name="Oval 56">
          <a:extLst>
            <a:ext uri="{FF2B5EF4-FFF2-40B4-BE49-F238E27FC236}">
              <a16:creationId xmlns:a16="http://schemas.microsoft.com/office/drawing/2014/main" id="{8A225C2C-56CD-A7EE-602B-586C5FC6DC20}"/>
            </a:ext>
          </a:extLst>
        </xdr:cNvPr>
        <xdr:cNvSpPr/>
      </xdr:nvSpPr>
      <xdr:spPr>
        <a:xfrm>
          <a:off x="13112742" y="680120"/>
          <a:ext cx="126202" cy="124279"/>
        </a:xfrm>
        <a:prstGeom prst="ellipse">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340171</xdr:colOff>
      <xdr:row>5</xdr:row>
      <xdr:rowOff>34472</xdr:rowOff>
    </xdr:from>
    <xdr:to>
      <xdr:col>21</xdr:col>
      <xdr:colOff>466373</xdr:colOff>
      <xdr:row>5</xdr:row>
      <xdr:rowOff>158751</xdr:rowOff>
    </xdr:to>
    <xdr:sp macro="" textlink="">
      <xdr:nvSpPr>
        <xdr:cNvPr id="58" name="Oval 57">
          <a:extLst>
            <a:ext uri="{FF2B5EF4-FFF2-40B4-BE49-F238E27FC236}">
              <a16:creationId xmlns:a16="http://schemas.microsoft.com/office/drawing/2014/main" id="{6423DF29-9891-45CA-E3C8-F4F8E454E24A}"/>
            </a:ext>
          </a:extLst>
        </xdr:cNvPr>
        <xdr:cNvSpPr/>
      </xdr:nvSpPr>
      <xdr:spPr>
        <a:xfrm>
          <a:off x="13103671" y="941615"/>
          <a:ext cx="126202" cy="124279"/>
        </a:xfrm>
        <a:prstGeom prst="ellipse">
          <a:avLst/>
        </a:prstGeom>
        <a:noFill/>
        <a:ln w="19050">
          <a:solidFill>
            <a:srgbClr val="673F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246580</xdr:colOff>
      <xdr:row>12</xdr:row>
      <xdr:rowOff>165925</xdr:rowOff>
    </xdr:from>
    <xdr:to>
      <xdr:col>16</xdr:col>
      <xdr:colOff>328223</xdr:colOff>
      <xdr:row>14</xdr:row>
      <xdr:rowOff>118755</xdr:rowOff>
    </xdr:to>
    <xdr:sp macro="" textlink="Processing!$B$44">
      <xdr:nvSpPr>
        <xdr:cNvPr id="59" name="TextBox 58">
          <a:extLst>
            <a:ext uri="{FF2B5EF4-FFF2-40B4-BE49-F238E27FC236}">
              <a16:creationId xmlns:a16="http://schemas.microsoft.com/office/drawing/2014/main" id="{4405020F-4CD4-AF69-D958-E9CEA59D444F}"/>
            </a:ext>
          </a:extLst>
        </xdr:cNvPr>
        <xdr:cNvSpPr txBox="1"/>
      </xdr:nvSpPr>
      <xdr:spPr>
        <a:xfrm>
          <a:off x="7589489" y="2382652"/>
          <a:ext cx="2529279" cy="322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1FD91B3-A39C-40B3-BE78-BB6700335AAC}" type="TxLink">
            <a:rPr lang="en-US" sz="1400" b="0" i="0" u="none" strike="noStrike">
              <a:solidFill>
                <a:schemeClr val="bg1">
                  <a:lumMod val="85000"/>
                </a:schemeClr>
              </a:solidFill>
              <a:latin typeface="Calibri"/>
              <a:ea typeface="Calibri"/>
              <a:cs typeface="Calibri"/>
            </a:rPr>
            <a:pPr algn="ctr"/>
            <a:t>Payroll Found</a:t>
          </a:fld>
          <a:endParaRPr lang="en-US" sz="2800" b="1">
            <a:solidFill>
              <a:schemeClr val="bg1">
                <a:lumMod val="85000"/>
              </a:schemeClr>
            </a:solidFill>
          </a:endParaRPr>
        </a:p>
      </xdr:txBody>
    </xdr:sp>
    <xdr:clientData/>
  </xdr:twoCellAnchor>
  <xdr:twoCellAnchor>
    <xdr:from>
      <xdr:col>7</xdr:col>
      <xdr:colOff>104590</xdr:colOff>
      <xdr:row>12</xdr:row>
      <xdr:rowOff>158998</xdr:rowOff>
    </xdr:from>
    <xdr:to>
      <xdr:col>11</xdr:col>
      <xdr:colOff>292230</xdr:colOff>
      <xdr:row>14</xdr:row>
      <xdr:rowOff>111828</xdr:rowOff>
    </xdr:to>
    <xdr:sp macro="" textlink="Processing!$C$29">
      <xdr:nvSpPr>
        <xdr:cNvPr id="60" name="TextBox 59">
          <a:extLst>
            <a:ext uri="{FF2B5EF4-FFF2-40B4-BE49-F238E27FC236}">
              <a16:creationId xmlns:a16="http://schemas.microsoft.com/office/drawing/2014/main" id="{AC5B00BF-8369-CCF1-F9CD-E5935989D802}"/>
            </a:ext>
          </a:extLst>
        </xdr:cNvPr>
        <xdr:cNvSpPr txBox="1"/>
      </xdr:nvSpPr>
      <xdr:spPr>
        <a:xfrm>
          <a:off x="4392708" y="2400174"/>
          <a:ext cx="2637993" cy="326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BDD1B1-060A-469D-95FF-31C550F4633C}" type="TxLink">
            <a:rPr lang="en-US" sz="1400" b="0" i="0" u="none" strike="noStrike">
              <a:solidFill>
                <a:schemeClr val="bg1">
                  <a:lumMod val="85000"/>
                </a:schemeClr>
              </a:solidFill>
              <a:latin typeface="Calibri"/>
              <a:ea typeface="Calibri"/>
              <a:cs typeface="Calibri"/>
            </a:rPr>
            <a:pPr algn="ctr"/>
            <a:t>Payroll Distribuotion By Location</a:t>
          </a:fld>
          <a:endParaRPr lang="en-US" sz="2800" b="1">
            <a:solidFill>
              <a:schemeClr val="bg1">
                <a:lumMod val="85000"/>
              </a:schemeClr>
            </a:solidFill>
          </a:endParaRPr>
        </a:p>
      </xdr:txBody>
    </xdr:sp>
    <xdr:clientData/>
  </xdr:twoCellAnchor>
  <xdr:twoCellAnchor>
    <xdr:from>
      <xdr:col>12</xdr:col>
      <xdr:colOff>306344</xdr:colOff>
      <xdr:row>24</xdr:row>
      <xdr:rowOff>16513</xdr:rowOff>
    </xdr:from>
    <xdr:to>
      <xdr:col>16</xdr:col>
      <xdr:colOff>387987</xdr:colOff>
      <xdr:row>25</xdr:row>
      <xdr:rowOff>156108</xdr:rowOff>
    </xdr:to>
    <xdr:sp macro="" textlink="Processing!B62">
      <xdr:nvSpPr>
        <xdr:cNvPr id="61" name="TextBox 60">
          <a:extLst>
            <a:ext uri="{FF2B5EF4-FFF2-40B4-BE49-F238E27FC236}">
              <a16:creationId xmlns:a16="http://schemas.microsoft.com/office/drawing/2014/main" id="{3A36A055-DD02-FBCC-F4EC-7FD232581B98}"/>
            </a:ext>
          </a:extLst>
        </xdr:cNvPr>
        <xdr:cNvSpPr txBox="1"/>
      </xdr:nvSpPr>
      <xdr:spPr>
        <a:xfrm>
          <a:off x="7657403" y="4498866"/>
          <a:ext cx="2531996" cy="326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E73AB96-386D-44DC-A875-E29E9479DFFD}" type="TxLink">
            <a:rPr lang="en-US" sz="1400" b="0" i="0" u="none" strike="noStrike">
              <a:solidFill>
                <a:schemeClr val="bg1">
                  <a:lumMod val="85000"/>
                </a:schemeClr>
              </a:solidFill>
              <a:latin typeface="Calibri"/>
              <a:ea typeface="Calibri"/>
              <a:cs typeface="Calibri"/>
            </a:rPr>
            <a:pPr algn="ctr"/>
            <a:t>Top 5 Employees</a:t>
          </a:fld>
          <a:endParaRPr lang="en-US" sz="3600" b="1">
            <a:solidFill>
              <a:schemeClr val="bg1">
                <a:lumMod val="85000"/>
              </a:schemeClr>
            </a:solidFill>
          </a:endParaRPr>
        </a:p>
      </xdr:txBody>
    </xdr:sp>
    <xdr:clientData/>
  </xdr:twoCellAnchor>
  <xdr:twoCellAnchor>
    <xdr:from>
      <xdr:col>7</xdr:col>
      <xdr:colOff>59809</xdr:colOff>
      <xdr:row>24</xdr:row>
      <xdr:rowOff>37353</xdr:rowOff>
    </xdr:from>
    <xdr:to>
      <xdr:col>7</xdr:col>
      <xdr:colOff>373524</xdr:colOff>
      <xdr:row>33</xdr:row>
      <xdr:rowOff>89648</xdr:rowOff>
    </xdr:to>
    <xdr:sp macro="" textlink="Processing!C97">
      <xdr:nvSpPr>
        <xdr:cNvPr id="62" name="TextBox 61">
          <a:extLst>
            <a:ext uri="{FF2B5EF4-FFF2-40B4-BE49-F238E27FC236}">
              <a16:creationId xmlns:a16="http://schemas.microsoft.com/office/drawing/2014/main" id="{7A39A189-0CB4-4D82-E320-53905F45F9FD}"/>
            </a:ext>
          </a:extLst>
        </xdr:cNvPr>
        <xdr:cNvSpPr txBox="1"/>
      </xdr:nvSpPr>
      <xdr:spPr>
        <a:xfrm>
          <a:off x="4347927" y="4519706"/>
          <a:ext cx="313715" cy="1733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fld id="{0CE798C5-215C-4A53-88C8-D720605B798C}" type="TxLink">
            <a:rPr lang="en-US" sz="1200" b="0" i="0" u="none" strike="noStrike">
              <a:solidFill>
                <a:schemeClr val="bg1">
                  <a:lumMod val="85000"/>
                </a:schemeClr>
              </a:solidFill>
              <a:latin typeface="Calibri"/>
              <a:ea typeface="Calibri"/>
              <a:cs typeface="Calibri"/>
            </a:rPr>
            <a:pPr algn="ctr"/>
            <a:t>Working Time Heat Map</a:t>
          </a:fld>
          <a:endParaRPr lang="en-US" sz="3200" b="1">
            <a:solidFill>
              <a:schemeClr val="bg1">
                <a:lumMod val="85000"/>
              </a:schemeClr>
            </a:solidFill>
          </a:endParaRPr>
        </a:p>
      </xdr:txBody>
    </xdr:sp>
    <xdr:clientData/>
  </xdr:twoCellAnchor>
  <xdr:twoCellAnchor>
    <xdr:from>
      <xdr:col>7</xdr:col>
      <xdr:colOff>463176</xdr:colOff>
      <xdr:row>24</xdr:row>
      <xdr:rowOff>104587</xdr:rowOff>
    </xdr:from>
    <xdr:to>
      <xdr:col>8</xdr:col>
      <xdr:colOff>463176</xdr:colOff>
      <xdr:row>25</xdr:row>
      <xdr:rowOff>52293</xdr:rowOff>
    </xdr:to>
    <xdr:sp macro="" textlink="Processing!D98">
      <xdr:nvSpPr>
        <xdr:cNvPr id="63" name="TextBox 62">
          <a:extLst>
            <a:ext uri="{FF2B5EF4-FFF2-40B4-BE49-F238E27FC236}">
              <a16:creationId xmlns:a16="http://schemas.microsoft.com/office/drawing/2014/main" id="{51C95488-3918-3A37-919F-95D1C1186187}"/>
            </a:ext>
          </a:extLst>
        </xdr:cNvPr>
        <xdr:cNvSpPr txBox="1"/>
      </xdr:nvSpPr>
      <xdr:spPr>
        <a:xfrm>
          <a:off x="4751294" y="4586940"/>
          <a:ext cx="612588" cy="134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75DA73-63AD-46B5-9639-F092BED8C499}" type="TxLink">
            <a:rPr lang="en-US" sz="1000" b="0" i="0" u="none" strike="noStrike">
              <a:solidFill>
                <a:schemeClr val="bg1">
                  <a:lumMod val="85000"/>
                </a:schemeClr>
              </a:solidFill>
              <a:latin typeface="Calibri"/>
              <a:ea typeface="Calibri"/>
              <a:cs typeface="Calibri"/>
            </a:rPr>
            <a:pPr algn="ctr"/>
            <a:t>Shift1</a:t>
          </a:fld>
          <a:endParaRPr lang="en-US" sz="2000" b="1">
            <a:solidFill>
              <a:schemeClr val="bg1">
                <a:lumMod val="85000"/>
              </a:schemeClr>
            </a:solidFill>
          </a:endParaRPr>
        </a:p>
      </xdr:txBody>
    </xdr:sp>
    <xdr:clientData/>
  </xdr:twoCellAnchor>
  <xdr:twoCellAnchor>
    <xdr:from>
      <xdr:col>8</xdr:col>
      <xdr:colOff>288863</xdr:colOff>
      <xdr:row>24</xdr:row>
      <xdr:rowOff>104587</xdr:rowOff>
    </xdr:from>
    <xdr:to>
      <xdr:col>9</xdr:col>
      <xdr:colOff>288863</xdr:colOff>
      <xdr:row>25</xdr:row>
      <xdr:rowOff>52293</xdr:rowOff>
    </xdr:to>
    <xdr:sp macro="" textlink="Processing!E98">
      <xdr:nvSpPr>
        <xdr:cNvPr id="64" name="TextBox 63">
          <a:extLst>
            <a:ext uri="{FF2B5EF4-FFF2-40B4-BE49-F238E27FC236}">
              <a16:creationId xmlns:a16="http://schemas.microsoft.com/office/drawing/2014/main" id="{2EE7D685-6190-C221-0EE6-2D3AC740A355}"/>
            </a:ext>
          </a:extLst>
        </xdr:cNvPr>
        <xdr:cNvSpPr txBox="1"/>
      </xdr:nvSpPr>
      <xdr:spPr>
        <a:xfrm>
          <a:off x="5189569" y="4586940"/>
          <a:ext cx="612588" cy="134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014268D-735B-42F7-A30A-C908ED183BD4}" type="TxLink">
            <a:rPr lang="en-US" sz="1000" b="0" i="0" u="none" strike="noStrike">
              <a:solidFill>
                <a:schemeClr val="bg1">
                  <a:lumMod val="85000"/>
                </a:schemeClr>
              </a:solidFill>
              <a:latin typeface="Calibri"/>
              <a:ea typeface="Calibri"/>
              <a:cs typeface="Calibri"/>
            </a:rPr>
            <a:pPr algn="ctr"/>
            <a:t>Shift2</a:t>
          </a:fld>
          <a:endParaRPr lang="en-US" sz="1600" b="1">
            <a:solidFill>
              <a:schemeClr val="bg1">
                <a:lumMod val="85000"/>
              </a:schemeClr>
            </a:solidFill>
          </a:endParaRPr>
        </a:p>
      </xdr:txBody>
    </xdr:sp>
    <xdr:clientData/>
  </xdr:twoCellAnchor>
  <xdr:twoCellAnchor>
    <xdr:from>
      <xdr:col>9</xdr:col>
      <xdr:colOff>114550</xdr:colOff>
      <xdr:row>24</xdr:row>
      <xdr:rowOff>104587</xdr:rowOff>
    </xdr:from>
    <xdr:to>
      <xdr:col>10</xdr:col>
      <xdr:colOff>114550</xdr:colOff>
      <xdr:row>25</xdr:row>
      <xdr:rowOff>52293</xdr:rowOff>
    </xdr:to>
    <xdr:sp macro="" textlink="Processing!F98">
      <xdr:nvSpPr>
        <xdr:cNvPr id="65" name="TextBox 64">
          <a:extLst>
            <a:ext uri="{FF2B5EF4-FFF2-40B4-BE49-F238E27FC236}">
              <a16:creationId xmlns:a16="http://schemas.microsoft.com/office/drawing/2014/main" id="{BADDA873-484E-7D66-9EF6-472DB5C6A086}"/>
            </a:ext>
          </a:extLst>
        </xdr:cNvPr>
        <xdr:cNvSpPr txBox="1"/>
      </xdr:nvSpPr>
      <xdr:spPr>
        <a:xfrm>
          <a:off x="5627844" y="4586940"/>
          <a:ext cx="612588" cy="134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0FB7CA-DEAF-4799-AB5E-4A62AD60B427}" type="TxLink">
            <a:rPr lang="en-US" sz="1000" b="0" i="0" u="none" strike="noStrike">
              <a:solidFill>
                <a:schemeClr val="bg1">
                  <a:lumMod val="85000"/>
                </a:schemeClr>
              </a:solidFill>
              <a:latin typeface="Calibri"/>
              <a:ea typeface="Calibri"/>
              <a:cs typeface="Calibri"/>
            </a:rPr>
            <a:pPr algn="ctr"/>
            <a:t>Shift3</a:t>
          </a:fld>
          <a:endParaRPr lang="en-US" sz="1600" b="1">
            <a:solidFill>
              <a:schemeClr val="bg1">
                <a:lumMod val="85000"/>
              </a:schemeClr>
            </a:solidFill>
          </a:endParaRPr>
        </a:p>
      </xdr:txBody>
    </xdr:sp>
    <xdr:clientData/>
  </xdr:twoCellAnchor>
  <xdr:twoCellAnchor>
    <xdr:from>
      <xdr:col>9</xdr:col>
      <xdr:colOff>552824</xdr:colOff>
      <xdr:row>24</xdr:row>
      <xdr:rowOff>104587</xdr:rowOff>
    </xdr:from>
    <xdr:to>
      <xdr:col>10</xdr:col>
      <xdr:colOff>552824</xdr:colOff>
      <xdr:row>25</xdr:row>
      <xdr:rowOff>52293</xdr:rowOff>
    </xdr:to>
    <xdr:sp macro="" textlink="Processing!G98">
      <xdr:nvSpPr>
        <xdr:cNvPr id="66" name="TextBox 65">
          <a:extLst>
            <a:ext uri="{FF2B5EF4-FFF2-40B4-BE49-F238E27FC236}">
              <a16:creationId xmlns:a16="http://schemas.microsoft.com/office/drawing/2014/main" id="{D7D068A6-6234-0F3C-8164-7C3CEEF9DB79}"/>
            </a:ext>
          </a:extLst>
        </xdr:cNvPr>
        <xdr:cNvSpPr txBox="1"/>
      </xdr:nvSpPr>
      <xdr:spPr>
        <a:xfrm>
          <a:off x="6066118" y="4586940"/>
          <a:ext cx="612588" cy="134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F6F755-2C68-412B-99F5-332345542849}" type="TxLink">
            <a:rPr lang="en-US" sz="1000" b="0" i="0" u="none" strike="noStrike">
              <a:solidFill>
                <a:schemeClr val="bg1">
                  <a:lumMod val="85000"/>
                </a:schemeClr>
              </a:solidFill>
              <a:latin typeface="Calibri"/>
              <a:ea typeface="Calibri"/>
              <a:cs typeface="Calibri"/>
            </a:rPr>
            <a:pPr algn="ctr"/>
            <a:t>Shift4</a:t>
          </a:fld>
          <a:endParaRPr lang="en-US" sz="1600" b="1">
            <a:solidFill>
              <a:schemeClr val="bg1">
                <a:lumMod val="85000"/>
              </a:schemeClr>
            </a:solidFill>
          </a:endParaRPr>
        </a:p>
      </xdr:txBody>
    </xdr:sp>
    <xdr:clientData/>
  </xdr:twoCellAnchor>
  <xdr:twoCellAnchor>
    <xdr:from>
      <xdr:col>10</xdr:col>
      <xdr:colOff>324224</xdr:colOff>
      <xdr:row>30</xdr:row>
      <xdr:rowOff>34736</xdr:rowOff>
    </xdr:from>
    <xdr:to>
      <xdr:col>11</xdr:col>
      <xdr:colOff>324223</xdr:colOff>
      <xdr:row>30</xdr:row>
      <xdr:rowOff>169207</xdr:rowOff>
    </xdr:to>
    <xdr:sp macro="" textlink="">
      <xdr:nvSpPr>
        <xdr:cNvPr id="67" name="TextBox 66">
          <a:extLst>
            <a:ext uri="{FF2B5EF4-FFF2-40B4-BE49-F238E27FC236}">
              <a16:creationId xmlns:a16="http://schemas.microsoft.com/office/drawing/2014/main" id="{670753B8-96CD-40E9-7E10-83453B2A45B4}"/>
            </a:ext>
          </a:extLst>
        </xdr:cNvPr>
        <xdr:cNvSpPr txBox="1"/>
      </xdr:nvSpPr>
      <xdr:spPr>
        <a:xfrm>
          <a:off x="6450106" y="5637677"/>
          <a:ext cx="612588" cy="134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bg1">
                  <a:lumMod val="85000"/>
                </a:schemeClr>
              </a:solidFill>
              <a:latin typeface="Calibri"/>
              <a:ea typeface="Calibri"/>
              <a:cs typeface="Calibri"/>
            </a:rPr>
            <a:t>7</a:t>
          </a:r>
        </a:p>
      </xdr:txBody>
    </xdr:sp>
    <xdr:clientData/>
  </xdr:twoCellAnchor>
  <xdr:twoCellAnchor>
    <xdr:from>
      <xdr:col>10</xdr:col>
      <xdr:colOff>324224</xdr:colOff>
      <xdr:row>31</xdr:row>
      <xdr:rowOff>115045</xdr:rowOff>
    </xdr:from>
    <xdr:to>
      <xdr:col>11</xdr:col>
      <xdr:colOff>324223</xdr:colOff>
      <xdr:row>32</xdr:row>
      <xdr:rowOff>62751</xdr:rowOff>
    </xdr:to>
    <xdr:sp macro="" textlink="">
      <xdr:nvSpPr>
        <xdr:cNvPr id="68" name="TextBox 67">
          <a:extLst>
            <a:ext uri="{FF2B5EF4-FFF2-40B4-BE49-F238E27FC236}">
              <a16:creationId xmlns:a16="http://schemas.microsoft.com/office/drawing/2014/main" id="{0C0161AC-BC96-D304-E7DC-EEF09083316E}"/>
            </a:ext>
          </a:extLst>
        </xdr:cNvPr>
        <xdr:cNvSpPr txBox="1"/>
      </xdr:nvSpPr>
      <xdr:spPr>
        <a:xfrm>
          <a:off x="6450106" y="5904751"/>
          <a:ext cx="612588" cy="134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bg1">
                  <a:lumMod val="85000"/>
                </a:schemeClr>
              </a:solidFill>
              <a:latin typeface="Calibri"/>
              <a:ea typeface="Calibri"/>
              <a:cs typeface="Calibri"/>
            </a:rPr>
            <a:t>1</a:t>
          </a:r>
        </a:p>
      </xdr:txBody>
    </xdr:sp>
    <xdr:clientData/>
  </xdr:twoCellAnchor>
  <xdr:twoCellAnchor>
    <xdr:from>
      <xdr:col>10</xdr:col>
      <xdr:colOff>324224</xdr:colOff>
      <xdr:row>28</xdr:row>
      <xdr:rowOff>141192</xdr:rowOff>
    </xdr:from>
    <xdr:to>
      <xdr:col>11</xdr:col>
      <xdr:colOff>324223</xdr:colOff>
      <xdr:row>29</xdr:row>
      <xdr:rowOff>88899</xdr:rowOff>
    </xdr:to>
    <xdr:sp macro="" textlink="">
      <xdr:nvSpPr>
        <xdr:cNvPr id="69" name="TextBox 68">
          <a:extLst>
            <a:ext uri="{FF2B5EF4-FFF2-40B4-BE49-F238E27FC236}">
              <a16:creationId xmlns:a16="http://schemas.microsoft.com/office/drawing/2014/main" id="{8D2D6D71-1D91-529F-C6E0-9F5AF1DEF727}"/>
            </a:ext>
          </a:extLst>
        </xdr:cNvPr>
        <xdr:cNvSpPr txBox="1"/>
      </xdr:nvSpPr>
      <xdr:spPr>
        <a:xfrm>
          <a:off x="6450106" y="5370604"/>
          <a:ext cx="612588" cy="134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bg1">
                  <a:lumMod val="85000"/>
                </a:schemeClr>
              </a:solidFill>
              <a:latin typeface="Calibri"/>
              <a:ea typeface="Calibri"/>
              <a:cs typeface="Calibri"/>
            </a:rPr>
            <a:t>14</a:t>
          </a:r>
        </a:p>
      </xdr:txBody>
    </xdr:sp>
    <xdr:clientData/>
  </xdr:twoCellAnchor>
  <xdr:twoCellAnchor>
    <xdr:from>
      <xdr:col>10</xdr:col>
      <xdr:colOff>324224</xdr:colOff>
      <xdr:row>27</xdr:row>
      <xdr:rowOff>60884</xdr:rowOff>
    </xdr:from>
    <xdr:to>
      <xdr:col>11</xdr:col>
      <xdr:colOff>324223</xdr:colOff>
      <xdr:row>28</xdr:row>
      <xdr:rowOff>8590</xdr:rowOff>
    </xdr:to>
    <xdr:sp macro="" textlink="">
      <xdr:nvSpPr>
        <xdr:cNvPr id="70" name="TextBox 69">
          <a:extLst>
            <a:ext uri="{FF2B5EF4-FFF2-40B4-BE49-F238E27FC236}">
              <a16:creationId xmlns:a16="http://schemas.microsoft.com/office/drawing/2014/main" id="{99DC0289-880C-6044-E6B8-EBC35D0AF84A}"/>
            </a:ext>
          </a:extLst>
        </xdr:cNvPr>
        <xdr:cNvSpPr txBox="1"/>
      </xdr:nvSpPr>
      <xdr:spPr>
        <a:xfrm>
          <a:off x="6450106" y="5103531"/>
          <a:ext cx="612588" cy="134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bg1">
                  <a:lumMod val="85000"/>
                </a:schemeClr>
              </a:solidFill>
              <a:latin typeface="Calibri"/>
              <a:ea typeface="Calibri"/>
              <a:cs typeface="Calibri"/>
            </a:rPr>
            <a:t>21</a:t>
          </a:r>
        </a:p>
      </xdr:txBody>
    </xdr:sp>
    <xdr:clientData/>
  </xdr:twoCellAnchor>
  <xdr:twoCellAnchor>
    <xdr:from>
      <xdr:col>10</xdr:col>
      <xdr:colOff>324224</xdr:colOff>
      <xdr:row>25</xdr:row>
      <xdr:rowOff>167340</xdr:rowOff>
    </xdr:from>
    <xdr:to>
      <xdr:col>11</xdr:col>
      <xdr:colOff>324223</xdr:colOff>
      <xdr:row>26</xdr:row>
      <xdr:rowOff>115047</xdr:rowOff>
    </xdr:to>
    <xdr:sp macro="" textlink="">
      <xdr:nvSpPr>
        <xdr:cNvPr id="71" name="TextBox 70">
          <a:extLst>
            <a:ext uri="{FF2B5EF4-FFF2-40B4-BE49-F238E27FC236}">
              <a16:creationId xmlns:a16="http://schemas.microsoft.com/office/drawing/2014/main" id="{9C8EC2CF-9D1F-EFE0-6932-D7ABD3FE60E0}"/>
            </a:ext>
          </a:extLst>
        </xdr:cNvPr>
        <xdr:cNvSpPr txBox="1"/>
      </xdr:nvSpPr>
      <xdr:spPr>
        <a:xfrm>
          <a:off x="6450106" y="4836458"/>
          <a:ext cx="612588" cy="134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bg1">
                  <a:lumMod val="85000"/>
                </a:schemeClr>
              </a:solidFill>
              <a:latin typeface="Calibri"/>
              <a:ea typeface="Calibri"/>
              <a:cs typeface="Calibri"/>
            </a:rPr>
            <a:t>28</a:t>
          </a:r>
        </a:p>
      </xdr:txBody>
    </xdr:sp>
    <xdr:clientData/>
  </xdr:twoCellAnchor>
  <xdr:twoCellAnchor>
    <xdr:from>
      <xdr:col>1</xdr:col>
      <xdr:colOff>268843</xdr:colOff>
      <xdr:row>16</xdr:row>
      <xdr:rowOff>130462</xdr:rowOff>
    </xdr:from>
    <xdr:to>
      <xdr:col>5</xdr:col>
      <xdr:colOff>350486</xdr:colOff>
      <xdr:row>18</xdr:row>
      <xdr:rowOff>79994</xdr:rowOff>
    </xdr:to>
    <xdr:sp macro="" textlink="Processing!G3">
      <xdr:nvSpPr>
        <xdr:cNvPr id="72" name="TextBox 71">
          <a:extLst>
            <a:ext uri="{FF2B5EF4-FFF2-40B4-BE49-F238E27FC236}">
              <a16:creationId xmlns:a16="http://schemas.microsoft.com/office/drawing/2014/main" id="{DEFDCFC7-1997-92C0-75D4-4E2CC050485F}"/>
            </a:ext>
          </a:extLst>
        </xdr:cNvPr>
        <xdr:cNvSpPr txBox="1"/>
      </xdr:nvSpPr>
      <xdr:spPr>
        <a:xfrm>
          <a:off x="880752" y="3086098"/>
          <a:ext cx="2529279" cy="318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56246F-7007-4CF5-B70E-876B15D82156}" type="TxLink">
            <a:rPr lang="en-US" sz="2000" b="1" i="0" u="none" strike="noStrike">
              <a:solidFill>
                <a:schemeClr val="bg1">
                  <a:lumMod val="85000"/>
                </a:schemeClr>
              </a:solidFill>
              <a:latin typeface="Calibri"/>
              <a:ea typeface="Calibri"/>
              <a:cs typeface="Calibri"/>
            </a:rPr>
            <a:pPr algn="ctr"/>
            <a:t> $13,032,753 </a:t>
          </a:fld>
          <a:endParaRPr lang="en-US" sz="2800" b="1">
            <a:solidFill>
              <a:schemeClr val="bg1">
                <a:lumMod val="85000"/>
              </a:schemeClr>
            </a:solidFill>
          </a:endParaRPr>
        </a:p>
      </xdr:txBody>
    </xdr:sp>
    <xdr:clientData/>
  </xdr:twoCellAnchor>
  <xdr:twoCellAnchor>
    <xdr:from>
      <xdr:col>7</xdr:col>
      <xdr:colOff>150198</xdr:colOff>
      <xdr:row>17</xdr:row>
      <xdr:rowOff>118740</xdr:rowOff>
    </xdr:from>
    <xdr:to>
      <xdr:col>11</xdr:col>
      <xdr:colOff>231841</xdr:colOff>
      <xdr:row>19</xdr:row>
      <xdr:rowOff>71571</xdr:rowOff>
    </xdr:to>
    <xdr:sp macro="" textlink="Processing!H3">
      <xdr:nvSpPr>
        <xdr:cNvPr id="73" name="TextBox 72">
          <a:extLst>
            <a:ext uri="{FF2B5EF4-FFF2-40B4-BE49-F238E27FC236}">
              <a16:creationId xmlns:a16="http://schemas.microsoft.com/office/drawing/2014/main" id="{98F2C944-0CEC-5269-95CE-D5ACFD5DF659}"/>
            </a:ext>
          </a:extLst>
        </xdr:cNvPr>
        <xdr:cNvSpPr txBox="1"/>
      </xdr:nvSpPr>
      <xdr:spPr>
        <a:xfrm>
          <a:off x="4401937" y="3216436"/>
          <a:ext cx="2511208" cy="317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379460-65CB-453D-8375-18A162C32FDA}" type="TxLink">
            <a:rPr lang="en-US" sz="800" b="1" i="0" u="none" strike="noStrike">
              <a:solidFill>
                <a:schemeClr val="bg1">
                  <a:lumMod val="85000"/>
                </a:schemeClr>
              </a:solidFill>
              <a:latin typeface="Calibri"/>
              <a:ea typeface="Calibri"/>
              <a:cs typeface="Calibri"/>
            </a:rPr>
            <a:pPr algn="ctr"/>
            <a:t>$13 M</a:t>
          </a:fld>
          <a:endParaRPr lang="en-US" sz="1600" b="1">
            <a:solidFill>
              <a:schemeClr val="bg1">
                <a:lumMod val="85000"/>
              </a:schemeClr>
            </a:solidFill>
          </a:endParaRPr>
        </a:p>
      </xdr:txBody>
    </xdr:sp>
    <xdr:clientData/>
  </xdr:twoCellAnchor>
  <xdr:twoCellAnchor>
    <xdr:from>
      <xdr:col>12</xdr:col>
      <xdr:colOff>77916</xdr:colOff>
      <xdr:row>9</xdr:row>
      <xdr:rowOff>186444</xdr:rowOff>
    </xdr:from>
    <xdr:to>
      <xdr:col>14</xdr:col>
      <xdr:colOff>104598</xdr:colOff>
      <xdr:row>11</xdr:row>
      <xdr:rowOff>139273</xdr:rowOff>
    </xdr:to>
    <xdr:sp macro="" textlink="Processing!B39">
      <xdr:nvSpPr>
        <xdr:cNvPr id="74" name="TextBox 73">
          <a:extLst>
            <a:ext uri="{FF2B5EF4-FFF2-40B4-BE49-F238E27FC236}">
              <a16:creationId xmlns:a16="http://schemas.microsoft.com/office/drawing/2014/main" id="{1436C05D-2811-36F7-07B0-E3E956F58821}"/>
            </a:ext>
          </a:extLst>
        </xdr:cNvPr>
        <xdr:cNvSpPr txBox="1"/>
      </xdr:nvSpPr>
      <xdr:spPr>
        <a:xfrm>
          <a:off x="7428975" y="1867326"/>
          <a:ext cx="1251858" cy="326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3CABA8E-286E-477C-99E5-045315DC8681}" type="TxLink">
            <a:rPr lang="en-US" sz="1100" b="1" i="0" u="none" strike="noStrike">
              <a:solidFill>
                <a:srgbClr val="FFFFFF"/>
              </a:solidFill>
              <a:latin typeface="Calibri"/>
              <a:ea typeface="Calibri"/>
              <a:cs typeface="Calibri"/>
            </a:rPr>
            <a:pPr algn="ctr"/>
            <a:t>Actual Hours</a:t>
          </a:fld>
          <a:endParaRPr lang="en-US" sz="3200" b="1">
            <a:solidFill>
              <a:schemeClr val="bg1">
                <a:lumMod val="85000"/>
              </a:schemeClr>
            </a:solidFill>
          </a:endParaRPr>
        </a:p>
      </xdr:txBody>
    </xdr:sp>
    <xdr:clientData/>
  </xdr:twoCellAnchor>
  <xdr:twoCellAnchor>
    <xdr:from>
      <xdr:col>14</xdr:col>
      <xdr:colOff>570977</xdr:colOff>
      <xdr:row>10</xdr:row>
      <xdr:rowOff>22091</xdr:rowOff>
    </xdr:from>
    <xdr:to>
      <xdr:col>16</xdr:col>
      <xdr:colOff>597658</xdr:colOff>
      <xdr:row>11</xdr:row>
      <xdr:rowOff>161685</xdr:rowOff>
    </xdr:to>
    <xdr:sp macro="" textlink="Processing!B38">
      <xdr:nvSpPr>
        <xdr:cNvPr id="75" name="TextBox 74">
          <a:extLst>
            <a:ext uri="{FF2B5EF4-FFF2-40B4-BE49-F238E27FC236}">
              <a16:creationId xmlns:a16="http://schemas.microsoft.com/office/drawing/2014/main" id="{627F4572-B8D7-5D1E-2717-587DBD5F7E3C}"/>
            </a:ext>
          </a:extLst>
        </xdr:cNvPr>
        <xdr:cNvSpPr txBox="1"/>
      </xdr:nvSpPr>
      <xdr:spPr>
        <a:xfrm>
          <a:off x="9147212" y="1889738"/>
          <a:ext cx="1251858" cy="326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B6A818F-A836-40EF-9923-EB36EF57F75F}" type="TxLink">
            <a:rPr lang="en-US" sz="1100" b="1" i="0" u="none" strike="noStrike">
              <a:solidFill>
                <a:srgbClr val="FFFFFF"/>
              </a:solidFill>
              <a:latin typeface="Calibri"/>
              <a:ea typeface="Calibri"/>
              <a:cs typeface="Calibri"/>
            </a:rPr>
            <a:pPr algn="ctr"/>
            <a:t>Standard Hours</a:t>
          </a:fld>
          <a:endParaRPr lang="en-US" sz="3200" b="1">
            <a:solidFill>
              <a:schemeClr val="bg1">
                <a:lumMod val="85000"/>
              </a:schemeClr>
            </a:solidFill>
          </a:endParaRPr>
        </a:p>
      </xdr:txBody>
    </xdr:sp>
    <xdr:clientData/>
  </xdr:twoCellAnchor>
  <xdr:twoCellAnchor>
    <xdr:from>
      <xdr:col>12</xdr:col>
      <xdr:colOff>257212</xdr:colOff>
      <xdr:row>6</xdr:row>
      <xdr:rowOff>51973</xdr:rowOff>
    </xdr:from>
    <xdr:to>
      <xdr:col>13</xdr:col>
      <xdr:colOff>463182</xdr:colOff>
      <xdr:row>8</xdr:row>
      <xdr:rowOff>4802</xdr:rowOff>
    </xdr:to>
    <xdr:sp macro="" textlink="Processing!C39">
      <xdr:nvSpPr>
        <xdr:cNvPr id="76" name="TextBox 75">
          <a:extLst>
            <a:ext uri="{FF2B5EF4-FFF2-40B4-BE49-F238E27FC236}">
              <a16:creationId xmlns:a16="http://schemas.microsoft.com/office/drawing/2014/main" id="{CB5A967C-F839-4FA9-41B4-5C34DBA3A18B}"/>
            </a:ext>
          </a:extLst>
        </xdr:cNvPr>
        <xdr:cNvSpPr txBox="1"/>
      </xdr:nvSpPr>
      <xdr:spPr>
        <a:xfrm>
          <a:off x="7608271" y="1172561"/>
          <a:ext cx="818558" cy="326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2AC446-D85F-43BB-8A48-F021D1BE9746}" type="TxLink">
            <a:rPr lang="en-US" sz="1800" b="0" i="0" u="none" strike="noStrike">
              <a:solidFill>
                <a:schemeClr val="bg1">
                  <a:lumMod val="85000"/>
                </a:schemeClr>
              </a:solidFill>
              <a:latin typeface="Calibri"/>
              <a:ea typeface="Calibri"/>
              <a:cs typeface="Calibri"/>
            </a:rPr>
            <a:pPr algn="ctr"/>
            <a:t>85%</a:t>
          </a:fld>
          <a:endParaRPr lang="en-US" sz="4800" b="1">
            <a:solidFill>
              <a:schemeClr val="bg1">
                <a:lumMod val="85000"/>
              </a:schemeClr>
            </a:solidFill>
          </a:endParaRPr>
        </a:p>
      </xdr:txBody>
    </xdr:sp>
    <xdr:clientData/>
  </xdr:twoCellAnchor>
  <xdr:twoCellAnchor>
    <xdr:from>
      <xdr:col>15</xdr:col>
      <xdr:colOff>167566</xdr:colOff>
      <xdr:row>6</xdr:row>
      <xdr:rowOff>44503</xdr:rowOff>
    </xdr:from>
    <xdr:to>
      <xdr:col>16</xdr:col>
      <xdr:colOff>373536</xdr:colOff>
      <xdr:row>7</xdr:row>
      <xdr:rowOff>184097</xdr:rowOff>
    </xdr:to>
    <xdr:sp macro="" textlink="Processing!C38">
      <xdr:nvSpPr>
        <xdr:cNvPr id="77" name="TextBox 76">
          <a:extLst>
            <a:ext uri="{FF2B5EF4-FFF2-40B4-BE49-F238E27FC236}">
              <a16:creationId xmlns:a16="http://schemas.microsoft.com/office/drawing/2014/main" id="{07711721-FF69-B43D-A82E-C5E87F1A950D}"/>
            </a:ext>
          </a:extLst>
        </xdr:cNvPr>
        <xdr:cNvSpPr txBox="1"/>
      </xdr:nvSpPr>
      <xdr:spPr>
        <a:xfrm>
          <a:off x="9356390" y="1165091"/>
          <a:ext cx="818558" cy="326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E61E6E2-B1A3-49D6-B567-8BA35F6D431A}" type="TxLink">
            <a:rPr lang="en-US" sz="1800" b="0" i="0" u="none" strike="noStrike">
              <a:solidFill>
                <a:schemeClr val="bg1">
                  <a:lumMod val="85000"/>
                </a:schemeClr>
              </a:solidFill>
              <a:latin typeface="Calibri"/>
              <a:ea typeface="Calibri"/>
              <a:cs typeface="Calibri"/>
            </a:rPr>
            <a:pPr algn="ctr"/>
            <a:t>87%</a:t>
          </a:fld>
          <a:endParaRPr lang="en-US" sz="4800" b="1">
            <a:solidFill>
              <a:schemeClr val="bg1">
                <a:lumMod val="85000"/>
              </a:schemeClr>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0.32942</cdr:x>
      <cdr:y>0.32828</cdr:y>
    </cdr:from>
    <cdr:to>
      <cdr:x>0.6638</cdr:x>
      <cdr:y>0.66382</cdr:y>
    </cdr:to>
    <cdr:sp macro="" textlink="">
      <cdr:nvSpPr>
        <cdr:cNvPr id="2" name="Circle: Hollow 1">
          <a:extLst xmlns:a="http://schemas.openxmlformats.org/drawingml/2006/main">
            <a:ext uri="{FF2B5EF4-FFF2-40B4-BE49-F238E27FC236}">
              <a16:creationId xmlns:a16="http://schemas.microsoft.com/office/drawing/2014/main" id="{2DB5BE65-1650-4B11-5E20-57F9292B7510}"/>
            </a:ext>
          </a:extLst>
        </cdr:cNvPr>
        <cdr:cNvSpPr/>
      </cdr:nvSpPr>
      <cdr:spPr>
        <a:xfrm xmlns:a="http://schemas.openxmlformats.org/drawingml/2006/main">
          <a:off x="629613" y="620934"/>
          <a:ext cx="639092" cy="634667"/>
        </a:xfrm>
        <a:prstGeom xmlns:a="http://schemas.openxmlformats.org/drawingml/2006/main" prst="donut">
          <a:avLst/>
        </a:prstGeom>
        <a:gradFill xmlns:a="http://schemas.openxmlformats.org/drawingml/2006/main" flip="none" rotWithShape="1">
          <a:gsLst>
            <a:gs pos="75000">
              <a:srgbClr val="673FFF"/>
            </a:gs>
            <a:gs pos="50000">
              <a:srgbClr val="178BFF"/>
            </a:gs>
            <a:gs pos="25000">
              <a:srgbClr val="00E5BB"/>
            </a:gs>
            <a:gs pos="100000">
              <a:srgbClr val="E34F10"/>
            </a:gs>
            <a:gs pos="0">
              <a:srgbClr val="00C74D"/>
            </a:gs>
          </a:gsLst>
          <a:path path="shape">
            <a:fillToRect l="50000" t="50000" r="50000" b="50000"/>
          </a:path>
          <a:tileRect/>
        </a:gradFill>
        <a:effectLst xmlns:a="http://schemas.openxmlformats.org/drawingml/2006/main">
          <a:outerShdw blurRad="50800" dist="38100" dir="2700000" algn="tl" rotWithShape="0">
            <a:schemeClr val="bg1">
              <a:lumMod val="95000"/>
              <a:alpha val="26000"/>
            </a:schemeClr>
          </a:out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ssam Hassan" refreshedDate="45744.82828854167" createdVersion="8" refreshedVersion="8" minRefreshableVersion="3" recordCount="48" xr:uid="{53CF353E-8615-48AA-B4E1-B351BC579121}">
  <cacheSource type="worksheet">
    <worksheetSource name="data"/>
  </cacheSource>
  <cacheFields count="51">
    <cacheField name="Year" numFmtId="49">
      <sharedItems containsSemiMixedTypes="0" containsString="0" containsNumber="1" containsInteger="1" minValue="2022" maxValue="2025" count="4">
        <n v="2022"/>
        <n v="2023"/>
        <n v="2024"/>
        <n v="2025"/>
      </sharedItems>
    </cacheField>
    <cacheField name="Mon" numFmtId="0">
      <sharedItems count="12">
        <s v="Jan"/>
        <s v="Feb"/>
        <s v="Mar"/>
        <s v="Apr"/>
        <s v="May"/>
        <s v="Jun"/>
        <s v="Jul"/>
        <s v="Aug"/>
        <s v="Sep"/>
        <s v="Oct"/>
        <s v="Nov"/>
        <s v="Dec"/>
      </sharedItems>
    </cacheField>
    <cacheField name="Management" numFmtId="0">
      <sharedItems containsSemiMixedTypes="0" containsString="0" containsNumber="1" containsInteger="1" minValue="519636" maxValue="1456333"/>
    </cacheField>
    <cacheField name="Administration Staff" numFmtId="0">
      <sharedItems containsSemiMixedTypes="0" containsString="0" containsNumber="1" containsInteger="1" minValue="1013729" maxValue="2943265"/>
    </cacheField>
    <cacheField name="Sales Department" numFmtId="0">
      <sharedItems containsSemiMixedTypes="0" containsString="0" containsNumber="1" containsInteger="1" minValue="2001082" maxValue="4949576"/>
    </cacheField>
    <cacheField name="Production Department" numFmtId="0">
      <sharedItems containsSemiMixedTypes="0" containsString="0" containsNumber="1" containsInteger="1" minValue="3052389" maxValue="6675311"/>
    </cacheField>
    <cacheField name="Logistics Department" numFmtId="0">
      <sharedItems containsSemiMixedTypes="0" containsString="0" containsNumber="1" containsInteger="1" minValue="506326" maxValue="1994797"/>
    </cacheField>
    <cacheField name="Basic Payroll" numFmtId="0">
      <sharedItems containsSemiMixedTypes="0" containsString="0" containsNumber="1" minValue="0.5" maxValue="0.7"/>
    </cacheField>
    <cacheField name="Bonus and Prizes" numFmtId="0">
      <sharedItems containsSemiMixedTypes="0" containsString="0" containsNumber="1" minValue="0.06" maxValue="0.32"/>
    </cacheField>
    <cacheField name="Payroll Taxes" numFmtId="0">
      <sharedItems containsSemiMixedTypes="0" containsString="0" containsNumber="1" minValue="0.15" maxValue="0.25"/>
    </cacheField>
    <cacheField name="Payroll" numFmtId="0">
      <sharedItems containsSemiMixedTypes="0" containsString="0" containsNumber="1" containsInteger="1" minValue="50898" maxValue="149453"/>
    </cacheField>
    <cacheField name="Annual Payroll " numFmtId="164">
      <sharedItems containsSemiMixedTypes="0" containsString="0" containsNumber="1" containsInteger="1" minValue="610776" maxValue="1793436"/>
    </cacheField>
    <cacheField name="Standard Hours" numFmtId="0">
      <sharedItems containsSemiMixedTypes="0" containsString="0" containsNumber="1" minValue="0.8" maxValue="1"/>
    </cacheField>
    <cacheField name="Actual Hours" numFmtId="0">
      <sharedItems containsSemiMixedTypes="0" containsString="0" containsNumber="1" minValue="0.76" maxValue="1"/>
    </cacheField>
    <cacheField name="Head Office" numFmtId="0">
      <sharedItems containsSemiMixedTypes="0" containsString="0" containsNumber="1" minValue="0.21" maxValue="0.4"/>
    </cacheField>
    <cacheField name="Regional Office" numFmtId="0">
      <sharedItems containsSemiMixedTypes="0" containsString="0" containsNumber="1" minValue="0.15" maxValue="0.3"/>
    </cacheField>
    <cacheField name="Regional Branches" numFmtId="0">
      <sharedItems containsSemiMixedTypes="0" containsString="0" containsNumber="1" minValue="0.1" maxValue="0.25"/>
    </cacheField>
    <cacheField name="Remote Employee" numFmtId="0">
      <sharedItems containsSemiMixedTypes="0" containsString="0" containsNumber="1" minValue="0.05" maxValue="0.15"/>
    </cacheField>
    <cacheField name="Outsourcing" numFmtId="0">
      <sharedItems containsSemiMixedTypes="0" containsString="0" containsNumber="1" minValue="0.05" maxValue="0.2"/>
    </cacheField>
    <cacheField name=" A" numFmtId="0">
      <sharedItems containsSemiMixedTypes="0" containsString="0" containsNumber="1" minValue="0.51" maxValue="1"/>
    </cacheField>
    <cacheField name=" B" numFmtId="0">
      <sharedItems containsSemiMixedTypes="0" containsString="0" containsNumber="1" minValue="0.53" maxValue="1"/>
    </cacheField>
    <cacheField name=" C" numFmtId="0">
      <sharedItems containsSemiMixedTypes="0" containsString="0" containsNumber="1" minValue="0.51" maxValue="1"/>
    </cacheField>
    <cacheField name=" D" numFmtId="0">
      <sharedItems containsSemiMixedTypes="0" containsString="0" containsNumber="1" minValue="0.5" maxValue="0.99"/>
    </cacheField>
    <cacheField name=" E" numFmtId="0">
      <sharedItems containsSemiMixedTypes="0" containsString="0" containsNumber="1" minValue="0.51" maxValue="0.98"/>
    </cacheField>
    <cacheField name=" A2" numFmtId="0">
      <sharedItems containsSemiMixedTypes="0" containsString="0" containsNumber="1" minValue="0.51" maxValue="1"/>
    </cacheField>
    <cacheField name=" B2" numFmtId="0">
      <sharedItems containsSemiMixedTypes="0" containsString="0" containsNumber="1" minValue="0.51" maxValue="1"/>
    </cacheField>
    <cacheField name=" C2" numFmtId="0">
      <sharedItems containsSemiMixedTypes="0" containsString="0" containsNumber="1" minValue="0.5" maxValue="0.99"/>
    </cacheField>
    <cacheField name=" D2" numFmtId="0">
      <sharedItems containsSemiMixedTypes="0" containsString="0" containsNumber="1" minValue="0.53" maxValue="1"/>
    </cacheField>
    <cacheField name=" E2" numFmtId="0">
      <sharedItems containsSemiMixedTypes="0" containsString="0" containsNumber="1" minValue="0.52" maxValue="0.99"/>
    </cacheField>
    <cacheField name="SU" numFmtId="0">
      <sharedItems containsSemiMixedTypes="0" containsString="0" containsNumber="1" containsInteger="1" minValue="1256" maxValue="4931"/>
    </cacheField>
    <cacheField name=" MO" numFmtId="0">
      <sharedItems containsSemiMixedTypes="0" containsString="0" containsNumber="1" containsInteger="1" minValue="1047" maxValue="4935"/>
    </cacheField>
    <cacheField name=" TU" numFmtId="0">
      <sharedItems containsSemiMixedTypes="0" containsString="0" containsNumber="1" containsInteger="1" minValue="1127" maxValue="4882"/>
    </cacheField>
    <cacheField name=" WE" numFmtId="0">
      <sharedItems containsSemiMixedTypes="0" containsString="0" containsNumber="1" containsInteger="1" minValue="1078" maxValue="4988"/>
    </cacheField>
    <cacheField name=" TH" numFmtId="0">
      <sharedItems containsSemiMixedTypes="0" containsString="0" containsNumber="1" containsInteger="1" minValue="1348" maxValue="4997"/>
    </cacheField>
    <cacheField name=" FR" numFmtId="0">
      <sharedItems containsSemiMixedTypes="0" containsString="0" containsNumber="1" containsInteger="1" minValue="1021" maxValue="4716"/>
    </cacheField>
    <cacheField name="SU_1" numFmtId="0">
      <sharedItems containsSemiMixedTypes="0" containsString="0" containsNumber="1" containsInteger="1" minValue="1070" maxValue="4891"/>
    </cacheField>
    <cacheField name=" MO_2" numFmtId="0">
      <sharedItems containsSemiMixedTypes="0" containsString="0" containsNumber="1" containsInteger="1" minValue="1143" maxValue="4917"/>
    </cacheField>
    <cacheField name=" TU_3" numFmtId="0">
      <sharedItems containsSemiMixedTypes="0" containsString="0" containsNumber="1" containsInteger="1" minValue="1012" maxValue="4904"/>
    </cacheField>
    <cacheField name=" WE_4" numFmtId="0">
      <sharedItems containsSemiMixedTypes="0" containsString="0" containsNumber="1" containsInteger="1" minValue="1026" maxValue="4979"/>
    </cacheField>
    <cacheField name=" TH_5" numFmtId="0">
      <sharedItems containsSemiMixedTypes="0" containsString="0" containsNumber="1" containsInteger="1" minValue="1023" maxValue="4869"/>
    </cacheField>
    <cacheField name=" FR_6" numFmtId="0">
      <sharedItems containsSemiMixedTypes="0" containsString="0" containsNumber="1" containsInteger="1" minValue="1200" maxValue="4952"/>
    </cacheField>
    <cacheField name=" EMP1" numFmtId="0">
      <sharedItems containsSemiMixedTypes="0" containsString="0" containsNumber="1" containsInteger="1" minValue="575" maxValue="4738"/>
    </cacheField>
    <cacheField name=" EMP2" numFmtId="0">
      <sharedItems containsSemiMixedTypes="0" containsString="0" containsNumber="1" containsInteger="1" minValue="545" maxValue="4947"/>
    </cacheField>
    <cacheField name=" EMP3" numFmtId="0">
      <sharedItems containsSemiMixedTypes="0" containsString="0" containsNumber="1" containsInteger="1" minValue="528" maxValue="4974"/>
    </cacheField>
    <cacheField name=" EMP4" numFmtId="0">
      <sharedItems containsSemiMixedTypes="0" containsString="0" containsNumber="1" containsInteger="1" minValue="587" maxValue="4997"/>
    </cacheField>
    <cacheField name=" EMP5" numFmtId="0">
      <sharedItems containsSemiMixedTypes="0" containsString="0" containsNumber="1" containsInteger="1" minValue="550" maxValue="4938"/>
    </cacheField>
    <cacheField name="EMP1" numFmtId="0">
      <sharedItems containsSemiMixedTypes="0" containsString="0" containsNumber="1" containsInteger="1" minValue="3369" maxValue="14898"/>
    </cacheField>
    <cacheField name=" EMP2_7" numFmtId="0">
      <sharedItems containsSemiMixedTypes="0" containsString="0" containsNumber="1" containsInteger="1" minValue="3365" maxValue="14900"/>
    </cacheField>
    <cacheField name=" EMP3_8" numFmtId="0">
      <sharedItems containsSemiMixedTypes="0" containsString="0" containsNumber="1" containsInteger="1" minValue="3085" maxValue="14936"/>
    </cacheField>
    <cacheField name=" EMP4_9" numFmtId="0">
      <sharedItems containsSemiMixedTypes="0" containsString="0" containsNumber="1" containsInteger="1" minValue="3601" maxValue="14871"/>
    </cacheField>
    <cacheField name=" EMP5_10" numFmtId="0">
      <sharedItems containsSemiMixedTypes="0" containsString="0" containsNumber="1" containsInteger="1" minValue="3024" maxValue="14857"/>
    </cacheField>
  </cacheFields>
  <extLst>
    <ext xmlns:x14="http://schemas.microsoft.com/office/spreadsheetml/2009/9/main" uri="{725AE2AE-9491-48be-B2B4-4EB974FC3084}">
      <x14:pivotCacheDefinition pivotCacheId="10309901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n v="950618"/>
    <n v="1656384"/>
    <n v="4739103"/>
    <n v="3257329"/>
    <n v="1887614"/>
    <n v="0.55000000000000004"/>
    <n v="0.23"/>
    <n v="0.22"/>
    <n v="145078"/>
    <n v="1740936"/>
    <n v="0.98"/>
    <n v="0.81"/>
    <n v="0.27"/>
    <n v="0.21"/>
    <n v="0.11"/>
    <n v="0.11"/>
    <n v="0.06"/>
    <n v="0.75"/>
    <n v="0.73"/>
    <n v="0.61"/>
    <n v="0.88"/>
    <n v="0.88"/>
    <n v="0.51"/>
    <n v="0.66"/>
    <n v="0.97"/>
    <n v="0.81"/>
    <n v="0.57999999999999996"/>
    <n v="2380"/>
    <n v="3933"/>
    <n v="2568"/>
    <n v="2873"/>
    <n v="1422"/>
    <n v="1914"/>
    <n v="2763"/>
    <n v="3064"/>
    <n v="1345"/>
    <n v="4494"/>
    <n v="3266"/>
    <n v="4452"/>
    <n v="1637"/>
    <n v="2071"/>
    <n v="3894"/>
    <n v="2204"/>
    <n v="835"/>
    <n v="6162"/>
    <n v="4657"/>
    <n v="5023"/>
    <n v="5146"/>
    <n v="14220"/>
  </r>
  <r>
    <x v="0"/>
    <x v="1"/>
    <n v="1332698"/>
    <n v="2517422"/>
    <n v="2831961"/>
    <n v="4793110"/>
    <n v="1013381"/>
    <n v="0.57999999999999996"/>
    <n v="0.25"/>
    <n v="0.17"/>
    <n v="72535"/>
    <n v="870420"/>
    <n v="0.86"/>
    <n v="0.88"/>
    <n v="0.28999999999999998"/>
    <n v="0.21"/>
    <n v="0.11"/>
    <n v="0.06"/>
    <n v="0.14000000000000001"/>
    <n v="0.83"/>
    <n v="0.56999999999999995"/>
    <n v="0.56999999999999995"/>
    <n v="0.64"/>
    <n v="0.67"/>
    <n v="0.96"/>
    <n v="0.62"/>
    <n v="0.71"/>
    <n v="0.69"/>
    <n v="0.76"/>
    <n v="3800"/>
    <n v="2611"/>
    <n v="2421"/>
    <n v="2519"/>
    <n v="1392"/>
    <n v="1799"/>
    <n v="3990"/>
    <n v="2345"/>
    <n v="4704"/>
    <n v="3660"/>
    <n v="4769"/>
    <n v="2485"/>
    <n v="4017"/>
    <n v="3903"/>
    <n v="4027"/>
    <n v="4765"/>
    <n v="3068"/>
    <n v="9111"/>
    <n v="13718"/>
    <n v="9257"/>
    <n v="13966"/>
    <n v="12701"/>
  </r>
  <r>
    <x v="0"/>
    <x v="2"/>
    <n v="806871"/>
    <n v="1642657"/>
    <n v="4624419"/>
    <n v="3891271"/>
    <n v="1297421"/>
    <n v="0.65"/>
    <n v="0.13"/>
    <n v="0.23"/>
    <n v="118637"/>
    <n v="1423644"/>
    <n v="0.81"/>
    <n v="0.93"/>
    <n v="0.27"/>
    <n v="0.17"/>
    <n v="0.23"/>
    <n v="0.06"/>
    <n v="0.14000000000000001"/>
    <n v="0.95"/>
    <n v="0.8"/>
    <n v="0.54"/>
    <n v="0.87"/>
    <n v="0.6"/>
    <n v="0.9"/>
    <n v="0.83"/>
    <n v="0.9"/>
    <n v="0.66"/>
    <n v="0.57999999999999996"/>
    <n v="4454"/>
    <n v="2886"/>
    <n v="4717"/>
    <n v="1898"/>
    <n v="2634"/>
    <n v="1453"/>
    <n v="1070"/>
    <n v="1892"/>
    <n v="2844"/>
    <n v="1937"/>
    <n v="4280"/>
    <n v="3830"/>
    <n v="4644"/>
    <n v="2369"/>
    <n v="2406"/>
    <n v="4683"/>
    <n v="3199"/>
    <n v="9629"/>
    <n v="7710"/>
    <n v="14583"/>
    <n v="11808"/>
    <n v="7976"/>
  </r>
  <r>
    <x v="0"/>
    <x v="3"/>
    <n v="1456333"/>
    <n v="2943265"/>
    <n v="2617155"/>
    <n v="5064075"/>
    <n v="1833687"/>
    <n v="0.59"/>
    <n v="0.19"/>
    <n v="0.23"/>
    <n v="93826"/>
    <n v="1125912"/>
    <n v="0.83"/>
    <n v="0.79"/>
    <n v="0.31"/>
    <n v="0.21"/>
    <n v="0.25"/>
    <n v="0.09"/>
    <n v="0.13"/>
    <n v="0.52"/>
    <n v="1"/>
    <n v="0.98"/>
    <n v="0.96"/>
    <n v="0.91"/>
    <n v="0.66"/>
    <n v="0.66"/>
    <n v="0.74"/>
    <n v="0.61"/>
    <n v="0.57999999999999996"/>
    <n v="4364"/>
    <n v="3567"/>
    <n v="2847"/>
    <n v="1731"/>
    <n v="4630"/>
    <n v="2304"/>
    <n v="1818"/>
    <n v="3057"/>
    <n v="4333"/>
    <n v="3879"/>
    <n v="2628"/>
    <n v="3626"/>
    <n v="4325"/>
    <n v="4771"/>
    <n v="2709"/>
    <n v="1696"/>
    <n v="1778"/>
    <n v="4859"/>
    <n v="10174"/>
    <n v="6398"/>
    <n v="9589"/>
    <n v="8388"/>
  </r>
  <r>
    <x v="0"/>
    <x v="4"/>
    <n v="877854"/>
    <n v="1733495"/>
    <n v="2955725"/>
    <n v="4174411"/>
    <n v="1695797"/>
    <n v="0.54"/>
    <n v="0.25"/>
    <n v="0.21"/>
    <n v="137302"/>
    <n v="1647624"/>
    <n v="0.97"/>
    <n v="0.77"/>
    <n v="0.34"/>
    <n v="0.26"/>
    <n v="0.17"/>
    <n v="0.06"/>
    <n v="0.16"/>
    <n v="0.51"/>
    <n v="0.66"/>
    <n v="0.62"/>
    <n v="0.98"/>
    <n v="0.85"/>
    <n v="0.7"/>
    <n v="0.79"/>
    <n v="0.9"/>
    <n v="0.56999999999999995"/>
    <n v="0.52"/>
    <n v="2440"/>
    <n v="4182"/>
    <n v="4172"/>
    <n v="4484"/>
    <n v="3384"/>
    <n v="4716"/>
    <n v="2028"/>
    <n v="2937"/>
    <n v="3734"/>
    <n v="1026"/>
    <n v="2930"/>
    <n v="1238"/>
    <n v="1218"/>
    <n v="1089"/>
    <n v="1328"/>
    <n v="1632"/>
    <n v="957"/>
    <n v="12818"/>
    <n v="12068"/>
    <n v="12410"/>
    <n v="7692"/>
    <n v="14389"/>
  </r>
  <r>
    <x v="0"/>
    <x v="5"/>
    <n v="1331260"/>
    <n v="1636580"/>
    <n v="2303703"/>
    <n v="4917527"/>
    <n v="1531057"/>
    <n v="0.62"/>
    <n v="0.17"/>
    <n v="0.21"/>
    <n v="70272"/>
    <n v="843264"/>
    <n v="0.94"/>
    <n v="0.84"/>
    <n v="0.25"/>
    <n v="0.18"/>
    <n v="0.21"/>
    <n v="0.12"/>
    <n v="0.18"/>
    <n v="0.7"/>
    <n v="0.7"/>
    <n v="0.83"/>
    <n v="0.84"/>
    <n v="0.52"/>
    <n v="0.89"/>
    <n v="0.74"/>
    <n v="0.79"/>
    <n v="0.6"/>
    <n v="0.82"/>
    <n v="1642"/>
    <n v="3094"/>
    <n v="3944"/>
    <n v="2064"/>
    <n v="2909"/>
    <n v="1782"/>
    <n v="1841"/>
    <n v="1737"/>
    <n v="1012"/>
    <n v="4501"/>
    <n v="3500"/>
    <n v="4285"/>
    <n v="1379"/>
    <n v="979"/>
    <n v="3959"/>
    <n v="711"/>
    <n v="1434"/>
    <n v="8514"/>
    <n v="13417"/>
    <n v="12923"/>
    <n v="8240"/>
    <n v="8368"/>
  </r>
  <r>
    <x v="0"/>
    <x v="6"/>
    <n v="896428"/>
    <n v="2526245"/>
    <n v="3647798"/>
    <n v="6036572"/>
    <n v="860352"/>
    <n v="0.59"/>
    <n v="0.24"/>
    <n v="0.17"/>
    <n v="125886"/>
    <n v="1510632"/>
    <n v="0.83"/>
    <n v="0.95"/>
    <n v="0.31"/>
    <n v="0.25"/>
    <n v="0.24"/>
    <n v="7.0000000000000007E-2"/>
    <n v="0.06"/>
    <n v="0.9"/>
    <n v="0.75"/>
    <n v="0.79"/>
    <n v="0.6"/>
    <n v="0.92"/>
    <n v="0.96"/>
    <n v="0.65"/>
    <n v="0.83"/>
    <n v="0.6"/>
    <n v="0.85"/>
    <n v="3096"/>
    <n v="3242"/>
    <n v="3338"/>
    <n v="4608"/>
    <n v="3043"/>
    <n v="3787"/>
    <n v="2820"/>
    <n v="4554"/>
    <n v="2732"/>
    <n v="2230"/>
    <n v="4611"/>
    <n v="1486"/>
    <n v="1688"/>
    <n v="3842"/>
    <n v="3981"/>
    <n v="2321"/>
    <n v="3679"/>
    <n v="11249"/>
    <n v="4793"/>
    <n v="9753"/>
    <n v="11095"/>
    <n v="13464"/>
  </r>
  <r>
    <x v="0"/>
    <x v="7"/>
    <n v="1385048"/>
    <n v="2228989"/>
    <n v="4058237"/>
    <n v="3623805"/>
    <n v="1634998"/>
    <n v="0.53"/>
    <n v="0.28999999999999998"/>
    <n v="0.18"/>
    <n v="61394"/>
    <n v="736728"/>
    <n v="0.97"/>
    <n v="0.77"/>
    <n v="0.37"/>
    <n v="0.22"/>
    <n v="0.19"/>
    <n v="0.11"/>
    <n v="0.09"/>
    <n v="0.62"/>
    <n v="0.57999999999999996"/>
    <n v="0.56999999999999995"/>
    <n v="0.71"/>
    <n v="0.96"/>
    <n v="0.7"/>
    <n v="0.68"/>
    <n v="0.92"/>
    <n v="0.96"/>
    <n v="0.56000000000000005"/>
    <n v="4270"/>
    <n v="3133"/>
    <n v="1310"/>
    <n v="4988"/>
    <n v="3331"/>
    <n v="3770"/>
    <n v="1624"/>
    <n v="2058"/>
    <n v="2466"/>
    <n v="3929"/>
    <n v="2720"/>
    <n v="3662"/>
    <n v="575"/>
    <n v="2015"/>
    <n v="860"/>
    <n v="1031"/>
    <n v="2049"/>
    <n v="6306"/>
    <n v="9278"/>
    <n v="5225"/>
    <n v="7907"/>
    <n v="9892"/>
  </r>
  <r>
    <x v="0"/>
    <x v="8"/>
    <n v="886237"/>
    <n v="1645730"/>
    <n v="3445234"/>
    <n v="5647369"/>
    <n v="1188779"/>
    <n v="0.53"/>
    <n v="0.3"/>
    <n v="0.17"/>
    <n v="96710"/>
    <n v="1160520"/>
    <n v="0.83"/>
    <n v="1"/>
    <n v="0.25"/>
    <n v="0.15"/>
    <n v="0.11"/>
    <n v="0.09"/>
    <n v="0.17"/>
    <n v="0.55000000000000004"/>
    <n v="0.81"/>
    <n v="0.83"/>
    <n v="0.69"/>
    <n v="0.55000000000000004"/>
    <n v="0.73"/>
    <n v="0.56000000000000005"/>
    <n v="0.87"/>
    <n v="0.68"/>
    <n v="0.71"/>
    <n v="2672"/>
    <n v="4672"/>
    <n v="4398"/>
    <n v="2622"/>
    <n v="1947"/>
    <n v="3292"/>
    <n v="2548"/>
    <n v="4566"/>
    <n v="4373"/>
    <n v="1770"/>
    <n v="2720"/>
    <n v="2368"/>
    <n v="3636"/>
    <n v="545"/>
    <n v="3986"/>
    <n v="2409"/>
    <n v="4444"/>
    <n v="8602"/>
    <n v="10228"/>
    <n v="3085"/>
    <n v="12447"/>
    <n v="13133"/>
  </r>
  <r>
    <x v="0"/>
    <x v="9"/>
    <n v="541029"/>
    <n v="2369454"/>
    <n v="3115092"/>
    <n v="3578464"/>
    <n v="906963"/>
    <n v="0.7"/>
    <n v="0.06"/>
    <n v="0.24"/>
    <n v="81111"/>
    <n v="973332"/>
    <n v="0.92"/>
    <n v="0.99"/>
    <n v="0.27"/>
    <n v="0.17"/>
    <n v="0.18"/>
    <n v="0.06"/>
    <n v="0.14000000000000001"/>
    <n v="0.75"/>
    <n v="0.77"/>
    <n v="0.98"/>
    <n v="0.64"/>
    <n v="0.91"/>
    <n v="0.89"/>
    <n v="0.9"/>
    <n v="0.78"/>
    <n v="0.83"/>
    <n v="0.71"/>
    <n v="2626"/>
    <n v="4435"/>
    <n v="4019"/>
    <n v="4345"/>
    <n v="2367"/>
    <n v="1618"/>
    <n v="4891"/>
    <n v="4532"/>
    <n v="2486"/>
    <n v="4008"/>
    <n v="3066"/>
    <n v="1471"/>
    <n v="3040"/>
    <n v="3899"/>
    <n v="4488"/>
    <n v="2584"/>
    <n v="3235"/>
    <n v="9083"/>
    <n v="13548"/>
    <n v="11258"/>
    <n v="12009"/>
    <n v="13733"/>
  </r>
  <r>
    <x v="0"/>
    <x v="10"/>
    <n v="756252"/>
    <n v="1553776"/>
    <n v="3012227"/>
    <n v="5883436"/>
    <n v="1827062"/>
    <n v="0.66"/>
    <n v="0.18"/>
    <n v="0.17"/>
    <n v="116982"/>
    <n v="1403784"/>
    <n v="0.87"/>
    <n v="0.85"/>
    <n v="0.31"/>
    <n v="0.24"/>
    <n v="0.11"/>
    <n v="0.14000000000000001"/>
    <n v="0.14000000000000001"/>
    <n v="0.83"/>
    <n v="0.68"/>
    <n v="0.74"/>
    <n v="0.69"/>
    <n v="0.51"/>
    <n v="0.56000000000000005"/>
    <n v="0.76"/>
    <n v="0.72"/>
    <n v="0.61"/>
    <n v="0.54"/>
    <n v="4510"/>
    <n v="1738"/>
    <n v="1602"/>
    <n v="1427"/>
    <n v="2932"/>
    <n v="2953"/>
    <n v="4219"/>
    <n v="1143"/>
    <n v="3019"/>
    <n v="4857"/>
    <n v="3300"/>
    <n v="1346"/>
    <n v="4239"/>
    <n v="2491"/>
    <n v="1392"/>
    <n v="1185"/>
    <n v="761"/>
    <n v="3484"/>
    <n v="14591"/>
    <n v="11322"/>
    <n v="8224"/>
    <n v="5051"/>
  </r>
  <r>
    <x v="0"/>
    <x v="11"/>
    <n v="1362057"/>
    <n v="1013729"/>
    <n v="2193439"/>
    <n v="3377941"/>
    <n v="613907"/>
    <n v="0.56999999999999995"/>
    <n v="0.19"/>
    <n v="0.23"/>
    <n v="102993"/>
    <n v="1235916"/>
    <n v="0.91"/>
    <n v="0.91"/>
    <n v="0.26"/>
    <n v="0.26"/>
    <n v="0.15"/>
    <n v="0.09"/>
    <n v="0.11"/>
    <n v="0.75"/>
    <n v="0.81"/>
    <n v="0.74"/>
    <n v="0.61"/>
    <n v="0.66"/>
    <n v="0.92"/>
    <n v="0.86"/>
    <n v="0.64"/>
    <n v="0.76"/>
    <n v="0.55000000000000004"/>
    <n v="1256"/>
    <n v="2927"/>
    <n v="1296"/>
    <n v="4040"/>
    <n v="4565"/>
    <n v="3090"/>
    <n v="2787"/>
    <n v="1665"/>
    <n v="1432"/>
    <n v="3225"/>
    <n v="3849"/>
    <n v="4952"/>
    <n v="2516"/>
    <n v="2427"/>
    <n v="3579"/>
    <n v="4652"/>
    <n v="1037"/>
    <n v="13562"/>
    <n v="8616"/>
    <n v="11625"/>
    <n v="13187"/>
    <n v="9955"/>
  </r>
  <r>
    <x v="1"/>
    <x v="0"/>
    <n v="633377"/>
    <n v="1753135"/>
    <n v="4918027"/>
    <n v="3546548"/>
    <n v="1858764"/>
    <n v="0.51"/>
    <n v="0.25"/>
    <n v="0.23"/>
    <n v="131097"/>
    <n v="1573164"/>
    <n v="0.95"/>
    <n v="0.79"/>
    <n v="0.34"/>
    <n v="0.27"/>
    <n v="0.16"/>
    <n v="0.12"/>
    <n v="0.14000000000000001"/>
    <n v="0.56999999999999995"/>
    <n v="0.7"/>
    <n v="0.77"/>
    <n v="0.99"/>
    <n v="0.98"/>
    <n v="0.85"/>
    <n v="0.63"/>
    <n v="0.53"/>
    <n v="0.57999999999999996"/>
    <n v="0.69"/>
    <n v="3411"/>
    <n v="3995"/>
    <n v="2344"/>
    <n v="1078"/>
    <n v="4519"/>
    <n v="3146"/>
    <n v="2198"/>
    <n v="1969"/>
    <n v="4667"/>
    <n v="3940"/>
    <n v="2563"/>
    <n v="1982"/>
    <n v="2231"/>
    <n v="4260"/>
    <n v="2146"/>
    <n v="2517"/>
    <n v="3046"/>
    <n v="6736"/>
    <n v="11690"/>
    <n v="10327"/>
    <n v="10368"/>
    <n v="10214"/>
  </r>
  <r>
    <x v="1"/>
    <x v="1"/>
    <n v="1428083"/>
    <n v="2930018"/>
    <n v="2684624"/>
    <n v="6593593"/>
    <n v="1557176"/>
    <n v="0.65"/>
    <n v="0.18"/>
    <n v="0.17"/>
    <n v="83613"/>
    <n v="1003356"/>
    <n v="0.85"/>
    <n v="0.81"/>
    <n v="0.3"/>
    <n v="0.24"/>
    <n v="0.18"/>
    <n v="0.12"/>
    <n v="0.11"/>
    <n v="0.6"/>
    <n v="0.81"/>
    <n v="0.72"/>
    <n v="0.51"/>
    <n v="0.59"/>
    <n v="0.92"/>
    <n v="0.52"/>
    <n v="0.77"/>
    <n v="0.72"/>
    <n v="0.81"/>
    <n v="2515"/>
    <n v="2592"/>
    <n v="4340"/>
    <n v="4800"/>
    <n v="3487"/>
    <n v="1021"/>
    <n v="2592"/>
    <n v="1234"/>
    <n v="1538"/>
    <n v="2308"/>
    <n v="2499"/>
    <n v="3142"/>
    <n v="4382"/>
    <n v="2743"/>
    <n v="3900"/>
    <n v="2871"/>
    <n v="4621"/>
    <n v="14792"/>
    <n v="3927"/>
    <n v="5429"/>
    <n v="14410"/>
    <n v="12964"/>
  </r>
  <r>
    <x v="1"/>
    <x v="2"/>
    <n v="522499"/>
    <n v="2197405"/>
    <n v="3177592"/>
    <n v="3052389"/>
    <n v="1972714"/>
    <n v="0.65"/>
    <n v="0.11"/>
    <n v="0.25"/>
    <n v="55963"/>
    <n v="671556"/>
    <n v="0.92"/>
    <n v="0.81"/>
    <n v="0.21"/>
    <n v="0.21"/>
    <n v="0.23"/>
    <n v="0.12"/>
    <n v="0.17"/>
    <n v="0.6"/>
    <n v="0.86"/>
    <n v="0.69"/>
    <n v="0.86"/>
    <n v="0.59"/>
    <n v="0.96"/>
    <n v="0.75"/>
    <n v="0.52"/>
    <n v="0.55000000000000004"/>
    <n v="0.89"/>
    <n v="3982"/>
    <n v="3431"/>
    <n v="2866"/>
    <n v="3907"/>
    <n v="4997"/>
    <n v="2979"/>
    <n v="2787"/>
    <n v="2464"/>
    <n v="3622"/>
    <n v="4830"/>
    <n v="3173"/>
    <n v="4031"/>
    <n v="1736"/>
    <n v="2873"/>
    <n v="4869"/>
    <n v="981"/>
    <n v="2259"/>
    <n v="12397"/>
    <n v="6081"/>
    <n v="7470"/>
    <n v="5864"/>
    <n v="6668"/>
  </r>
  <r>
    <x v="1"/>
    <x v="3"/>
    <n v="1141529"/>
    <n v="2508140"/>
    <n v="4400952"/>
    <n v="3999666"/>
    <n v="1220187"/>
    <n v="0.55000000000000004"/>
    <n v="0.25"/>
    <n v="0.2"/>
    <n v="108810"/>
    <n v="1305720"/>
    <n v="0.84"/>
    <n v="0.79"/>
    <n v="0.32"/>
    <n v="0.23"/>
    <n v="0.2"/>
    <n v="0.08"/>
    <n v="0.1"/>
    <n v="0.9"/>
    <n v="0.68"/>
    <n v="0.89"/>
    <n v="0.66"/>
    <n v="0.81"/>
    <n v="0.74"/>
    <n v="0.95"/>
    <n v="0.78"/>
    <n v="0.71"/>
    <n v="0.57999999999999996"/>
    <n v="2586"/>
    <n v="3900"/>
    <n v="4797"/>
    <n v="4561"/>
    <n v="1622"/>
    <n v="3546"/>
    <n v="4027"/>
    <n v="2864"/>
    <n v="3754"/>
    <n v="4684"/>
    <n v="3810"/>
    <n v="3089"/>
    <n v="654"/>
    <n v="938"/>
    <n v="4529"/>
    <n v="3992"/>
    <n v="3442"/>
    <n v="12358"/>
    <n v="7263"/>
    <n v="9601"/>
    <n v="7884"/>
    <n v="3173"/>
  </r>
  <r>
    <x v="1"/>
    <x v="4"/>
    <n v="1362188"/>
    <n v="2753466"/>
    <n v="4430373"/>
    <n v="5801250"/>
    <n v="1121465"/>
    <n v="0.51"/>
    <n v="0.27"/>
    <n v="0.22"/>
    <n v="131940"/>
    <n v="1583280"/>
    <n v="0.88"/>
    <n v="1"/>
    <n v="0.21"/>
    <n v="0.22"/>
    <n v="0.21"/>
    <n v="0.14000000000000001"/>
    <n v="0.09"/>
    <n v="0.78"/>
    <n v="0.91"/>
    <n v="0.54"/>
    <n v="0.69"/>
    <n v="0.52"/>
    <n v="0.55000000000000004"/>
    <n v="0.51"/>
    <n v="0.53"/>
    <n v="0.64"/>
    <n v="0.77"/>
    <n v="1529"/>
    <n v="4771"/>
    <n v="4386"/>
    <n v="4221"/>
    <n v="3788"/>
    <n v="2984"/>
    <n v="4504"/>
    <n v="3426"/>
    <n v="4504"/>
    <n v="4957"/>
    <n v="4192"/>
    <n v="3535"/>
    <n v="1242"/>
    <n v="1284"/>
    <n v="1728"/>
    <n v="2231"/>
    <n v="3038"/>
    <n v="3369"/>
    <n v="12054"/>
    <n v="7994"/>
    <n v="4765"/>
    <n v="5689"/>
  </r>
  <r>
    <x v="1"/>
    <x v="5"/>
    <n v="661867"/>
    <n v="1275974"/>
    <n v="3400569"/>
    <n v="5172743"/>
    <n v="1385829"/>
    <n v="0.66"/>
    <n v="0.13"/>
    <n v="0.21"/>
    <n v="116015"/>
    <n v="1392180"/>
    <n v="0.82"/>
    <n v="0.98"/>
    <n v="0.28000000000000003"/>
    <n v="0.17"/>
    <n v="0.23"/>
    <n v="0.08"/>
    <n v="0.14000000000000001"/>
    <n v="0.9"/>
    <n v="0.83"/>
    <n v="0.6"/>
    <n v="0.73"/>
    <n v="0.88"/>
    <n v="0.54"/>
    <n v="0.53"/>
    <n v="0.66"/>
    <n v="0.7"/>
    <n v="0.91"/>
    <n v="4931"/>
    <n v="4760"/>
    <n v="2691"/>
    <n v="2774"/>
    <n v="4675"/>
    <n v="3348"/>
    <n v="4884"/>
    <n v="1576"/>
    <n v="1320"/>
    <n v="1456"/>
    <n v="3347"/>
    <n v="4482"/>
    <n v="2235"/>
    <n v="750"/>
    <n v="3821"/>
    <n v="3031"/>
    <n v="4121"/>
    <n v="6872"/>
    <n v="8712"/>
    <n v="14743"/>
    <n v="9951"/>
    <n v="8338"/>
  </r>
  <r>
    <x v="1"/>
    <x v="6"/>
    <n v="877356"/>
    <n v="1407326"/>
    <n v="4209455"/>
    <n v="4712478"/>
    <n v="1349067"/>
    <n v="0.57999999999999996"/>
    <n v="0.23"/>
    <n v="0.19"/>
    <n v="50898"/>
    <n v="610776"/>
    <n v="0.87"/>
    <n v="0.81"/>
    <n v="0.25"/>
    <n v="0.19"/>
    <n v="0.15"/>
    <n v="0.08"/>
    <n v="0.1"/>
    <n v="0.92"/>
    <n v="0.56000000000000005"/>
    <n v="0.52"/>
    <n v="0.94"/>
    <n v="0.93"/>
    <n v="0.56000000000000005"/>
    <n v="0.82"/>
    <n v="0.99"/>
    <n v="0.91"/>
    <n v="0.56000000000000005"/>
    <n v="1588"/>
    <n v="1047"/>
    <n v="1127"/>
    <n v="4008"/>
    <n v="4786"/>
    <n v="1092"/>
    <n v="2064"/>
    <n v="3023"/>
    <n v="4686"/>
    <n v="3502"/>
    <n v="1023"/>
    <n v="3395"/>
    <n v="4329"/>
    <n v="986"/>
    <n v="2531"/>
    <n v="982"/>
    <n v="2636"/>
    <n v="11297"/>
    <n v="6293"/>
    <n v="12841"/>
    <n v="11441"/>
    <n v="14771"/>
  </r>
  <r>
    <x v="1"/>
    <x v="7"/>
    <n v="830101"/>
    <n v="1046037"/>
    <n v="3067315"/>
    <n v="6023667"/>
    <n v="1495140"/>
    <n v="0.56999999999999995"/>
    <n v="0.21"/>
    <n v="0.22"/>
    <n v="89415"/>
    <n v="1072980"/>
    <n v="0.93"/>
    <n v="0.97"/>
    <n v="0.34"/>
    <n v="0.16"/>
    <n v="0.25"/>
    <n v="0.1"/>
    <n v="0.1"/>
    <n v="0.54"/>
    <n v="0.74"/>
    <n v="0.72"/>
    <n v="0.94"/>
    <n v="0.94"/>
    <n v="0.64"/>
    <n v="0.56999999999999995"/>
    <n v="0.83"/>
    <n v="0.56999999999999995"/>
    <n v="0.92"/>
    <n v="3614"/>
    <n v="4620"/>
    <n v="3096"/>
    <n v="2222"/>
    <n v="3447"/>
    <n v="4023"/>
    <n v="3075"/>
    <n v="4630"/>
    <n v="4243"/>
    <n v="1582"/>
    <n v="1634"/>
    <n v="4921"/>
    <n v="967"/>
    <n v="1481"/>
    <n v="2345"/>
    <n v="4419"/>
    <n v="4100"/>
    <n v="6981"/>
    <n v="12883"/>
    <n v="11819"/>
    <n v="9395"/>
    <n v="10235"/>
  </r>
  <r>
    <x v="1"/>
    <x v="8"/>
    <n v="1258474"/>
    <n v="1280405"/>
    <n v="3240515"/>
    <n v="4258567"/>
    <n v="510230"/>
    <n v="0.57999999999999996"/>
    <n v="0.27"/>
    <n v="0.15"/>
    <n v="90235"/>
    <n v="1082820"/>
    <n v="0.89"/>
    <n v="0.85"/>
    <n v="0.31"/>
    <n v="0.28000000000000003"/>
    <n v="0.14000000000000001"/>
    <n v="0.11"/>
    <n v="0.18"/>
    <n v="0.9"/>
    <n v="0.63"/>
    <n v="0.61"/>
    <n v="0.71"/>
    <n v="0.88"/>
    <n v="0.89"/>
    <n v="1"/>
    <n v="0.5"/>
    <n v="0.93"/>
    <n v="0.91"/>
    <n v="1740"/>
    <n v="4503"/>
    <n v="3468"/>
    <n v="2532"/>
    <n v="2640"/>
    <n v="2878"/>
    <n v="2453"/>
    <n v="3168"/>
    <n v="1230"/>
    <n v="2944"/>
    <n v="2967"/>
    <n v="3511"/>
    <n v="4712"/>
    <n v="1962"/>
    <n v="3329"/>
    <n v="1198"/>
    <n v="2887"/>
    <n v="5749"/>
    <n v="7474"/>
    <n v="14745"/>
    <n v="11571"/>
    <n v="10075"/>
  </r>
  <r>
    <x v="1"/>
    <x v="9"/>
    <n v="831154"/>
    <n v="2515587"/>
    <n v="2808736"/>
    <n v="3921490"/>
    <n v="1977455"/>
    <n v="0.59"/>
    <n v="0.17"/>
    <n v="0.24"/>
    <n v="83709"/>
    <n v="1004508"/>
    <n v="0.92"/>
    <n v="0.76"/>
    <n v="0.23"/>
    <n v="0.22"/>
    <n v="0.1"/>
    <n v="0.05"/>
    <n v="0.08"/>
    <n v="0.96"/>
    <n v="0.79"/>
    <n v="0.91"/>
    <n v="0.66"/>
    <n v="0.92"/>
    <n v="0.66"/>
    <n v="0.9"/>
    <n v="0.95"/>
    <n v="0.56999999999999995"/>
    <n v="0.69"/>
    <n v="2622"/>
    <n v="2874"/>
    <n v="1152"/>
    <n v="4674"/>
    <n v="4748"/>
    <n v="3165"/>
    <n v="2146"/>
    <n v="4542"/>
    <n v="1210"/>
    <n v="4979"/>
    <n v="4869"/>
    <n v="3961"/>
    <n v="864"/>
    <n v="1968"/>
    <n v="528"/>
    <n v="2901"/>
    <n v="4340"/>
    <n v="10978"/>
    <n v="5781"/>
    <n v="6042"/>
    <n v="7356"/>
    <n v="14504"/>
  </r>
  <r>
    <x v="1"/>
    <x v="10"/>
    <n v="1444340"/>
    <n v="1579778"/>
    <n v="3711683"/>
    <n v="4611837"/>
    <n v="1944345"/>
    <n v="0.7"/>
    <n v="0.12"/>
    <n v="0.18"/>
    <n v="85554"/>
    <n v="1026648"/>
    <n v="0.82"/>
    <n v="0.88"/>
    <n v="0.36"/>
    <n v="0.22"/>
    <n v="0.22"/>
    <n v="0.13"/>
    <n v="0.19"/>
    <n v="0.71"/>
    <n v="0.78"/>
    <n v="0.62"/>
    <n v="0.64"/>
    <n v="0.88"/>
    <n v="0.84"/>
    <n v="0.82"/>
    <n v="0.68"/>
    <n v="0.77"/>
    <n v="0.63"/>
    <n v="4265"/>
    <n v="4558"/>
    <n v="4853"/>
    <n v="3434"/>
    <n v="3968"/>
    <n v="2187"/>
    <n v="3309"/>
    <n v="2757"/>
    <n v="3926"/>
    <n v="1584"/>
    <n v="3522"/>
    <n v="3371"/>
    <n v="1899"/>
    <n v="3317"/>
    <n v="3334"/>
    <n v="2308"/>
    <n v="3508"/>
    <n v="8966"/>
    <n v="11802"/>
    <n v="14936"/>
    <n v="9985"/>
    <n v="3967"/>
  </r>
  <r>
    <x v="1"/>
    <x v="11"/>
    <n v="806318"/>
    <n v="2563312"/>
    <n v="3454900"/>
    <n v="5412398"/>
    <n v="1010199"/>
    <n v="0.56999999999999995"/>
    <n v="0.18"/>
    <n v="0.25"/>
    <n v="103326"/>
    <n v="1239912"/>
    <n v="0.92"/>
    <n v="0.94"/>
    <n v="0.36"/>
    <n v="0.28000000000000003"/>
    <n v="0.21"/>
    <n v="0.1"/>
    <n v="0.09"/>
    <n v="0.89"/>
    <n v="0.61"/>
    <n v="0.59"/>
    <n v="0.87"/>
    <n v="0.86"/>
    <n v="0.63"/>
    <n v="0.89"/>
    <n v="0.6"/>
    <n v="0.53"/>
    <n v="0.92"/>
    <n v="2716"/>
    <n v="4197"/>
    <n v="3037"/>
    <n v="3912"/>
    <n v="1851"/>
    <n v="2379"/>
    <n v="1796"/>
    <n v="1225"/>
    <n v="3418"/>
    <n v="2046"/>
    <n v="1068"/>
    <n v="1442"/>
    <n v="3486"/>
    <n v="872"/>
    <n v="4541"/>
    <n v="3222"/>
    <n v="1393"/>
    <n v="9873"/>
    <n v="14300"/>
    <n v="13205"/>
    <n v="6858"/>
    <n v="5775"/>
  </r>
  <r>
    <x v="2"/>
    <x v="0"/>
    <n v="519636"/>
    <n v="1716422"/>
    <n v="4668960"/>
    <n v="5614001"/>
    <n v="845722"/>
    <n v="0.67"/>
    <n v="0.11"/>
    <n v="0.23"/>
    <n v="74534"/>
    <n v="894408"/>
    <n v="0.98"/>
    <n v="0.94"/>
    <n v="0.38"/>
    <n v="0.21"/>
    <n v="0.16"/>
    <n v="0.08"/>
    <n v="0.19"/>
    <n v="0.75"/>
    <n v="0.79"/>
    <n v="0.88"/>
    <n v="0.86"/>
    <n v="0.65"/>
    <n v="0.67"/>
    <n v="0.65"/>
    <n v="0.68"/>
    <n v="0.61"/>
    <n v="0.7"/>
    <n v="2358"/>
    <n v="3668"/>
    <n v="2228"/>
    <n v="4000"/>
    <n v="4185"/>
    <n v="3157"/>
    <n v="1539"/>
    <n v="1777"/>
    <n v="3592"/>
    <n v="4696"/>
    <n v="4809"/>
    <n v="1569"/>
    <n v="712"/>
    <n v="1041"/>
    <n v="3296"/>
    <n v="1206"/>
    <n v="4661"/>
    <n v="9027"/>
    <n v="8861"/>
    <n v="12428"/>
    <n v="10727"/>
    <n v="5454"/>
  </r>
  <r>
    <x v="2"/>
    <x v="1"/>
    <n v="649367"/>
    <n v="2044742"/>
    <n v="4911823"/>
    <n v="6675311"/>
    <n v="879240"/>
    <n v="0.56000000000000005"/>
    <n v="0.23"/>
    <n v="0.21"/>
    <n v="149453"/>
    <n v="1793436"/>
    <n v="0.94"/>
    <n v="0.81"/>
    <n v="0.39"/>
    <n v="0.23"/>
    <n v="0.12"/>
    <n v="0.11"/>
    <n v="0.06"/>
    <n v="0.99"/>
    <n v="0.68"/>
    <n v="0.87"/>
    <n v="0.64"/>
    <n v="0.55000000000000004"/>
    <n v="0.7"/>
    <n v="0.78"/>
    <n v="0.71"/>
    <n v="0.8"/>
    <n v="0.99"/>
    <n v="3574"/>
    <n v="2419"/>
    <n v="3548"/>
    <n v="3020"/>
    <n v="4209"/>
    <n v="2401"/>
    <n v="2438"/>
    <n v="2157"/>
    <n v="2130"/>
    <n v="2153"/>
    <n v="2223"/>
    <n v="3657"/>
    <n v="1627"/>
    <n v="1885"/>
    <n v="1574"/>
    <n v="4671"/>
    <n v="2657"/>
    <n v="8272"/>
    <n v="5333"/>
    <n v="4732"/>
    <n v="7518"/>
    <n v="4737"/>
  </r>
  <r>
    <x v="2"/>
    <x v="2"/>
    <n v="929678"/>
    <n v="2165244"/>
    <n v="2094757"/>
    <n v="3554790"/>
    <n v="1023490"/>
    <n v="0.68"/>
    <n v="0.12"/>
    <n v="0.2"/>
    <n v="130782"/>
    <n v="1569384"/>
    <n v="0.8"/>
    <n v="0.8"/>
    <n v="0.35"/>
    <n v="0.17"/>
    <n v="0.18"/>
    <n v="7.0000000000000007E-2"/>
    <n v="0.12"/>
    <n v="0.53"/>
    <n v="1"/>
    <n v="0.66"/>
    <n v="0.83"/>
    <n v="0.92"/>
    <n v="0.88"/>
    <n v="0.74"/>
    <n v="0.87"/>
    <n v="0.98"/>
    <n v="0.81"/>
    <n v="3281"/>
    <n v="2082"/>
    <n v="3973"/>
    <n v="4149"/>
    <n v="4093"/>
    <n v="2521"/>
    <n v="4003"/>
    <n v="3358"/>
    <n v="2085"/>
    <n v="1281"/>
    <n v="4760"/>
    <n v="3771"/>
    <n v="3988"/>
    <n v="1556"/>
    <n v="3391"/>
    <n v="1900"/>
    <n v="1743"/>
    <n v="11020"/>
    <n v="13301"/>
    <n v="4081"/>
    <n v="14871"/>
    <n v="13098"/>
  </r>
  <r>
    <x v="2"/>
    <x v="3"/>
    <n v="1105292"/>
    <n v="2758213"/>
    <n v="4394420"/>
    <n v="4691445"/>
    <n v="1075469"/>
    <n v="0.59"/>
    <n v="0.22"/>
    <n v="0.19"/>
    <n v="69492"/>
    <n v="833904"/>
    <n v="0.98"/>
    <n v="0.95"/>
    <n v="0.39"/>
    <n v="0.26"/>
    <n v="0.13"/>
    <n v="0.12"/>
    <n v="0.16"/>
    <n v="0.79"/>
    <n v="0.54"/>
    <n v="0.99"/>
    <n v="0.72"/>
    <n v="0.69"/>
    <n v="0.69"/>
    <n v="0.56000000000000005"/>
    <n v="0.67"/>
    <n v="0.83"/>
    <n v="0.53"/>
    <n v="2516"/>
    <n v="4393"/>
    <n v="4487"/>
    <n v="2904"/>
    <n v="3414"/>
    <n v="1408"/>
    <n v="3712"/>
    <n v="1666"/>
    <n v="4763"/>
    <n v="3514"/>
    <n v="4624"/>
    <n v="4254"/>
    <n v="1552"/>
    <n v="1159"/>
    <n v="3731"/>
    <n v="1198"/>
    <n v="1721"/>
    <n v="5642"/>
    <n v="4371"/>
    <n v="11345"/>
    <n v="11875"/>
    <n v="7525"/>
  </r>
  <r>
    <x v="2"/>
    <x v="4"/>
    <n v="700524"/>
    <n v="2399004"/>
    <n v="2484441"/>
    <n v="3380631"/>
    <n v="506326"/>
    <n v="0.61"/>
    <n v="0.2"/>
    <n v="0.19"/>
    <n v="104985"/>
    <n v="1259820"/>
    <n v="0.8"/>
    <n v="0.93"/>
    <n v="0.37"/>
    <n v="0.24"/>
    <n v="0.11"/>
    <n v="0.15"/>
    <n v="0.19"/>
    <n v="1"/>
    <n v="0.98"/>
    <n v="1"/>
    <n v="0.79"/>
    <n v="0.65"/>
    <n v="0.68"/>
    <n v="0.91"/>
    <n v="0.81"/>
    <n v="0.84"/>
    <n v="0.77"/>
    <n v="1440"/>
    <n v="1341"/>
    <n v="2870"/>
    <n v="1933"/>
    <n v="3205"/>
    <n v="4568"/>
    <n v="1829"/>
    <n v="3812"/>
    <n v="3830"/>
    <n v="4295"/>
    <n v="1417"/>
    <n v="3522"/>
    <n v="1113"/>
    <n v="2858"/>
    <n v="4922"/>
    <n v="587"/>
    <n v="4745"/>
    <n v="6824"/>
    <n v="12122"/>
    <n v="13422"/>
    <n v="10761"/>
    <n v="7462"/>
  </r>
  <r>
    <x v="2"/>
    <x v="5"/>
    <n v="683350"/>
    <n v="2628053"/>
    <n v="4507951"/>
    <n v="5023992"/>
    <n v="986141"/>
    <n v="0.54"/>
    <n v="0.22"/>
    <n v="0.24"/>
    <n v="62797"/>
    <n v="753564"/>
    <n v="0.94"/>
    <n v="0.85"/>
    <n v="0.28999999999999998"/>
    <n v="0.22"/>
    <n v="0.21"/>
    <n v="0.06"/>
    <n v="0.05"/>
    <n v="0.83"/>
    <n v="0.78"/>
    <n v="0.55000000000000004"/>
    <n v="0.65"/>
    <n v="0.9"/>
    <n v="0.94"/>
    <n v="0.99"/>
    <n v="0.96"/>
    <n v="0.63"/>
    <n v="0.87"/>
    <n v="4852"/>
    <n v="4391"/>
    <n v="3723"/>
    <n v="2539"/>
    <n v="2135"/>
    <n v="3425"/>
    <n v="4086"/>
    <n v="1600"/>
    <n v="3210"/>
    <n v="1803"/>
    <n v="2695"/>
    <n v="2411"/>
    <n v="1033"/>
    <n v="546"/>
    <n v="1152"/>
    <n v="1093"/>
    <n v="2982"/>
    <n v="4754"/>
    <n v="12360"/>
    <n v="14583"/>
    <n v="12342"/>
    <n v="14364"/>
  </r>
  <r>
    <x v="2"/>
    <x v="6"/>
    <n v="665884"/>
    <n v="1551725"/>
    <n v="4151891"/>
    <n v="6389947"/>
    <n v="1466863"/>
    <n v="0.52"/>
    <n v="0.28000000000000003"/>
    <n v="0.2"/>
    <n v="131664"/>
    <n v="1579968"/>
    <n v="0.92"/>
    <n v="0.99"/>
    <n v="0.38"/>
    <n v="0.25"/>
    <n v="0.24"/>
    <n v="0.12"/>
    <n v="0.18"/>
    <n v="0.95"/>
    <n v="0.94"/>
    <n v="0.51"/>
    <n v="0.67"/>
    <n v="0.98"/>
    <n v="0.86"/>
    <n v="0.96"/>
    <n v="0.53"/>
    <n v="0.9"/>
    <n v="0.71"/>
    <n v="3727"/>
    <n v="1211"/>
    <n v="2696"/>
    <n v="4051"/>
    <n v="4250"/>
    <n v="1915"/>
    <n v="1784"/>
    <n v="4917"/>
    <n v="4227"/>
    <n v="4415"/>
    <n v="3101"/>
    <n v="4841"/>
    <n v="916"/>
    <n v="4051"/>
    <n v="2565"/>
    <n v="2821"/>
    <n v="945"/>
    <n v="13562"/>
    <n v="13062"/>
    <n v="10576"/>
    <n v="8636"/>
    <n v="7324"/>
  </r>
  <r>
    <x v="2"/>
    <x v="7"/>
    <n v="1011211"/>
    <n v="1992222"/>
    <n v="3906849"/>
    <n v="4677265"/>
    <n v="1799829"/>
    <n v="0.66"/>
    <n v="0.1"/>
    <n v="0.24"/>
    <n v="98450"/>
    <n v="1181400"/>
    <n v="0.8"/>
    <n v="0.99"/>
    <n v="0.27"/>
    <n v="0.19"/>
    <n v="0.21"/>
    <n v="7.0000000000000007E-2"/>
    <n v="0.09"/>
    <n v="0.77"/>
    <n v="0.69"/>
    <n v="0.73"/>
    <n v="0.84"/>
    <n v="0.97"/>
    <n v="0.63"/>
    <n v="0.65"/>
    <n v="0.71"/>
    <n v="0.53"/>
    <n v="0.72"/>
    <n v="3362"/>
    <n v="2483"/>
    <n v="2526"/>
    <n v="1452"/>
    <n v="4591"/>
    <n v="2407"/>
    <n v="4270"/>
    <n v="4573"/>
    <n v="4180"/>
    <n v="4711"/>
    <n v="3930"/>
    <n v="2607"/>
    <n v="3417"/>
    <n v="4799"/>
    <n v="2807"/>
    <n v="4846"/>
    <n v="1157"/>
    <n v="5916"/>
    <n v="8541"/>
    <n v="10747"/>
    <n v="11151"/>
    <n v="10333"/>
  </r>
  <r>
    <x v="2"/>
    <x v="8"/>
    <n v="638966"/>
    <n v="2904033"/>
    <n v="3565552"/>
    <n v="4842148"/>
    <n v="1726726"/>
    <n v="0.64"/>
    <n v="0.14000000000000001"/>
    <n v="0.22"/>
    <n v="91013"/>
    <n v="1092156"/>
    <n v="0.87"/>
    <n v="0.91"/>
    <n v="0.36"/>
    <n v="0.21"/>
    <n v="0.15"/>
    <n v="7.0000000000000007E-2"/>
    <n v="0.09"/>
    <n v="0.74"/>
    <n v="0.88"/>
    <n v="0.88"/>
    <n v="0.7"/>
    <n v="0.61"/>
    <n v="0.82"/>
    <n v="0.68"/>
    <n v="0.9"/>
    <n v="0.78"/>
    <n v="0.77"/>
    <n v="4101"/>
    <n v="2755"/>
    <n v="3696"/>
    <n v="1842"/>
    <n v="2870"/>
    <n v="4653"/>
    <n v="2809"/>
    <n v="2929"/>
    <n v="3162"/>
    <n v="1086"/>
    <n v="2380"/>
    <n v="4229"/>
    <n v="1452"/>
    <n v="1801"/>
    <n v="2598"/>
    <n v="2037"/>
    <n v="1978"/>
    <n v="6143"/>
    <n v="6639"/>
    <n v="7842"/>
    <n v="9506"/>
    <n v="4931"/>
  </r>
  <r>
    <x v="2"/>
    <x v="9"/>
    <n v="900992"/>
    <n v="2538608"/>
    <n v="2823061"/>
    <n v="3530586"/>
    <n v="1524928"/>
    <n v="0.51"/>
    <n v="0.3"/>
    <n v="0.19"/>
    <n v="59567"/>
    <n v="714804"/>
    <n v="0.83"/>
    <n v="0.78"/>
    <n v="0.39"/>
    <n v="0.17"/>
    <n v="0.19"/>
    <n v="0.15"/>
    <n v="0.17"/>
    <n v="0.99"/>
    <n v="0.54"/>
    <n v="0.87"/>
    <n v="0.81"/>
    <n v="0.82"/>
    <n v="0.77"/>
    <n v="0.71"/>
    <n v="0.73"/>
    <n v="1"/>
    <n v="0.93"/>
    <n v="2441"/>
    <n v="2468"/>
    <n v="3945"/>
    <n v="2390"/>
    <n v="4473"/>
    <n v="2165"/>
    <n v="4127"/>
    <n v="2781"/>
    <n v="2501"/>
    <n v="3638"/>
    <n v="1387"/>
    <n v="4187"/>
    <n v="3854"/>
    <n v="4468"/>
    <n v="3157"/>
    <n v="4997"/>
    <n v="2860"/>
    <n v="14898"/>
    <n v="12606"/>
    <n v="12971"/>
    <n v="6747"/>
    <n v="10724"/>
  </r>
  <r>
    <x v="2"/>
    <x v="10"/>
    <n v="1404580"/>
    <n v="1729047"/>
    <n v="3797990"/>
    <n v="3462105"/>
    <n v="880334"/>
    <n v="0.5"/>
    <n v="0.3"/>
    <n v="0.2"/>
    <n v="51585"/>
    <n v="619020"/>
    <n v="0.98"/>
    <n v="0.86"/>
    <n v="0.37"/>
    <n v="0.28999999999999998"/>
    <n v="0.23"/>
    <n v="7.0000000000000007E-2"/>
    <n v="0.15"/>
    <n v="0.73"/>
    <n v="0.69"/>
    <n v="0.63"/>
    <n v="0.99"/>
    <n v="0.94"/>
    <n v="0.89"/>
    <n v="0.79"/>
    <n v="0.95"/>
    <n v="0.89"/>
    <n v="0.7"/>
    <n v="3967"/>
    <n v="1758"/>
    <n v="3839"/>
    <n v="3109"/>
    <n v="2109"/>
    <n v="3831"/>
    <n v="2607"/>
    <n v="2750"/>
    <n v="3529"/>
    <n v="4512"/>
    <n v="3244"/>
    <n v="3750"/>
    <n v="1861"/>
    <n v="3914"/>
    <n v="1076"/>
    <n v="686"/>
    <n v="4097"/>
    <n v="10997"/>
    <n v="6673"/>
    <n v="8780"/>
    <n v="13639"/>
    <n v="4154"/>
  </r>
  <r>
    <x v="2"/>
    <x v="11"/>
    <n v="1358547"/>
    <n v="2808176"/>
    <n v="4348891"/>
    <n v="4182959"/>
    <n v="1679646"/>
    <n v="0.67"/>
    <n v="0.1"/>
    <n v="0.23"/>
    <n v="136169"/>
    <n v="1634028"/>
    <n v="0.9"/>
    <n v="0.89"/>
    <n v="0.35"/>
    <n v="0.28999999999999998"/>
    <n v="0.16"/>
    <n v="0.09"/>
    <n v="0.11"/>
    <n v="0.67"/>
    <n v="0.81"/>
    <n v="0.61"/>
    <n v="0.63"/>
    <n v="0.83"/>
    <n v="0.63"/>
    <n v="0.79"/>
    <n v="0.72"/>
    <n v="0.57999999999999996"/>
    <n v="0.79"/>
    <n v="4509"/>
    <n v="2304"/>
    <n v="3836"/>
    <n v="4495"/>
    <n v="1348"/>
    <n v="3933"/>
    <n v="3901"/>
    <n v="2775"/>
    <n v="1957"/>
    <n v="3306"/>
    <n v="1961"/>
    <n v="1784"/>
    <n v="3680"/>
    <n v="3834"/>
    <n v="2330"/>
    <n v="941"/>
    <n v="4230"/>
    <n v="10783"/>
    <n v="6676"/>
    <n v="9915"/>
    <n v="7360"/>
    <n v="12983"/>
  </r>
  <r>
    <x v="3"/>
    <x v="0"/>
    <n v="951228"/>
    <n v="2606916"/>
    <n v="2883338"/>
    <n v="4621310"/>
    <n v="1150888"/>
    <n v="0.53"/>
    <n v="0.32"/>
    <n v="0.15"/>
    <n v="60741"/>
    <n v="728892"/>
    <n v="0.81"/>
    <n v="0.77"/>
    <n v="0.24"/>
    <n v="0.24"/>
    <n v="0.16"/>
    <n v="7.0000000000000007E-2"/>
    <n v="0.11"/>
    <n v="0.85"/>
    <n v="0.56999999999999995"/>
    <n v="0.52"/>
    <n v="0.89"/>
    <n v="0.76"/>
    <n v="0.54"/>
    <n v="0.57999999999999996"/>
    <n v="0.76"/>
    <n v="0.74"/>
    <n v="0.75"/>
    <n v="3651"/>
    <n v="4098"/>
    <n v="2749"/>
    <n v="2151"/>
    <n v="1821"/>
    <n v="2141"/>
    <n v="3441"/>
    <n v="2620"/>
    <n v="1894"/>
    <n v="1254"/>
    <n v="3504"/>
    <n v="1200"/>
    <n v="1978"/>
    <n v="1880"/>
    <n v="1385"/>
    <n v="1831"/>
    <n v="2343"/>
    <n v="7917"/>
    <n v="4919"/>
    <n v="11383"/>
    <n v="10206"/>
    <n v="10777"/>
  </r>
  <r>
    <x v="3"/>
    <x v="1"/>
    <n v="1046448"/>
    <n v="2232272"/>
    <n v="2160692"/>
    <n v="3075777"/>
    <n v="1802799"/>
    <n v="0.54"/>
    <n v="0.3"/>
    <n v="0.16"/>
    <n v="63646"/>
    <n v="763752"/>
    <n v="0.93"/>
    <n v="0.85"/>
    <n v="0.32"/>
    <n v="0.22"/>
    <n v="0.16"/>
    <n v="0.14000000000000001"/>
    <n v="0.16"/>
    <n v="0.51"/>
    <n v="0.79"/>
    <n v="0.52"/>
    <n v="0.51"/>
    <n v="0.96"/>
    <n v="0.75"/>
    <n v="0.72"/>
    <n v="0.83"/>
    <n v="0.67"/>
    <n v="0.75"/>
    <n v="1661"/>
    <n v="3733"/>
    <n v="3032"/>
    <n v="3930"/>
    <n v="2952"/>
    <n v="1094"/>
    <n v="4448"/>
    <n v="1586"/>
    <n v="2530"/>
    <n v="4484"/>
    <n v="4216"/>
    <n v="2196"/>
    <n v="1063"/>
    <n v="3200"/>
    <n v="1038"/>
    <n v="780"/>
    <n v="550"/>
    <n v="10546"/>
    <n v="9809"/>
    <n v="5611"/>
    <n v="7377"/>
    <n v="7071"/>
  </r>
  <r>
    <x v="3"/>
    <x v="2"/>
    <n v="914056"/>
    <n v="2760517"/>
    <n v="2001082"/>
    <n v="6336177"/>
    <n v="887204"/>
    <n v="0.61"/>
    <n v="0.18"/>
    <n v="0.22"/>
    <n v="59820"/>
    <n v="717840"/>
    <n v="1"/>
    <n v="0.94"/>
    <n v="0.21"/>
    <n v="0.2"/>
    <n v="0.19"/>
    <n v="0.08"/>
    <n v="0.17"/>
    <n v="0.53"/>
    <n v="1"/>
    <n v="0.7"/>
    <n v="0.56999999999999995"/>
    <n v="0.81"/>
    <n v="0.67"/>
    <n v="0.63"/>
    <n v="0.87"/>
    <n v="0.74"/>
    <n v="0.6"/>
    <n v="2277"/>
    <n v="3935"/>
    <n v="2101"/>
    <n v="4337"/>
    <n v="3828"/>
    <n v="4436"/>
    <n v="2392"/>
    <n v="3087"/>
    <n v="4328"/>
    <n v="1464"/>
    <n v="3563"/>
    <n v="3211"/>
    <n v="2624"/>
    <n v="2709"/>
    <n v="2048"/>
    <n v="3728"/>
    <n v="2755"/>
    <n v="4059"/>
    <n v="3478"/>
    <n v="3350"/>
    <n v="5927"/>
    <n v="4749"/>
  </r>
  <r>
    <x v="3"/>
    <x v="3"/>
    <n v="1343251"/>
    <n v="2196521"/>
    <n v="4029074"/>
    <n v="5731528"/>
    <n v="1936681"/>
    <n v="0.69"/>
    <n v="0.09"/>
    <n v="0.22"/>
    <n v="110530"/>
    <n v="1326360"/>
    <n v="0.99"/>
    <n v="0.82"/>
    <n v="0.25"/>
    <n v="0.28000000000000003"/>
    <n v="0.24"/>
    <n v="0.13"/>
    <n v="0.05"/>
    <n v="0.93"/>
    <n v="0.56999999999999995"/>
    <n v="0.62"/>
    <n v="0.5"/>
    <n v="0.96"/>
    <n v="0.68"/>
    <n v="0.68"/>
    <n v="0.83"/>
    <n v="0.71"/>
    <n v="0.99"/>
    <n v="4317"/>
    <n v="1061"/>
    <n v="3461"/>
    <n v="1447"/>
    <n v="3214"/>
    <n v="4017"/>
    <n v="4134"/>
    <n v="2146"/>
    <n v="3650"/>
    <n v="4812"/>
    <n v="3906"/>
    <n v="2854"/>
    <n v="4341"/>
    <n v="2256"/>
    <n v="3909"/>
    <n v="947"/>
    <n v="726"/>
    <n v="6050"/>
    <n v="8523"/>
    <n v="9810"/>
    <n v="8450"/>
    <n v="13885"/>
  </r>
  <r>
    <x v="3"/>
    <x v="4"/>
    <n v="916569"/>
    <n v="2327763"/>
    <n v="3969242"/>
    <n v="5662400"/>
    <n v="603702"/>
    <n v="0.67"/>
    <n v="0.1"/>
    <n v="0.23"/>
    <n v="82784"/>
    <n v="993408"/>
    <n v="0.85"/>
    <n v="0.76"/>
    <n v="0.28999999999999998"/>
    <n v="0.17"/>
    <n v="0.18"/>
    <n v="0.11"/>
    <n v="0.2"/>
    <n v="0.99"/>
    <n v="0.9"/>
    <n v="0.6"/>
    <n v="0.93"/>
    <n v="0.8"/>
    <n v="0.88"/>
    <n v="0.9"/>
    <n v="0.61"/>
    <n v="0.8"/>
    <n v="0.94"/>
    <n v="3986"/>
    <n v="1547"/>
    <n v="3978"/>
    <n v="2054"/>
    <n v="2734"/>
    <n v="2551"/>
    <n v="3865"/>
    <n v="2797"/>
    <n v="3218"/>
    <n v="3286"/>
    <n v="1112"/>
    <n v="4201"/>
    <n v="3939"/>
    <n v="4947"/>
    <n v="2054"/>
    <n v="4875"/>
    <n v="1948"/>
    <n v="13982"/>
    <n v="5006"/>
    <n v="11397"/>
    <n v="3925"/>
    <n v="14857"/>
  </r>
  <r>
    <x v="3"/>
    <x v="5"/>
    <n v="868384"/>
    <n v="1042254"/>
    <n v="2851891"/>
    <n v="5447432"/>
    <n v="924145"/>
    <n v="0.51"/>
    <n v="0.32"/>
    <n v="0.17"/>
    <n v="59741"/>
    <n v="716892"/>
    <n v="0.89"/>
    <n v="0.98"/>
    <n v="0.22"/>
    <n v="0.18"/>
    <n v="0.11"/>
    <n v="0.1"/>
    <n v="0.19"/>
    <n v="0.6"/>
    <n v="0.53"/>
    <n v="0.63"/>
    <n v="0.51"/>
    <n v="0.86"/>
    <n v="0.77"/>
    <n v="0.97"/>
    <n v="0.85"/>
    <n v="0.99"/>
    <n v="0.65"/>
    <n v="4238"/>
    <n v="4786"/>
    <n v="4745"/>
    <n v="4478"/>
    <n v="4747"/>
    <n v="3897"/>
    <n v="3866"/>
    <n v="4656"/>
    <n v="3318"/>
    <n v="1968"/>
    <n v="2116"/>
    <n v="1661"/>
    <n v="4738"/>
    <n v="3938"/>
    <n v="3603"/>
    <n v="1539"/>
    <n v="4015"/>
    <n v="6435"/>
    <n v="12014"/>
    <n v="12304"/>
    <n v="11569"/>
    <n v="7577"/>
  </r>
  <r>
    <x v="3"/>
    <x v="6"/>
    <n v="675549"/>
    <n v="2496205"/>
    <n v="3866443"/>
    <n v="5944138"/>
    <n v="1738308"/>
    <n v="0.62"/>
    <n v="0.2"/>
    <n v="0.18"/>
    <n v="123339"/>
    <n v="1480068"/>
    <n v="0.91"/>
    <n v="0.85"/>
    <n v="0.28999999999999998"/>
    <n v="0.28000000000000003"/>
    <n v="0.12"/>
    <n v="0.08"/>
    <n v="0.13"/>
    <n v="0.82"/>
    <n v="0.61"/>
    <n v="0.91"/>
    <n v="0.98"/>
    <n v="0.78"/>
    <n v="0.96"/>
    <n v="0.94"/>
    <n v="0.6"/>
    <n v="0.72"/>
    <n v="0.87"/>
    <n v="1457"/>
    <n v="4424"/>
    <n v="2365"/>
    <n v="3993"/>
    <n v="1835"/>
    <n v="2169"/>
    <n v="3151"/>
    <n v="2149"/>
    <n v="1728"/>
    <n v="1591"/>
    <n v="1999"/>
    <n v="2596"/>
    <n v="4466"/>
    <n v="1675"/>
    <n v="4974"/>
    <n v="2323"/>
    <n v="2763"/>
    <n v="6288"/>
    <n v="10380"/>
    <n v="13643"/>
    <n v="11187"/>
    <n v="10824"/>
  </r>
  <r>
    <x v="3"/>
    <x v="7"/>
    <n v="1334356"/>
    <n v="2480492"/>
    <n v="4949576"/>
    <n v="5584135"/>
    <n v="1994797"/>
    <n v="0.57999999999999996"/>
    <n v="0.22"/>
    <n v="0.2"/>
    <n v="115744"/>
    <n v="1388928"/>
    <n v="0.95"/>
    <n v="0.99"/>
    <n v="0.34"/>
    <n v="0.3"/>
    <n v="0.25"/>
    <n v="0.11"/>
    <n v="0.13"/>
    <n v="0.88"/>
    <n v="0.87"/>
    <n v="0.78"/>
    <n v="0.95"/>
    <n v="0.94"/>
    <n v="0.56999999999999995"/>
    <n v="0.79"/>
    <n v="0.9"/>
    <n v="0.69"/>
    <n v="0.97"/>
    <n v="3653"/>
    <n v="4935"/>
    <n v="4555"/>
    <n v="1726"/>
    <n v="3187"/>
    <n v="2452"/>
    <n v="4013"/>
    <n v="2334"/>
    <n v="4332"/>
    <n v="1602"/>
    <n v="3960"/>
    <n v="1581"/>
    <n v="2383"/>
    <n v="930"/>
    <n v="1528"/>
    <n v="1696"/>
    <n v="2475"/>
    <n v="14064"/>
    <n v="14900"/>
    <n v="14195"/>
    <n v="3601"/>
    <n v="12874"/>
  </r>
  <r>
    <x v="3"/>
    <x v="8"/>
    <n v="644408"/>
    <n v="1064514"/>
    <n v="4424620"/>
    <n v="6329031"/>
    <n v="1602709"/>
    <n v="0.56000000000000005"/>
    <n v="0.21"/>
    <n v="0.24"/>
    <n v="92201"/>
    <n v="1106412"/>
    <n v="0.96"/>
    <n v="0.82"/>
    <n v="0.23"/>
    <n v="0.15"/>
    <n v="0.1"/>
    <n v="0.14000000000000001"/>
    <n v="0.09"/>
    <n v="0.74"/>
    <n v="0.77"/>
    <n v="0.75"/>
    <n v="0.96"/>
    <n v="0.96"/>
    <n v="0.7"/>
    <n v="0.86"/>
    <n v="0.61"/>
    <n v="0.68"/>
    <n v="0.74"/>
    <n v="2514"/>
    <n v="2501"/>
    <n v="4882"/>
    <n v="3067"/>
    <n v="1569"/>
    <n v="2169"/>
    <n v="4273"/>
    <n v="4411"/>
    <n v="2257"/>
    <n v="3751"/>
    <n v="3424"/>
    <n v="2493"/>
    <n v="4338"/>
    <n v="1401"/>
    <n v="3661"/>
    <n v="3265"/>
    <n v="2428"/>
    <n v="9962"/>
    <n v="3365"/>
    <n v="12047"/>
    <n v="9615"/>
    <n v="13503"/>
  </r>
  <r>
    <x v="3"/>
    <x v="9"/>
    <n v="948478"/>
    <n v="2931260"/>
    <n v="3144630"/>
    <n v="4174690"/>
    <n v="969370"/>
    <n v="0.59"/>
    <n v="0.25"/>
    <n v="0.15"/>
    <n v="140945"/>
    <n v="1691340"/>
    <n v="0.93"/>
    <n v="0.77"/>
    <n v="0.4"/>
    <n v="0.22"/>
    <n v="0.13"/>
    <n v="0.12"/>
    <n v="0.11"/>
    <n v="0.62"/>
    <n v="0.75"/>
    <n v="0.75"/>
    <n v="0.82"/>
    <n v="0.9"/>
    <n v="0.61"/>
    <n v="0.79"/>
    <n v="0.89"/>
    <n v="0.98"/>
    <n v="0.9"/>
    <n v="1869"/>
    <n v="2453"/>
    <n v="3164"/>
    <n v="3834"/>
    <n v="2332"/>
    <n v="1731"/>
    <n v="3752"/>
    <n v="3967"/>
    <n v="2377"/>
    <n v="4143"/>
    <n v="2877"/>
    <n v="4602"/>
    <n v="1355"/>
    <n v="981"/>
    <n v="3101"/>
    <n v="3187"/>
    <n v="4938"/>
    <n v="10226"/>
    <n v="12802"/>
    <n v="12861"/>
    <n v="7442"/>
    <n v="3024"/>
  </r>
  <r>
    <x v="3"/>
    <x v="10"/>
    <n v="559196"/>
    <n v="2855961"/>
    <n v="4166605"/>
    <n v="4158744"/>
    <n v="529442"/>
    <n v="0.68"/>
    <n v="0.17"/>
    <n v="0.15"/>
    <n v="149317"/>
    <n v="1791804"/>
    <n v="0.98"/>
    <n v="0.94"/>
    <n v="0.3"/>
    <n v="0.28999999999999998"/>
    <n v="0.2"/>
    <n v="0.14000000000000001"/>
    <n v="0.08"/>
    <n v="0.79"/>
    <n v="0.83"/>
    <n v="0.67"/>
    <n v="0.63"/>
    <n v="0.63"/>
    <n v="1"/>
    <n v="0.91"/>
    <n v="0.89"/>
    <n v="0.61"/>
    <n v="0.88"/>
    <n v="2139"/>
    <n v="1269"/>
    <n v="1550"/>
    <n v="4877"/>
    <n v="1439"/>
    <n v="3375"/>
    <n v="3972"/>
    <n v="3394"/>
    <n v="4904"/>
    <n v="4442"/>
    <n v="4253"/>
    <n v="4536"/>
    <n v="4216"/>
    <n v="3763"/>
    <n v="4091"/>
    <n v="863"/>
    <n v="1250"/>
    <n v="6643"/>
    <n v="4154"/>
    <n v="8172"/>
    <n v="8301"/>
    <n v="7054"/>
  </r>
  <r>
    <x v="3"/>
    <x v="11"/>
    <n v="1020374"/>
    <n v="2817316"/>
    <n v="2944025"/>
    <n v="6052456"/>
    <n v="1771286"/>
    <n v="0.57999999999999996"/>
    <n v="0.2"/>
    <n v="0.21"/>
    <n v="149402"/>
    <n v="1792824"/>
    <n v="0.82"/>
    <n v="1"/>
    <n v="0.26"/>
    <n v="0.23"/>
    <n v="0.21"/>
    <n v="0.11"/>
    <n v="0.09"/>
    <n v="0.56999999999999995"/>
    <n v="0.7"/>
    <n v="0.89"/>
    <n v="0.97"/>
    <n v="0.96"/>
    <n v="0.52"/>
    <n v="0.94"/>
    <n v="0.68"/>
    <n v="0.77"/>
    <n v="0.56000000000000005"/>
    <n v="4726"/>
    <n v="4194"/>
    <n v="3585"/>
    <n v="2470"/>
    <n v="2635"/>
    <n v="3030"/>
    <n v="3863"/>
    <n v="1369"/>
    <n v="1252"/>
    <n v="4059"/>
    <n v="3985"/>
    <n v="1360"/>
    <n v="766"/>
    <n v="3401"/>
    <n v="1560"/>
    <n v="3937"/>
    <n v="2898"/>
    <n v="6962"/>
    <n v="11703"/>
    <n v="3540"/>
    <n v="4026"/>
    <n v="37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C5E129-BD0C-4309-AC42-DC547CA52BF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C33" firstHeaderRow="0" firstDataRow="1" firstDataCol="1"/>
  <pivotFields count="51">
    <pivotField numFmtId="49" showAll="0">
      <items count="5">
        <item x="0"/>
        <item h="1" x="1"/>
        <item h="1" x="2"/>
        <item h="1" x="3"/>
        <item t="default"/>
      </items>
    </pivotField>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Payroll" fld="10" baseField="0" baseItem="0"/>
    <dataField name="Average of Annual Payroll " fld="11" subtotal="average" baseField="1" baseItem="0"/>
  </dataFields>
  <formats count="2">
    <format dxfId="14">
      <pivotArea collapsedLevelsAreSubtotals="1" fieldPosition="0">
        <references count="2">
          <reference field="4294967294" count="1" selected="0">
            <x v="0"/>
          </reference>
          <reference field="1" count="1">
            <x v="11"/>
          </reference>
        </references>
      </pivotArea>
    </format>
    <format dxfId="13">
      <pivotArea field="1"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8E48EA-BD36-4532-83B7-F2F1966618C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AW4" firstHeaderRow="0" firstDataRow="1" firstDataCol="1"/>
  <pivotFields count="51">
    <pivotField showAll="0">
      <items count="5">
        <item x="0"/>
        <item h="1" x="1"/>
        <item h="1" x="2"/>
        <item h="1" x="3"/>
        <item t="default"/>
      </items>
    </pivotField>
    <pivotField axis="axisRow" showAll="0">
      <items count="13">
        <item h="1" x="0"/>
        <item h="1" x="1"/>
        <item h="1" x="2"/>
        <item h="1" x="3"/>
        <item h="1" x="4"/>
        <item h="1" x="5"/>
        <item h="1" x="6"/>
        <item h="1" x="7"/>
        <item h="1" x="8"/>
        <item h="1" x="9"/>
        <item x="10"/>
        <item h="1" x="11"/>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1"/>
  </rowFields>
  <rowItems count="2">
    <i>
      <x v="10"/>
    </i>
    <i t="grand">
      <x/>
    </i>
  </rowItems>
  <colFields count="1">
    <field x="-2"/>
  </colFields>
  <colItems count="48">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i i="39">
      <x v="39"/>
    </i>
    <i i="40">
      <x v="40"/>
    </i>
    <i i="41">
      <x v="41"/>
    </i>
    <i i="42">
      <x v="42"/>
    </i>
    <i i="43">
      <x v="43"/>
    </i>
    <i i="44">
      <x v="44"/>
    </i>
    <i i="45">
      <x v="45"/>
    </i>
    <i i="46">
      <x v="46"/>
    </i>
    <i i="47">
      <x v="47"/>
    </i>
  </colItems>
  <dataFields count="48">
    <dataField name="Sum of Management" fld="2" baseField="0" baseItem="0"/>
    <dataField name="Sum of Administration Staff" fld="3" baseField="0" baseItem="0"/>
    <dataField name="Sum of Sales Department" fld="4" baseField="0" baseItem="0"/>
    <dataField name="Sum of Production Department" fld="5" baseField="0" baseItem="0"/>
    <dataField name="Sum of Logistics Department" fld="6" baseField="0" baseItem="0"/>
    <dataField name="Average of Basic Payroll" fld="7" subtotal="average" baseField="1" baseItem="0"/>
    <dataField name="Average of Bonus and Prizes" fld="8" subtotal="average" baseField="1" baseItem="0"/>
    <dataField name="Average of Payroll Taxes" fld="9" subtotal="average" baseField="1" baseItem="0"/>
    <dataField name="Sum of SU" fld="29" baseField="0" baseItem="0"/>
    <dataField name="Sum of  MO" fld="30" baseField="0" baseItem="0"/>
    <dataField name="Sum of  TU" fld="31" baseField="0" baseItem="0"/>
    <dataField name="Sum of  WE" fld="32" baseField="0" baseItem="0"/>
    <dataField name="Sum of  TH" fld="33" baseField="0" baseItem="0"/>
    <dataField name="Sum of  FR" fld="34" baseField="0" baseItem="0"/>
    <dataField name="Sum of SU_1" fld="35" baseField="0" baseItem="0"/>
    <dataField name="Sum of  MO_2" fld="36" baseField="0" baseItem="0"/>
    <dataField name="Sum of  TU_3" fld="37" baseField="0" baseItem="0"/>
    <dataField name="Sum of  WE_4" fld="38" baseField="0" baseItem="0"/>
    <dataField name="Sum of  TH_5" fld="39" baseField="0" baseItem="0"/>
    <dataField name="Sum of  FR_6" fld="40" baseField="0" baseItem="0"/>
    <dataField name="Average of Head Office" fld="14" subtotal="average" baseField="1" baseItem="0"/>
    <dataField name="Average of Regional Office" fld="15" subtotal="average" baseField="1" baseItem="0"/>
    <dataField name="Average of Regional Branches" fld="16" subtotal="average" baseField="1" baseItem="0"/>
    <dataField name="Average of Remote Employee" fld="17" subtotal="average" baseField="1" baseItem="0"/>
    <dataField name="Average of Outsourcing" fld="18" subtotal="average" baseField="1" baseItem="0"/>
    <dataField name="Average of Standard Hours" fld="12" subtotal="average" baseField="1" baseItem="0"/>
    <dataField name="Average of Actual Hours" fld="13" subtotal="average" baseField="1" baseItem="0"/>
    <dataField name="Sum of Payroll" fld="10" baseField="0" baseItem="0"/>
    <dataField name="Sum of  EMP1" fld="41" baseField="0" baseItem="0"/>
    <dataField name="Sum of  EMP2" fld="42" baseField="0" baseItem="0"/>
    <dataField name="Sum of  EMP3" fld="43" baseField="0" baseItem="0"/>
    <dataField name="Sum of  EMP4" fld="44" baseField="0" baseItem="0"/>
    <dataField name="Sum of  EMP5" fld="45" baseField="0" baseItem="0"/>
    <dataField name="Sum of  EMP1_6" fld="46" baseField="0" baseItem="0"/>
    <dataField name="Sum of  EMP2_7" fld="47" baseField="0" baseItem="0"/>
    <dataField name="Sum of  EMP3_8" fld="48" baseField="0" baseItem="0"/>
    <dataField name="Sum of  EMP4_9" fld="49" baseField="0" baseItem="0"/>
    <dataField name="Sum of  EMP5_10" fld="50" baseField="0" baseItem="0"/>
    <dataField name="Average of  A" fld="19" subtotal="average" baseField="1" baseItem="0"/>
    <dataField name="Average of  B" fld="20" subtotal="average" baseField="1" baseItem="0"/>
    <dataField name="Average of  C" fld="21" subtotal="average" baseField="1" baseItem="0"/>
    <dataField name="Average of  E" fld="23" subtotal="average" baseField="1" baseItem="0"/>
    <dataField name="Average of  A2" fld="24" subtotal="average" baseField="1" baseItem="0"/>
    <dataField name="Average of  B2" fld="25" subtotal="average" baseField="1" baseItem="0"/>
    <dataField name="Average of  C2" fld="26" subtotal="average" baseField="1" baseItem="0"/>
    <dataField name="Average of  D2" fld="27" subtotal="average" baseField="1" baseItem="0"/>
    <dataField name="Average of  E2" fld="28" subtotal="average" baseField="1" baseItem="0"/>
    <dataField name="Sum of  D"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F44938-0873-4340-B38E-33CEAE9DB819}"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8:A39" firstHeaderRow="1" firstDataRow="1" firstDataCol="1"/>
  <pivotFields count="51">
    <pivotField axis="axisRow" numFmtId="49"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
    <i>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4E96AB8-5D41-479F-84DB-9382FA09B152}" autoFormatId="16" applyNumberFormats="0" applyBorderFormats="0" applyFontFormats="0" applyPatternFormats="0" applyAlignmentFormats="0" applyWidthHeightFormats="0">
  <queryTableRefresh nextId="103">
    <queryTableFields count="51">
      <queryTableField id="52" name="Year" tableColumnId="52"/>
      <queryTableField id="53" name="Mon" tableColumnId="53"/>
      <queryTableField id="54" name="Management" tableColumnId="54"/>
      <queryTableField id="55" name="Administration Staff" tableColumnId="55"/>
      <queryTableField id="56" name="Sales Department" tableColumnId="56"/>
      <queryTableField id="57" name="Production Department" tableColumnId="57"/>
      <queryTableField id="58" name="Logistics Department" tableColumnId="58"/>
      <queryTableField id="59" name="Basic Payroll" tableColumnId="59"/>
      <queryTableField id="60" name="Bonus and Prizes" tableColumnId="60"/>
      <queryTableField id="61" name="Payroll Taxes" tableColumnId="61"/>
      <queryTableField id="62" name="Payroll" tableColumnId="62"/>
      <queryTableField id="63" name="Annual Payroll " tableColumnId="63"/>
      <queryTableField id="64" name="Standard Hours" tableColumnId="64"/>
      <queryTableField id="65" name="Actual Hours" tableColumnId="65"/>
      <queryTableField id="66" name="Head Office" tableColumnId="66"/>
      <queryTableField id="67" name="Regional Office" tableColumnId="67"/>
      <queryTableField id="68" name="Regional Branches" tableColumnId="68"/>
      <queryTableField id="69" name="Remote Employee" tableColumnId="69"/>
      <queryTableField id="70" name="Outsourcing" tableColumnId="70"/>
      <queryTableField id="71" name=" A" tableColumnId="71"/>
      <queryTableField id="72" name=" B" tableColumnId="72"/>
      <queryTableField id="73" name=" C" tableColumnId="73"/>
      <queryTableField id="74" name="D" tableColumnId="74"/>
      <queryTableField id="75" name=" E" tableColumnId="75"/>
      <queryTableField id="76" name=" A2" tableColumnId="76"/>
      <queryTableField id="77" name=" B2" tableColumnId="77"/>
      <queryTableField id="78" name=" C2" tableColumnId="78"/>
      <queryTableField id="79" name=" D2" tableColumnId="79"/>
      <queryTableField id="80" name=" E2" tableColumnId="80"/>
      <queryTableField id="81" name="SU" tableColumnId="81"/>
      <queryTableField id="82" name=" MO" tableColumnId="82"/>
      <queryTableField id="83" name=" TU" tableColumnId="83"/>
      <queryTableField id="84" name=" WE" tableColumnId="84"/>
      <queryTableField id="85" name=" TH" tableColumnId="85"/>
      <queryTableField id="86" name=" FR" tableColumnId="86"/>
      <queryTableField id="87" name="SU_1" tableColumnId="87"/>
      <queryTableField id="88" name=" MO_2" tableColumnId="88"/>
      <queryTableField id="89" name=" TU_3" tableColumnId="89"/>
      <queryTableField id="90" name=" WE_4" tableColumnId="90"/>
      <queryTableField id="91" name=" TH_5" tableColumnId="91"/>
      <queryTableField id="92" name=" FR_6" tableColumnId="92"/>
      <queryTableField id="93" name=" EMP1" tableColumnId="93"/>
      <queryTableField id="94" name=" EMP2" tableColumnId="94"/>
      <queryTableField id="95" name=" EMP3" tableColumnId="95"/>
      <queryTableField id="96" name=" EMP4" tableColumnId="96"/>
      <queryTableField id="97" name=" EMP5" tableColumnId="97"/>
      <queryTableField id="98" name="EMP1" tableColumnId="98"/>
      <queryTableField id="99" name=" EMP2_7" tableColumnId="99"/>
      <queryTableField id="100" name=" EMP3_8" tableColumnId="100"/>
      <queryTableField id="101" name=" EMP4_9" tableColumnId="101"/>
      <queryTableField id="102" name=" EMP5_10" tableColumnId="10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E707272-3881-4DE8-9C9A-614E889AFB20}" sourceName="Year">
  <pivotTables>
    <pivotTable tabId="5" name="PivotTable1"/>
    <pivotTable tabId="5" name="PivotTable2"/>
    <pivotTable tabId="5" name="PivotTable3"/>
  </pivotTables>
  <data>
    <tabular pivotCacheId="1030990113">
      <items count="4">
        <i x="0" s="1"/>
        <i x="1"/>
        <i x="2"/>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 xr10:uid="{3202AF03-5CFD-49F5-AB96-2DB572880887}" sourceName="Mon">
  <pivotTables>
    <pivotTable tabId="5" name="PivotTable1"/>
  </pivotTables>
  <data>
    <tabular pivotCacheId="1030990113">
      <items count="12">
        <i x="0"/>
        <i x="1"/>
        <i x="2"/>
        <i x="3"/>
        <i x="4"/>
        <i x="5"/>
        <i x="6"/>
        <i x="7"/>
        <i x="8"/>
        <i x="9"/>
        <i x="10"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555692C-162E-4409-A80C-2082E6E5574B}" cache="Slicer_Year" caption="Year" columnCount="4" showCaption="0" style="SlicerStyleLight1 2" rowHeight="241300"/>
  <slicer name="Mon" xr10:uid="{A22D7B07-884B-496D-B07F-0E8100FBD5FF}" cache="Slicer_Mon" caption="Mon" columnCount="6" showCaption="0" style="SlicerStyleLight1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10EFE6-EC74-4C9C-88D0-52BC91354E9B}" name="data" displayName="data" ref="A3:AY51" tableType="queryTable" totalsRowShown="0">
  <autoFilter ref="A3:AY51" xr:uid="{9810EFE6-EC74-4C9C-88D0-52BC91354E9B}"/>
  <tableColumns count="51">
    <tableColumn id="52" xr3:uid="{533E23BA-4DD4-49F5-B5F3-CE9DC8BD5B81}" uniqueName="52" name="Year" queryTableFieldId="52" dataDxfId="17"/>
    <tableColumn id="53" xr3:uid="{3C7212BB-DEEE-442E-8891-3DC230A84130}" uniqueName="53" name="Mon" queryTableFieldId="53" dataDxfId="16"/>
    <tableColumn id="54" xr3:uid="{D15542AB-C4BF-4A34-9E5D-1E0C6CE12632}" uniqueName="54" name="Management" queryTableFieldId="54"/>
    <tableColumn id="55" xr3:uid="{47820086-52E7-41A5-BDA8-923BA0CE9873}" uniqueName="55" name="Administration Staff" queryTableFieldId="55"/>
    <tableColumn id="56" xr3:uid="{BEDB6BEF-7CDF-4E15-95F1-EFD52CAE8D5C}" uniqueName="56" name="Sales Department" queryTableFieldId="56"/>
    <tableColumn id="57" xr3:uid="{930A1A5A-D902-45A0-91DB-F05B549CAB87}" uniqueName="57" name="Production Department" queryTableFieldId="57"/>
    <tableColumn id="58" xr3:uid="{3D917587-87DF-4E7E-963D-A2C22A5911FD}" uniqueName="58" name="Logistics Department" queryTableFieldId="58"/>
    <tableColumn id="59" xr3:uid="{224D8021-561F-4564-98EA-3B4EA7B35264}" uniqueName="59" name="Basic Payroll" queryTableFieldId="59"/>
    <tableColumn id="60" xr3:uid="{B679A117-79A0-41D9-89B5-93FA6B44AF6E}" uniqueName="60" name="Bonus and Prizes" queryTableFieldId="60"/>
    <tableColumn id="61" xr3:uid="{EED35CB9-44D6-4AA6-A611-57BAED13B901}" uniqueName="61" name="Payroll Taxes" queryTableFieldId="61"/>
    <tableColumn id="62" xr3:uid="{72DDCEC0-A61E-43FD-AE31-03580782F8A7}" uniqueName="62" name="Payroll" queryTableFieldId="62"/>
    <tableColumn id="63" xr3:uid="{5BCF7176-336C-4582-B665-55C564F23CC1}" uniqueName="63" name="Annual Payroll " queryTableFieldId="63" dataDxfId="15" dataCellStyle="Currency"/>
    <tableColumn id="64" xr3:uid="{1B741830-EBD3-42BA-8743-2C17EDC94812}" uniqueName="64" name="Standard Hours" queryTableFieldId="64"/>
    <tableColumn id="65" xr3:uid="{ACC49BD3-28DC-4B46-9195-07AA5905A481}" uniqueName="65" name="Actual Hours" queryTableFieldId="65"/>
    <tableColumn id="66" xr3:uid="{8D95E69C-6E73-4980-9AC0-508835F12A5B}" uniqueName="66" name="Head Office" queryTableFieldId="66"/>
    <tableColumn id="67" xr3:uid="{BB1119B8-F750-4BA3-A3A8-14C82FACBE92}" uniqueName="67" name="Regional Office" queryTableFieldId="67"/>
    <tableColumn id="68" xr3:uid="{A3808734-18F7-4498-954A-0E34C028B134}" uniqueName="68" name="Regional Branches" queryTableFieldId="68"/>
    <tableColumn id="69" xr3:uid="{8DCC3D2A-AA1A-41B9-BE20-D5F2886154DB}" uniqueName="69" name="Remote Employee" queryTableFieldId="69"/>
    <tableColumn id="70" xr3:uid="{9A0F1744-7223-4E72-83E8-5C87C03AEB21}" uniqueName="70" name="Outsourcing" queryTableFieldId="70"/>
    <tableColumn id="71" xr3:uid="{D9F4D2B0-11AA-4D4C-A09F-C355D9A3C31F}" uniqueName="71" name=" A" queryTableFieldId="71"/>
    <tableColumn id="72" xr3:uid="{D9515983-0518-41B7-A1F2-15482565CE0A}" uniqueName="72" name=" B" queryTableFieldId="72"/>
    <tableColumn id="73" xr3:uid="{BF6013B9-7121-4958-9BD9-8BFC0CED6393}" uniqueName="73" name=" C" queryTableFieldId="73"/>
    <tableColumn id="74" xr3:uid="{38D49FCD-41FD-4C9C-AED8-7A2AD9B0CCDE}" uniqueName="74" name="D" queryTableFieldId="74"/>
    <tableColumn id="75" xr3:uid="{FB0C3880-23BA-4AC5-B3EA-5DD5B6B1ADEC}" uniqueName="75" name=" E" queryTableFieldId="75"/>
    <tableColumn id="76" xr3:uid="{9BAD69EA-C5FB-4F16-917E-0604207435BC}" uniqueName="76" name=" A2" queryTableFieldId="76"/>
    <tableColumn id="77" xr3:uid="{C5963AC9-9BAA-4FE7-BA04-02A6335AEA87}" uniqueName="77" name=" B2" queryTableFieldId="77"/>
    <tableColumn id="78" xr3:uid="{2ABE699E-F81F-421B-9E25-BA8A9A4C4E1E}" uniqueName="78" name=" C2" queryTableFieldId="78"/>
    <tableColumn id="79" xr3:uid="{80D765FB-5CBA-4540-8EB0-B317D51BD011}" uniqueName="79" name=" D2" queryTableFieldId="79"/>
    <tableColumn id="80" xr3:uid="{7799DADC-6858-4F6D-97BA-7904C878AD90}" uniqueName="80" name=" E2" queryTableFieldId="80"/>
    <tableColumn id="81" xr3:uid="{C067D15E-67D0-4CE1-8C6C-E016DF79811A}" uniqueName="81" name="SU" queryTableFieldId="81"/>
    <tableColumn id="82" xr3:uid="{49F8ABCB-C451-43D0-A8BD-79E6D51B08F5}" uniqueName="82" name=" MO" queryTableFieldId="82"/>
    <tableColumn id="83" xr3:uid="{3149BB25-9862-4DCD-8FAD-77B9DB99515E}" uniqueName="83" name=" TU" queryTableFieldId="83"/>
    <tableColumn id="84" xr3:uid="{385C59E8-6127-4D6D-BD41-21FB78DEAB8B}" uniqueName="84" name=" WE" queryTableFieldId="84"/>
    <tableColumn id="85" xr3:uid="{6B312E12-F3D0-4B92-8C0B-EB6B63A8CE81}" uniqueName="85" name=" TH" queryTableFieldId="85"/>
    <tableColumn id="86" xr3:uid="{C1864197-7796-4A3B-AF76-810F7D830881}" uniqueName="86" name=" FR" queryTableFieldId="86"/>
    <tableColumn id="87" xr3:uid="{F0E503F0-B095-4163-AB36-92E72F29F2F2}" uniqueName="87" name="SU_1" queryTableFieldId="87"/>
    <tableColumn id="88" xr3:uid="{6D94DAE6-18B6-4B65-B6EE-527462CF8D47}" uniqueName="88" name=" MO_2" queryTableFieldId="88"/>
    <tableColumn id="89" xr3:uid="{C8D3994D-D8A3-4E18-97CB-235EEC96D475}" uniqueName="89" name=" TU_3" queryTableFieldId="89"/>
    <tableColumn id="90" xr3:uid="{FC371F90-6AC0-418A-8D11-61054A8AD8AC}" uniqueName="90" name=" WE_4" queryTableFieldId="90"/>
    <tableColumn id="91" xr3:uid="{DC918AAB-7245-425C-BD34-ADBC068F942B}" uniqueName="91" name=" TH_5" queryTableFieldId="91"/>
    <tableColumn id="92" xr3:uid="{D9AB4B44-65DB-4B28-9AC3-0941F114965D}" uniqueName="92" name=" FR_6" queryTableFieldId="92"/>
    <tableColumn id="93" xr3:uid="{D8400A60-F3B6-478E-9228-86DBD0AB3156}" uniqueName="93" name=" EMP1" queryTableFieldId="93"/>
    <tableColumn id="94" xr3:uid="{10BC0FE5-B713-46C7-9A6A-A82B40C2A68D}" uniqueName="94" name=" EMP2" queryTableFieldId="94"/>
    <tableColumn id="95" xr3:uid="{58530879-8302-49CB-A708-A2206A24C4CD}" uniqueName="95" name=" EMP3" queryTableFieldId="95"/>
    <tableColumn id="96" xr3:uid="{90C20CD7-74B2-44EB-A683-73DA0F337C49}" uniqueName="96" name=" EMP4" queryTableFieldId="96"/>
    <tableColumn id="97" xr3:uid="{B2FD5EF1-68DF-47E9-B4C5-3FEB851BD21A}" uniqueName="97" name=" EMP5" queryTableFieldId="97"/>
    <tableColumn id="98" xr3:uid="{F6A9C178-C916-4705-AAF5-05308685E2A7}" uniqueName="98" name="EMP1" queryTableFieldId="98"/>
    <tableColumn id="99" xr3:uid="{16E5DC14-4E69-4ADD-9ECF-E25584FFB374}" uniqueName="99" name=" EMP2_7" queryTableFieldId="99"/>
    <tableColumn id="100" xr3:uid="{8988A5E0-AEE0-4F9A-BBAD-D2090F6952BD}" uniqueName="100" name=" EMP3_8" queryTableFieldId="100"/>
    <tableColumn id="101" xr3:uid="{20DF25F7-C932-4E70-A69D-B9B9086ED6C9}" uniqueName="101" name=" EMP4_9" queryTableFieldId="101"/>
    <tableColumn id="102" xr3:uid="{2275CAB4-50CB-4319-99EB-AC1F6B6B6258}" uniqueName="102" name=" EMP5_10" queryTableFieldId="10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341E6-D17C-4635-9478-DA978A439E7B}">
  <dimension ref="A1"/>
  <sheetViews>
    <sheetView showGridLines="0" tabSelected="1" zoomScale="70" zoomScaleNormal="70" workbookViewId="0">
      <selection activeCell="Z18" sqref="Z18"/>
    </sheetView>
  </sheetViews>
  <sheetFormatPr defaultRowHeight="14.5" x14ac:dyDescent="0.35"/>
  <cols>
    <col min="1" max="16384" width="8.726562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F4414-76F7-403E-BC8B-7838F79A9C76}">
  <dimension ref="A1:AY51"/>
  <sheetViews>
    <sheetView topLeftCell="P1" zoomScale="85" zoomScaleNormal="85" workbookViewId="0">
      <selection activeCell="W4" sqref="W4"/>
    </sheetView>
  </sheetViews>
  <sheetFormatPr defaultRowHeight="14.5" x14ac:dyDescent="0.35"/>
  <cols>
    <col min="1" max="1" width="7.453125" style="7" bestFit="1" customWidth="1"/>
    <col min="2" max="2" width="7.54296875" bestFit="1" customWidth="1"/>
    <col min="3" max="3" width="15" bestFit="1" customWidth="1"/>
    <col min="4" max="4" width="21.08984375" bestFit="1" customWidth="1"/>
    <col min="5" max="5" width="18.90625" bestFit="1" customWidth="1"/>
    <col min="6" max="6" width="23.90625" bestFit="1" customWidth="1"/>
    <col min="7" max="7" width="21.90625" bestFit="1" customWidth="1"/>
    <col min="8" max="8" width="14.26953125" bestFit="1" customWidth="1"/>
    <col min="9" max="9" width="18.08984375" bestFit="1" customWidth="1"/>
    <col min="10" max="10" width="14.7265625" bestFit="1" customWidth="1"/>
    <col min="11" max="11" width="10.26953125" bestFit="1" customWidth="1"/>
    <col min="12" max="12" width="16.36328125" bestFit="1" customWidth="1"/>
    <col min="13" max="13" width="16.81640625" bestFit="1" customWidth="1"/>
    <col min="14" max="14" width="14.54296875" bestFit="1" customWidth="1"/>
    <col min="15" max="15" width="13.54296875" bestFit="1" customWidth="1"/>
    <col min="16" max="16" width="16.6328125" bestFit="1" customWidth="1"/>
    <col min="17" max="17" width="19.36328125" bestFit="1" customWidth="1"/>
    <col min="18" max="18" width="19.26953125" bestFit="1" customWidth="1"/>
    <col min="19" max="19" width="14" bestFit="1" customWidth="1"/>
    <col min="20" max="20" width="5.36328125" bestFit="1" customWidth="1"/>
    <col min="21" max="24" width="5.1796875" bestFit="1" customWidth="1"/>
    <col min="25" max="25" width="6.36328125" bestFit="1" customWidth="1"/>
    <col min="26" max="26" width="6.26953125" bestFit="1" customWidth="1"/>
    <col min="27" max="27" width="6.1796875" bestFit="1" customWidth="1"/>
    <col min="28" max="28" width="6.36328125" bestFit="1" customWidth="1"/>
    <col min="29" max="29" width="6.08984375" bestFit="1" customWidth="1"/>
    <col min="30" max="30" width="5.90625" bestFit="1" customWidth="1"/>
    <col min="31" max="31" width="7.26953125" bestFit="1" customWidth="1"/>
    <col min="32" max="32" width="6.26953125" bestFit="1" customWidth="1"/>
    <col min="33" max="33" width="6.81640625" bestFit="1" customWidth="1"/>
    <col min="34" max="34" width="6.26953125" bestFit="1" customWidth="1"/>
    <col min="35" max="35" width="6.1796875" bestFit="1" customWidth="1"/>
    <col min="36" max="36" width="7.90625" bestFit="1" customWidth="1"/>
    <col min="37" max="37" width="9.26953125" bestFit="1" customWidth="1"/>
    <col min="38" max="38" width="8.36328125" bestFit="1" customWidth="1"/>
    <col min="39" max="39" width="8.81640625" bestFit="1" customWidth="1"/>
    <col min="40" max="40" width="8.36328125" bestFit="1" customWidth="1"/>
    <col min="41" max="41" width="8.1796875" bestFit="1" customWidth="1"/>
    <col min="42" max="46" width="9" bestFit="1" customWidth="1"/>
    <col min="47" max="47" width="8.54296875" bestFit="1" customWidth="1"/>
    <col min="48" max="50" width="11" bestFit="1" customWidth="1"/>
    <col min="51" max="51" width="12.08984375" bestFit="1" customWidth="1"/>
    <col min="52" max="52" width="18.08984375" bestFit="1" customWidth="1"/>
    <col min="53" max="53" width="10.54296875" bestFit="1" customWidth="1"/>
    <col min="54" max="54" width="11.90625" bestFit="1" customWidth="1"/>
    <col min="55" max="55" width="17.6328125" bestFit="1" customWidth="1"/>
    <col min="56" max="56" width="15.6328125" bestFit="1" customWidth="1"/>
    <col min="57" max="57" width="20.6328125" bestFit="1" customWidth="1"/>
    <col min="58" max="58" width="18.36328125" bestFit="1" customWidth="1"/>
    <col min="59" max="59" width="20.6328125" bestFit="1" customWidth="1"/>
    <col min="60" max="60" width="15" bestFit="1" customWidth="1"/>
    <col min="61" max="61" width="11.6328125" bestFit="1" customWidth="1"/>
    <col min="62" max="62" width="11.90625" bestFit="1" customWidth="1"/>
    <col min="63" max="63" width="13.36328125" bestFit="1" customWidth="1"/>
    <col min="64" max="64" width="13.90625" bestFit="1" customWidth="1"/>
    <col min="65" max="66" width="11.54296875" bestFit="1" customWidth="1"/>
    <col min="67" max="67" width="13.36328125" bestFit="1" customWidth="1"/>
    <col min="68" max="68" width="16.08984375" bestFit="1" customWidth="1"/>
    <col min="69" max="69" width="16" bestFit="1" customWidth="1"/>
    <col min="70" max="70" width="11.54296875" bestFit="1" customWidth="1"/>
    <col min="71" max="71" width="20.36328125" bestFit="1" customWidth="1"/>
    <col min="72" max="76" width="11.54296875" bestFit="1" customWidth="1"/>
    <col min="77" max="77" width="13" bestFit="1" customWidth="1"/>
    <col min="78" max="92" width="11.54296875" bestFit="1" customWidth="1"/>
    <col min="93" max="93" width="15" bestFit="1" customWidth="1"/>
    <col min="94" max="102" width="11.54296875" bestFit="1" customWidth="1"/>
  </cols>
  <sheetData>
    <row r="1" spans="1:51" x14ac:dyDescent="0.35">
      <c r="A1" s="19" t="s">
        <v>77</v>
      </c>
      <c r="B1" s="19"/>
      <c r="C1" s="22" t="s">
        <v>67</v>
      </c>
      <c r="D1" s="22"/>
      <c r="E1" s="22"/>
      <c r="F1" s="22"/>
      <c r="G1" s="22"/>
      <c r="H1" s="21" t="s">
        <v>68</v>
      </c>
      <c r="I1" s="21"/>
      <c r="J1" s="21"/>
      <c r="K1" s="23" t="s">
        <v>69</v>
      </c>
      <c r="L1" s="23"/>
      <c r="M1" s="24" t="s">
        <v>70</v>
      </c>
      <c r="N1" s="24"/>
      <c r="O1" s="25" t="s">
        <v>71</v>
      </c>
      <c r="P1" s="25"/>
      <c r="Q1" s="25"/>
      <c r="R1" s="25"/>
      <c r="S1" s="25"/>
      <c r="T1" s="26" t="s">
        <v>0</v>
      </c>
      <c r="U1" s="26"/>
      <c r="V1" s="26"/>
      <c r="W1" s="26"/>
      <c r="X1" s="26"/>
      <c r="Y1" s="26"/>
      <c r="Z1" s="26"/>
      <c r="AA1" s="26"/>
      <c r="AB1" s="26"/>
      <c r="AC1" s="26"/>
      <c r="AD1" s="20" t="s">
        <v>72</v>
      </c>
      <c r="AE1" s="20"/>
      <c r="AF1" s="20"/>
      <c r="AG1" s="20"/>
      <c r="AH1" s="20"/>
      <c r="AI1" s="20"/>
      <c r="AJ1" s="20"/>
      <c r="AK1" s="20"/>
      <c r="AL1" s="20"/>
      <c r="AM1" s="20"/>
      <c r="AN1" s="20"/>
      <c r="AO1" s="20"/>
      <c r="AP1" s="21" t="s">
        <v>1</v>
      </c>
      <c r="AQ1" s="21"/>
      <c r="AR1" s="21"/>
      <c r="AS1" s="21"/>
      <c r="AT1" s="21"/>
      <c r="AU1" s="21"/>
      <c r="AV1" s="21"/>
      <c r="AW1" s="21"/>
      <c r="AX1" s="21"/>
      <c r="AY1" s="21"/>
    </row>
    <row r="2" spans="1:51" x14ac:dyDescent="0.35">
      <c r="A2" s="19"/>
      <c r="B2" s="19"/>
      <c r="C2" s="22"/>
      <c r="D2" s="22"/>
      <c r="E2" s="22"/>
      <c r="F2" s="22"/>
      <c r="G2" s="22"/>
      <c r="H2" s="21"/>
      <c r="I2" s="21"/>
      <c r="J2" s="21"/>
      <c r="K2" s="23"/>
      <c r="L2" s="23"/>
      <c r="M2" s="24"/>
      <c r="N2" s="24"/>
      <c r="O2" s="25"/>
      <c r="P2" s="25"/>
      <c r="Q2" s="25"/>
      <c r="R2" s="25"/>
      <c r="S2" s="25"/>
      <c r="T2" s="26" t="s">
        <v>2</v>
      </c>
      <c r="U2" s="26"/>
      <c r="V2" s="26"/>
      <c r="W2" s="26"/>
      <c r="X2" s="26"/>
      <c r="Y2" s="26" t="s">
        <v>3</v>
      </c>
      <c r="Z2" s="26"/>
      <c r="AA2" s="26"/>
      <c r="AB2" s="26"/>
      <c r="AC2" s="26"/>
      <c r="AD2" s="20" t="s">
        <v>73</v>
      </c>
      <c r="AE2" s="20"/>
      <c r="AF2" s="20"/>
      <c r="AG2" s="20"/>
      <c r="AH2" s="20"/>
      <c r="AI2" s="20"/>
      <c r="AJ2" s="20" t="s">
        <v>74</v>
      </c>
      <c r="AK2" s="20"/>
      <c r="AL2" s="20"/>
      <c r="AM2" s="20"/>
      <c r="AN2" s="20"/>
      <c r="AO2" s="20"/>
      <c r="AP2" s="21" t="s">
        <v>75</v>
      </c>
      <c r="AQ2" s="21"/>
      <c r="AR2" s="21"/>
      <c r="AS2" s="21"/>
      <c r="AT2" s="21"/>
      <c r="AU2" s="21" t="s">
        <v>76</v>
      </c>
      <c r="AV2" s="21"/>
      <c r="AW2" s="21"/>
      <c r="AX2" s="21"/>
      <c r="AY2" s="21"/>
    </row>
    <row r="3" spans="1:51" x14ac:dyDescent="0.35">
      <c r="A3" s="7"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24</v>
      </c>
      <c r="V3" t="s">
        <v>25</v>
      </c>
      <c r="W3" t="s">
        <v>26</v>
      </c>
      <c r="X3" t="s">
        <v>27</v>
      </c>
      <c r="Y3" t="s">
        <v>28</v>
      </c>
      <c r="Z3" t="s">
        <v>29</v>
      </c>
      <c r="AA3" t="s">
        <v>30</v>
      </c>
      <c r="AB3" t="s">
        <v>31</v>
      </c>
      <c r="AC3" t="s">
        <v>32</v>
      </c>
      <c r="AD3" t="s">
        <v>33</v>
      </c>
      <c r="AE3" t="s">
        <v>34</v>
      </c>
      <c r="AF3" t="s">
        <v>35</v>
      </c>
      <c r="AG3" t="s">
        <v>36</v>
      </c>
      <c r="AH3" t="s">
        <v>37</v>
      </c>
      <c r="AI3" t="s">
        <v>38</v>
      </c>
      <c r="AJ3" t="s">
        <v>57</v>
      </c>
      <c r="AK3" t="s">
        <v>58</v>
      </c>
      <c r="AL3" t="s">
        <v>59</v>
      </c>
      <c r="AM3" t="s">
        <v>60</v>
      </c>
      <c r="AN3" t="s">
        <v>61</v>
      </c>
      <c r="AO3" t="s">
        <v>62</v>
      </c>
      <c r="AP3" t="s">
        <v>39</v>
      </c>
      <c r="AQ3" t="s">
        <v>40</v>
      </c>
      <c r="AR3" t="s">
        <v>41</v>
      </c>
      <c r="AS3" t="s">
        <v>42</v>
      </c>
      <c r="AT3" t="s">
        <v>43</v>
      </c>
      <c r="AU3" t="s">
        <v>44</v>
      </c>
      <c r="AV3" t="s">
        <v>63</v>
      </c>
      <c r="AW3" t="s">
        <v>64</v>
      </c>
      <c r="AX3" t="s">
        <v>65</v>
      </c>
      <c r="AY3" t="s">
        <v>66</v>
      </c>
    </row>
    <row r="4" spans="1:51" x14ac:dyDescent="0.35">
      <c r="A4" s="7">
        <v>2022</v>
      </c>
      <c r="B4" s="1" t="s">
        <v>45</v>
      </c>
      <c r="C4">
        <v>950618</v>
      </c>
      <c r="D4">
        <v>1656384</v>
      </c>
      <c r="E4">
        <v>4739103</v>
      </c>
      <c r="F4">
        <v>3257329</v>
      </c>
      <c r="G4">
        <v>1887614</v>
      </c>
      <c r="H4">
        <v>0.55000000000000004</v>
      </c>
      <c r="I4">
        <v>0.23</v>
      </c>
      <c r="J4">
        <v>0.22</v>
      </c>
      <c r="K4" s="8">
        <v>145078</v>
      </c>
      <c r="L4" s="8">
        <v>1740936</v>
      </c>
      <c r="M4">
        <v>0.98</v>
      </c>
      <c r="N4">
        <v>0.81</v>
      </c>
      <c r="O4">
        <v>0.27</v>
      </c>
      <c r="P4">
        <v>0.21</v>
      </c>
      <c r="Q4">
        <v>0.11</v>
      </c>
      <c r="R4">
        <v>0.11</v>
      </c>
      <c r="S4">
        <v>0.06</v>
      </c>
      <c r="T4">
        <v>0.75</v>
      </c>
      <c r="U4">
        <v>0.73</v>
      </c>
      <c r="V4">
        <v>0.61</v>
      </c>
      <c r="W4">
        <v>0.88</v>
      </c>
      <c r="X4">
        <v>0.88</v>
      </c>
      <c r="Y4">
        <v>0.51</v>
      </c>
      <c r="Z4">
        <v>0.66</v>
      </c>
      <c r="AA4">
        <v>0.97</v>
      </c>
      <c r="AB4">
        <v>0.81</v>
      </c>
      <c r="AC4">
        <v>0.57999999999999996</v>
      </c>
      <c r="AD4">
        <v>2380</v>
      </c>
      <c r="AE4">
        <v>3933</v>
      </c>
      <c r="AF4">
        <v>2568</v>
      </c>
      <c r="AG4">
        <v>2873</v>
      </c>
      <c r="AH4">
        <v>1422</v>
      </c>
      <c r="AI4">
        <v>1914</v>
      </c>
      <c r="AJ4">
        <v>2763</v>
      </c>
      <c r="AK4">
        <v>3064</v>
      </c>
      <c r="AL4">
        <v>1345</v>
      </c>
      <c r="AM4">
        <v>4494</v>
      </c>
      <c r="AN4">
        <v>3266</v>
      </c>
      <c r="AO4">
        <v>4452</v>
      </c>
      <c r="AP4">
        <v>1637</v>
      </c>
      <c r="AQ4">
        <v>2071</v>
      </c>
      <c r="AR4">
        <v>3894</v>
      </c>
      <c r="AS4">
        <v>2204</v>
      </c>
      <c r="AT4">
        <v>835</v>
      </c>
      <c r="AU4">
        <v>6162</v>
      </c>
      <c r="AV4">
        <v>4657</v>
      </c>
      <c r="AW4">
        <v>5023</v>
      </c>
      <c r="AX4">
        <v>5146</v>
      </c>
      <c r="AY4">
        <v>14220</v>
      </c>
    </row>
    <row r="5" spans="1:51" x14ac:dyDescent="0.35">
      <c r="A5" s="7">
        <v>2022</v>
      </c>
      <c r="B5" s="1" t="s">
        <v>46</v>
      </c>
      <c r="C5">
        <v>1332698</v>
      </c>
      <c r="D5">
        <v>2517422</v>
      </c>
      <c r="E5">
        <v>2831961</v>
      </c>
      <c r="F5">
        <v>4793110</v>
      </c>
      <c r="G5">
        <v>1013381</v>
      </c>
      <c r="H5">
        <v>0.57999999999999996</v>
      </c>
      <c r="I5">
        <v>0.25</v>
      </c>
      <c r="J5">
        <v>0.17</v>
      </c>
      <c r="K5">
        <v>72535</v>
      </c>
      <c r="L5" s="8">
        <v>870420</v>
      </c>
      <c r="M5">
        <v>0.86</v>
      </c>
      <c r="N5">
        <v>0.88</v>
      </c>
      <c r="O5">
        <v>0.28999999999999998</v>
      </c>
      <c r="P5">
        <v>0.21</v>
      </c>
      <c r="Q5">
        <v>0.11</v>
      </c>
      <c r="R5">
        <v>0.06</v>
      </c>
      <c r="S5">
        <v>0.14000000000000001</v>
      </c>
      <c r="T5">
        <v>0.83</v>
      </c>
      <c r="U5">
        <v>0.56999999999999995</v>
      </c>
      <c r="V5">
        <v>0.56999999999999995</v>
      </c>
      <c r="W5">
        <v>0.64</v>
      </c>
      <c r="X5">
        <v>0.67</v>
      </c>
      <c r="Y5">
        <v>0.96</v>
      </c>
      <c r="Z5">
        <v>0.62</v>
      </c>
      <c r="AA5">
        <v>0.71</v>
      </c>
      <c r="AB5">
        <v>0.69</v>
      </c>
      <c r="AC5">
        <v>0.76</v>
      </c>
      <c r="AD5">
        <v>3800</v>
      </c>
      <c r="AE5">
        <v>2611</v>
      </c>
      <c r="AF5">
        <v>2421</v>
      </c>
      <c r="AG5">
        <v>2519</v>
      </c>
      <c r="AH5">
        <v>1392</v>
      </c>
      <c r="AI5">
        <v>1799</v>
      </c>
      <c r="AJ5">
        <v>3990</v>
      </c>
      <c r="AK5">
        <v>2345</v>
      </c>
      <c r="AL5">
        <v>4704</v>
      </c>
      <c r="AM5">
        <v>3660</v>
      </c>
      <c r="AN5">
        <v>4769</v>
      </c>
      <c r="AO5">
        <v>2485</v>
      </c>
      <c r="AP5">
        <v>4017</v>
      </c>
      <c r="AQ5">
        <v>3903</v>
      </c>
      <c r="AR5">
        <v>4027</v>
      </c>
      <c r="AS5">
        <v>4765</v>
      </c>
      <c r="AT5">
        <v>3068</v>
      </c>
      <c r="AU5">
        <v>9111</v>
      </c>
      <c r="AV5">
        <v>13718</v>
      </c>
      <c r="AW5">
        <v>9257</v>
      </c>
      <c r="AX5">
        <v>13966</v>
      </c>
      <c r="AY5">
        <v>12701</v>
      </c>
    </row>
    <row r="6" spans="1:51" x14ac:dyDescent="0.35">
      <c r="A6" s="7">
        <v>2022</v>
      </c>
      <c r="B6" s="1" t="s">
        <v>47</v>
      </c>
      <c r="C6">
        <v>806871</v>
      </c>
      <c r="D6">
        <v>1642657</v>
      </c>
      <c r="E6">
        <v>4624419</v>
      </c>
      <c r="F6">
        <v>3891271</v>
      </c>
      <c r="G6">
        <v>1297421</v>
      </c>
      <c r="H6">
        <v>0.65</v>
      </c>
      <c r="I6">
        <v>0.13</v>
      </c>
      <c r="J6">
        <v>0.23</v>
      </c>
      <c r="K6">
        <v>118637</v>
      </c>
      <c r="L6" s="8">
        <v>1423644</v>
      </c>
      <c r="M6">
        <v>0.81</v>
      </c>
      <c r="N6">
        <v>0.93</v>
      </c>
      <c r="O6">
        <v>0.27</v>
      </c>
      <c r="P6">
        <v>0.17</v>
      </c>
      <c r="Q6">
        <v>0.23</v>
      </c>
      <c r="R6">
        <v>0.06</v>
      </c>
      <c r="S6">
        <v>0.14000000000000001</v>
      </c>
      <c r="T6">
        <v>0.95</v>
      </c>
      <c r="U6">
        <v>0.8</v>
      </c>
      <c r="V6">
        <v>0.54</v>
      </c>
      <c r="W6">
        <v>0.87</v>
      </c>
      <c r="X6">
        <v>0.6</v>
      </c>
      <c r="Y6">
        <v>0.9</v>
      </c>
      <c r="Z6">
        <v>0.83</v>
      </c>
      <c r="AA6">
        <v>0.9</v>
      </c>
      <c r="AB6">
        <v>0.66</v>
      </c>
      <c r="AC6">
        <v>0.57999999999999996</v>
      </c>
      <c r="AD6">
        <v>4454</v>
      </c>
      <c r="AE6">
        <v>2886</v>
      </c>
      <c r="AF6">
        <v>4717</v>
      </c>
      <c r="AG6">
        <v>1898</v>
      </c>
      <c r="AH6">
        <v>2634</v>
      </c>
      <c r="AI6">
        <v>1453</v>
      </c>
      <c r="AJ6">
        <v>1070</v>
      </c>
      <c r="AK6">
        <v>1892</v>
      </c>
      <c r="AL6">
        <v>2844</v>
      </c>
      <c r="AM6">
        <v>1937</v>
      </c>
      <c r="AN6">
        <v>4280</v>
      </c>
      <c r="AO6">
        <v>3830</v>
      </c>
      <c r="AP6">
        <v>4644</v>
      </c>
      <c r="AQ6">
        <v>2369</v>
      </c>
      <c r="AR6">
        <v>2406</v>
      </c>
      <c r="AS6">
        <v>4683</v>
      </c>
      <c r="AT6">
        <v>3199</v>
      </c>
      <c r="AU6">
        <v>9629</v>
      </c>
      <c r="AV6">
        <v>7710</v>
      </c>
      <c r="AW6">
        <v>14583</v>
      </c>
      <c r="AX6">
        <v>11808</v>
      </c>
      <c r="AY6">
        <v>7976</v>
      </c>
    </row>
    <row r="7" spans="1:51" x14ac:dyDescent="0.35">
      <c r="A7" s="7">
        <v>2022</v>
      </c>
      <c r="B7" s="1" t="s">
        <v>48</v>
      </c>
      <c r="C7">
        <v>1456333</v>
      </c>
      <c r="D7">
        <v>2943265</v>
      </c>
      <c r="E7">
        <v>2617155</v>
      </c>
      <c r="F7">
        <v>5064075</v>
      </c>
      <c r="G7">
        <v>1833687</v>
      </c>
      <c r="H7">
        <v>0.59</v>
      </c>
      <c r="I7">
        <v>0.19</v>
      </c>
      <c r="J7">
        <v>0.23</v>
      </c>
      <c r="K7">
        <v>93826</v>
      </c>
      <c r="L7" s="8">
        <v>1125912</v>
      </c>
      <c r="M7">
        <v>0.83</v>
      </c>
      <c r="N7">
        <v>0.79</v>
      </c>
      <c r="O7">
        <v>0.31</v>
      </c>
      <c r="P7">
        <v>0.21</v>
      </c>
      <c r="Q7">
        <v>0.25</v>
      </c>
      <c r="R7">
        <v>0.09</v>
      </c>
      <c r="S7">
        <v>0.13</v>
      </c>
      <c r="T7">
        <v>0.52</v>
      </c>
      <c r="U7">
        <v>1</v>
      </c>
      <c r="V7">
        <v>0.98</v>
      </c>
      <c r="W7">
        <v>0.96</v>
      </c>
      <c r="X7">
        <v>0.91</v>
      </c>
      <c r="Y7">
        <v>0.66</v>
      </c>
      <c r="Z7">
        <v>0.66</v>
      </c>
      <c r="AA7">
        <v>0.74</v>
      </c>
      <c r="AB7">
        <v>0.61</v>
      </c>
      <c r="AC7">
        <v>0.57999999999999996</v>
      </c>
      <c r="AD7">
        <v>4364</v>
      </c>
      <c r="AE7">
        <v>3567</v>
      </c>
      <c r="AF7">
        <v>2847</v>
      </c>
      <c r="AG7">
        <v>1731</v>
      </c>
      <c r="AH7">
        <v>4630</v>
      </c>
      <c r="AI7">
        <v>2304</v>
      </c>
      <c r="AJ7">
        <v>1818</v>
      </c>
      <c r="AK7">
        <v>3057</v>
      </c>
      <c r="AL7">
        <v>4333</v>
      </c>
      <c r="AM7">
        <v>3879</v>
      </c>
      <c r="AN7">
        <v>2628</v>
      </c>
      <c r="AO7">
        <v>3626</v>
      </c>
      <c r="AP7">
        <v>4325</v>
      </c>
      <c r="AQ7">
        <v>4771</v>
      </c>
      <c r="AR7">
        <v>2709</v>
      </c>
      <c r="AS7">
        <v>1696</v>
      </c>
      <c r="AT7">
        <v>1778</v>
      </c>
      <c r="AU7">
        <v>4859</v>
      </c>
      <c r="AV7">
        <v>10174</v>
      </c>
      <c r="AW7">
        <v>6398</v>
      </c>
      <c r="AX7">
        <v>9589</v>
      </c>
      <c r="AY7">
        <v>8388</v>
      </c>
    </row>
    <row r="8" spans="1:51" x14ac:dyDescent="0.35">
      <c r="A8" s="7">
        <v>2022</v>
      </c>
      <c r="B8" s="1" t="s">
        <v>49</v>
      </c>
      <c r="C8">
        <v>877854</v>
      </c>
      <c r="D8">
        <v>1733495</v>
      </c>
      <c r="E8">
        <v>2955725</v>
      </c>
      <c r="F8">
        <v>4174411</v>
      </c>
      <c r="G8">
        <v>1695797</v>
      </c>
      <c r="H8">
        <v>0.54</v>
      </c>
      <c r="I8">
        <v>0.25</v>
      </c>
      <c r="J8">
        <v>0.21</v>
      </c>
      <c r="K8">
        <v>137302</v>
      </c>
      <c r="L8" s="8">
        <v>1647624</v>
      </c>
      <c r="M8">
        <v>0.97</v>
      </c>
      <c r="N8">
        <v>0.77</v>
      </c>
      <c r="O8">
        <v>0.34</v>
      </c>
      <c r="P8">
        <v>0.26</v>
      </c>
      <c r="Q8">
        <v>0.17</v>
      </c>
      <c r="R8">
        <v>0.06</v>
      </c>
      <c r="S8">
        <v>0.16</v>
      </c>
      <c r="T8">
        <v>0.51</v>
      </c>
      <c r="U8">
        <v>0.66</v>
      </c>
      <c r="V8">
        <v>0.62</v>
      </c>
      <c r="W8">
        <v>0.98</v>
      </c>
      <c r="X8">
        <v>0.85</v>
      </c>
      <c r="Y8">
        <v>0.7</v>
      </c>
      <c r="Z8">
        <v>0.79</v>
      </c>
      <c r="AA8">
        <v>0.9</v>
      </c>
      <c r="AB8">
        <v>0.56999999999999995</v>
      </c>
      <c r="AC8">
        <v>0.52</v>
      </c>
      <c r="AD8">
        <v>2440</v>
      </c>
      <c r="AE8">
        <v>4182</v>
      </c>
      <c r="AF8">
        <v>4172</v>
      </c>
      <c r="AG8">
        <v>4484</v>
      </c>
      <c r="AH8">
        <v>3384</v>
      </c>
      <c r="AI8">
        <v>4716</v>
      </c>
      <c r="AJ8">
        <v>2028</v>
      </c>
      <c r="AK8">
        <v>2937</v>
      </c>
      <c r="AL8">
        <v>3734</v>
      </c>
      <c r="AM8">
        <v>1026</v>
      </c>
      <c r="AN8">
        <v>2930</v>
      </c>
      <c r="AO8">
        <v>1238</v>
      </c>
      <c r="AP8">
        <v>1218</v>
      </c>
      <c r="AQ8">
        <v>1089</v>
      </c>
      <c r="AR8">
        <v>1328</v>
      </c>
      <c r="AS8">
        <v>1632</v>
      </c>
      <c r="AT8">
        <v>957</v>
      </c>
      <c r="AU8">
        <v>12818</v>
      </c>
      <c r="AV8">
        <v>12068</v>
      </c>
      <c r="AW8">
        <v>12410</v>
      </c>
      <c r="AX8">
        <v>7692</v>
      </c>
      <c r="AY8">
        <v>14389</v>
      </c>
    </row>
    <row r="9" spans="1:51" x14ac:dyDescent="0.35">
      <c r="A9" s="7">
        <v>2022</v>
      </c>
      <c r="B9" s="1" t="s">
        <v>50</v>
      </c>
      <c r="C9">
        <v>1331260</v>
      </c>
      <c r="D9">
        <v>1636580</v>
      </c>
      <c r="E9">
        <v>2303703</v>
      </c>
      <c r="F9">
        <v>4917527</v>
      </c>
      <c r="G9">
        <v>1531057</v>
      </c>
      <c r="H9">
        <v>0.62</v>
      </c>
      <c r="I9">
        <v>0.17</v>
      </c>
      <c r="J9">
        <v>0.21</v>
      </c>
      <c r="K9">
        <v>70272</v>
      </c>
      <c r="L9" s="8">
        <v>843264</v>
      </c>
      <c r="M9">
        <v>0.94</v>
      </c>
      <c r="N9">
        <v>0.84</v>
      </c>
      <c r="O9">
        <v>0.25</v>
      </c>
      <c r="P9">
        <v>0.18</v>
      </c>
      <c r="Q9">
        <v>0.21</v>
      </c>
      <c r="R9">
        <v>0.12</v>
      </c>
      <c r="S9">
        <v>0.18</v>
      </c>
      <c r="T9">
        <v>0.7</v>
      </c>
      <c r="U9">
        <v>0.7</v>
      </c>
      <c r="V9">
        <v>0.83</v>
      </c>
      <c r="W9">
        <v>0.84</v>
      </c>
      <c r="X9">
        <v>0.52</v>
      </c>
      <c r="Y9">
        <v>0.89</v>
      </c>
      <c r="Z9">
        <v>0.74</v>
      </c>
      <c r="AA9">
        <v>0.79</v>
      </c>
      <c r="AB9">
        <v>0.6</v>
      </c>
      <c r="AC9">
        <v>0.82</v>
      </c>
      <c r="AD9">
        <v>1642</v>
      </c>
      <c r="AE9">
        <v>3094</v>
      </c>
      <c r="AF9">
        <v>3944</v>
      </c>
      <c r="AG9">
        <v>2064</v>
      </c>
      <c r="AH9">
        <v>2909</v>
      </c>
      <c r="AI9">
        <v>1782</v>
      </c>
      <c r="AJ9">
        <v>1841</v>
      </c>
      <c r="AK9">
        <v>1737</v>
      </c>
      <c r="AL9">
        <v>1012</v>
      </c>
      <c r="AM9">
        <v>4501</v>
      </c>
      <c r="AN9">
        <v>3500</v>
      </c>
      <c r="AO9">
        <v>4285</v>
      </c>
      <c r="AP9">
        <v>1379</v>
      </c>
      <c r="AQ9">
        <v>979</v>
      </c>
      <c r="AR9">
        <v>3959</v>
      </c>
      <c r="AS9">
        <v>711</v>
      </c>
      <c r="AT9">
        <v>1434</v>
      </c>
      <c r="AU9">
        <v>8514</v>
      </c>
      <c r="AV9">
        <v>13417</v>
      </c>
      <c r="AW9">
        <v>12923</v>
      </c>
      <c r="AX9">
        <v>8240</v>
      </c>
      <c r="AY9">
        <v>8368</v>
      </c>
    </row>
    <row r="10" spans="1:51" x14ac:dyDescent="0.35">
      <c r="A10" s="7">
        <v>2022</v>
      </c>
      <c r="B10" s="1" t="s">
        <v>51</v>
      </c>
      <c r="C10">
        <v>896428</v>
      </c>
      <c r="D10">
        <v>2526245</v>
      </c>
      <c r="E10">
        <v>3647798</v>
      </c>
      <c r="F10">
        <v>6036572</v>
      </c>
      <c r="G10">
        <v>860352</v>
      </c>
      <c r="H10">
        <v>0.59</v>
      </c>
      <c r="I10">
        <v>0.24</v>
      </c>
      <c r="J10">
        <v>0.17</v>
      </c>
      <c r="K10">
        <v>125886</v>
      </c>
      <c r="L10" s="8">
        <v>1510632</v>
      </c>
      <c r="M10">
        <v>0.83</v>
      </c>
      <c r="N10">
        <v>0.95</v>
      </c>
      <c r="O10">
        <v>0.31</v>
      </c>
      <c r="P10">
        <v>0.25</v>
      </c>
      <c r="Q10">
        <v>0.24</v>
      </c>
      <c r="R10">
        <v>7.0000000000000007E-2</v>
      </c>
      <c r="S10">
        <v>0.06</v>
      </c>
      <c r="T10">
        <v>0.9</v>
      </c>
      <c r="U10">
        <v>0.75</v>
      </c>
      <c r="V10">
        <v>0.79</v>
      </c>
      <c r="W10">
        <v>0.6</v>
      </c>
      <c r="X10">
        <v>0.92</v>
      </c>
      <c r="Y10">
        <v>0.96</v>
      </c>
      <c r="Z10">
        <v>0.65</v>
      </c>
      <c r="AA10">
        <v>0.83</v>
      </c>
      <c r="AB10">
        <v>0.6</v>
      </c>
      <c r="AC10">
        <v>0.85</v>
      </c>
      <c r="AD10">
        <v>3096</v>
      </c>
      <c r="AE10">
        <v>3242</v>
      </c>
      <c r="AF10">
        <v>3338</v>
      </c>
      <c r="AG10">
        <v>4608</v>
      </c>
      <c r="AH10">
        <v>3043</v>
      </c>
      <c r="AI10">
        <v>3787</v>
      </c>
      <c r="AJ10">
        <v>2820</v>
      </c>
      <c r="AK10">
        <v>4554</v>
      </c>
      <c r="AL10">
        <v>2732</v>
      </c>
      <c r="AM10">
        <v>2230</v>
      </c>
      <c r="AN10">
        <v>4611</v>
      </c>
      <c r="AO10">
        <v>1486</v>
      </c>
      <c r="AP10">
        <v>1688</v>
      </c>
      <c r="AQ10">
        <v>3842</v>
      </c>
      <c r="AR10">
        <v>3981</v>
      </c>
      <c r="AS10">
        <v>2321</v>
      </c>
      <c r="AT10">
        <v>3679</v>
      </c>
      <c r="AU10">
        <v>11249</v>
      </c>
      <c r="AV10">
        <v>4793</v>
      </c>
      <c r="AW10">
        <v>9753</v>
      </c>
      <c r="AX10">
        <v>11095</v>
      </c>
      <c r="AY10">
        <v>13464</v>
      </c>
    </row>
    <row r="11" spans="1:51" x14ac:dyDescent="0.35">
      <c r="A11" s="7">
        <v>2022</v>
      </c>
      <c r="B11" s="1" t="s">
        <v>52</v>
      </c>
      <c r="C11">
        <v>1385048</v>
      </c>
      <c r="D11">
        <v>2228989</v>
      </c>
      <c r="E11">
        <v>4058237</v>
      </c>
      <c r="F11">
        <v>3623805</v>
      </c>
      <c r="G11">
        <v>1634998</v>
      </c>
      <c r="H11">
        <v>0.53</v>
      </c>
      <c r="I11">
        <v>0.28999999999999998</v>
      </c>
      <c r="J11">
        <v>0.18</v>
      </c>
      <c r="K11">
        <v>61394</v>
      </c>
      <c r="L11" s="8">
        <v>736728</v>
      </c>
      <c r="M11">
        <v>0.97</v>
      </c>
      <c r="N11">
        <v>0.77</v>
      </c>
      <c r="O11">
        <v>0.37</v>
      </c>
      <c r="P11">
        <v>0.22</v>
      </c>
      <c r="Q11">
        <v>0.19</v>
      </c>
      <c r="R11">
        <v>0.11</v>
      </c>
      <c r="S11">
        <v>0.09</v>
      </c>
      <c r="T11">
        <v>0.62</v>
      </c>
      <c r="U11">
        <v>0.57999999999999996</v>
      </c>
      <c r="V11">
        <v>0.56999999999999995</v>
      </c>
      <c r="W11">
        <v>0.71</v>
      </c>
      <c r="X11">
        <v>0.96</v>
      </c>
      <c r="Y11">
        <v>0.7</v>
      </c>
      <c r="Z11">
        <v>0.68</v>
      </c>
      <c r="AA11">
        <v>0.92</v>
      </c>
      <c r="AB11">
        <v>0.96</v>
      </c>
      <c r="AC11">
        <v>0.56000000000000005</v>
      </c>
      <c r="AD11">
        <v>4270</v>
      </c>
      <c r="AE11">
        <v>3133</v>
      </c>
      <c r="AF11">
        <v>1310</v>
      </c>
      <c r="AG11">
        <v>4988</v>
      </c>
      <c r="AH11">
        <v>3331</v>
      </c>
      <c r="AI11">
        <v>3770</v>
      </c>
      <c r="AJ11">
        <v>1624</v>
      </c>
      <c r="AK11">
        <v>2058</v>
      </c>
      <c r="AL11">
        <v>2466</v>
      </c>
      <c r="AM11">
        <v>3929</v>
      </c>
      <c r="AN11">
        <v>2720</v>
      </c>
      <c r="AO11">
        <v>3662</v>
      </c>
      <c r="AP11">
        <v>575</v>
      </c>
      <c r="AQ11">
        <v>2015</v>
      </c>
      <c r="AR11">
        <v>860</v>
      </c>
      <c r="AS11">
        <v>1031</v>
      </c>
      <c r="AT11">
        <v>2049</v>
      </c>
      <c r="AU11">
        <v>6306</v>
      </c>
      <c r="AV11">
        <v>9278</v>
      </c>
      <c r="AW11">
        <v>5225</v>
      </c>
      <c r="AX11">
        <v>7907</v>
      </c>
      <c r="AY11">
        <v>9892</v>
      </c>
    </row>
    <row r="12" spans="1:51" x14ac:dyDescent="0.35">
      <c r="A12" s="7">
        <v>2022</v>
      </c>
      <c r="B12" s="1" t="s">
        <v>53</v>
      </c>
      <c r="C12">
        <v>886237</v>
      </c>
      <c r="D12">
        <v>1645730</v>
      </c>
      <c r="E12">
        <v>3445234</v>
      </c>
      <c r="F12">
        <v>5647369</v>
      </c>
      <c r="G12">
        <v>1188779</v>
      </c>
      <c r="H12">
        <v>0.53</v>
      </c>
      <c r="I12">
        <v>0.3</v>
      </c>
      <c r="J12">
        <v>0.17</v>
      </c>
      <c r="K12">
        <v>96710</v>
      </c>
      <c r="L12" s="8">
        <v>1160520</v>
      </c>
      <c r="M12">
        <v>0.83</v>
      </c>
      <c r="N12">
        <v>1</v>
      </c>
      <c r="O12">
        <v>0.25</v>
      </c>
      <c r="P12">
        <v>0.15</v>
      </c>
      <c r="Q12">
        <v>0.11</v>
      </c>
      <c r="R12">
        <v>0.09</v>
      </c>
      <c r="S12">
        <v>0.17</v>
      </c>
      <c r="T12">
        <v>0.55000000000000004</v>
      </c>
      <c r="U12">
        <v>0.81</v>
      </c>
      <c r="V12">
        <v>0.83</v>
      </c>
      <c r="W12">
        <v>0.69</v>
      </c>
      <c r="X12">
        <v>0.55000000000000004</v>
      </c>
      <c r="Y12">
        <v>0.73</v>
      </c>
      <c r="Z12">
        <v>0.56000000000000005</v>
      </c>
      <c r="AA12">
        <v>0.87</v>
      </c>
      <c r="AB12">
        <v>0.68</v>
      </c>
      <c r="AC12">
        <v>0.71</v>
      </c>
      <c r="AD12">
        <v>2672</v>
      </c>
      <c r="AE12">
        <v>4672</v>
      </c>
      <c r="AF12">
        <v>4398</v>
      </c>
      <c r="AG12">
        <v>2622</v>
      </c>
      <c r="AH12">
        <v>1947</v>
      </c>
      <c r="AI12">
        <v>3292</v>
      </c>
      <c r="AJ12">
        <v>2548</v>
      </c>
      <c r="AK12">
        <v>4566</v>
      </c>
      <c r="AL12">
        <v>4373</v>
      </c>
      <c r="AM12">
        <v>1770</v>
      </c>
      <c r="AN12">
        <v>2720</v>
      </c>
      <c r="AO12">
        <v>2368</v>
      </c>
      <c r="AP12">
        <v>3636</v>
      </c>
      <c r="AQ12">
        <v>545</v>
      </c>
      <c r="AR12">
        <v>3986</v>
      </c>
      <c r="AS12">
        <v>2409</v>
      </c>
      <c r="AT12">
        <v>4444</v>
      </c>
      <c r="AU12">
        <v>8602</v>
      </c>
      <c r="AV12">
        <v>10228</v>
      </c>
      <c r="AW12">
        <v>3085</v>
      </c>
      <c r="AX12">
        <v>12447</v>
      </c>
      <c r="AY12">
        <v>13133</v>
      </c>
    </row>
    <row r="13" spans="1:51" x14ac:dyDescent="0.35">
      <c r="A13" s="7">
        <v>2022</v>
      </c>
      <c r="B13" s="1" t="s">
        <v>54</v>
      </c>
      <c r="C13">
        <v>541029</v>
      </c>
      <c r="D13">
        <v>2369454</v>
      </c>
      <c r="E13">
        <v>3115092</v>
      </c>
      <c r="F13">
        <v>3578464</v>
      </c>
      <c r="G13">
        <v>906963</v>
      </c>
      <c r="H13">
        <v>0.7</v>
      </c>
      <c r="I13">
        <v>0.06</v>
      </c>
      <c r="J13">
        <v>0.24</v>
      </c>
      <c r="K13">
        <v>81111</v>
      </c>
      <c r="L13" s="8">
        <v>973332</v>
      </c>
      <c r="M13">
        <v>0.92</v>
      </c>
      <c r="N13">
        <v>0.99</v>
      </c>
      <c r="O13">
        <v>0.27</v>
      </c>
      <c r="P13">
        <v>0.17</v>
      </c>
      <c r="Q13">
        <v>0.18</v>
      </c>
      <c r="R13">
        <v>0.06</v>
      </c>
      <c r="S13">
        <v>0.14000000000000001</v>
      </c>
      <c r="T13">
        <v>0.75</v>
      </c>
      <c r="U13">
        <v>0.77</v>
      </c>
      <c r="V13">
        <v>0.98</v>
      </c>
      <c r="W13">
        <v>0.64</v>
      </c>
      <c r="X13">
        <v>0.91</v>
      </c>
      <c r="Y13">
        <v>0.89</v>
      </c>
      <c r="Z13">
        <v>0.9</v>
      </c>
      <c r="AA13">
        <v>0.78</v>
      </c>
      <c r="AB13">
        <v>0.83</v>
      </c>
      <c r="AC13">
        <v>0.71</v>
      </c>
      <c r="AD13">
        <v>2626</v>
      </c>
      <c r="AE13">
        <v>4435</v>
      </c>
      <c r="AF13">
        <v>4019</v>
      </c>
      <c r="AG13">
        <v>4345</v>
      </c>
      <c r="AH13">
        <v>2367</v>
      </c>
      <c r="AI13">
        <v>1618</v>
      </c>
      <c r="AJ13">
        <v>4891</v>
      </c>
      <c r="AK13">
        <v>4532</v>
      </c>
      <c r="AL13">
        <v>2486</v>
      </c>
      <c r="AM13">
        <v>4008</v>
      </c>
      <c r="AN13">
        <v>3066</v>
      </c>
      <c r="AO13">
        <v>1471</v>
      </c>
      <c r="AP13">
        <v>3040</v>
      </c>
      <c r="AQ13">
        <v>3899</v>
      </c>
      <c r="AR13">
        <v>4488</v>
      </c>
      <c r="AS13">
        <v>2584</v>
      </c>
      <c r="AT13">
        <v>3235</v>
      </c>
      <c r="AU13">
        <v>9083</v>
      </c>
      <c r="AV13">
        <v>13548</v>
      </c>
      <c r="AW13">
        <v>11258</v>
      </c>
      <c r="AX13">
        <v>12009</v>
      </c>
      <c r="AY13">
        <v>13733</v>
      </c>
    </row>
    <row r="14" spans="1:51" x14ac:dyDescent="0.35">
      <c r="A14" s="7">
        <v>2022</v>
      </c>
      <c r="B14" s="1" t="s">
        <v>55</v>
      </c>
      <c r="C14">
        <v>756252</v>
      </c>
      <c r="D14">
        <v>1553776</v>
      </c>
      <c r="E14">
        <v>3012227</v>
      </c>
      <c r="F14">
        <v>5883436</v>
      </c>
      <c r="G14">
        <v>1827062</v>
      </c>
      <c r="H14">
        <v>0.66</v>
      </c>
      <c r="I14">
        <v>0.18</v>
      </c>
      <c r="J14">
        <v>0.17</v>
      </c>
      <c r="K14">
        <v>116982</v>
      </c>
      <c r="L14" s="8">
        <v>1403784</v>
      </c>
      <c r="M14">
        <v>0.87</v>
      </c>
      <c r="N14">
        <v>0.85</v>
      </c>
      <c r="O14">
        <v>0.31</v>
      </c>
      <c r="P14">
        <v>0.24</v>
      </c>
      <c r="Q14">
        <v>0.11</v>
      </c>
      <c r="R14">
        <v>0.14000000000000001</v>
      </c>
      <c r="S14">
        <v>0.14000000000000001</v>
      </c>
      <c r="T14">
        <v>0.83</v>
      </c>
      <c r="U14">
        <v>0.68</v>
      </c>
      <c r="V14">
        <v>0.74</v>
      </c>
      <c r="W14">
        <v>0.69</v>
      </c>
      <c r="X14">
        <v>0.51</v>
      </c>
      <c r="Y14">
        <v>0.56000000000000005</v>
      </c>
      <c r="Z14">
        <v>0.76</v>
      </c>
      <c r="AA14">
        <v>0.72</v>
      </c>
      <c r="AB14">
        <v>0.61</v>
      </c>
      <c r="AC14">
        <v>0.54</v>
      </c>
      <c r="AD14">
        <v>4510</v>
      </c>
      <c r="AE14">
        <v>1738</v>
      </c>
      <c r="AF14">
        <v>1602</v>
      </c>
      <c r="AG14">
        <v>1427</v>
      </c>
      <c r="AH14">
        <v>2932</v>
      </c>
      <c r="AI14">
        <v>2953</v>
      </c>
      <c r="AJ14">
        <v>4219</v>
      </c>
      <c r="AK14">
        <v>1143</v>
      </c>
      <c r="AL14">
        <v>3019</v>
      </c>
      <c r="AM14">
        <v>4857</v>
      </c>
      <c r="AN14">
        <v>3300</v>
      </c>
      <c r="AO14">
        <v>1346</v>
      </c>
      <c r="AP14">
        <v>4239</v>
      </c>
      <c r="AQ14">
        <v>2491</v>
      </c>
      <c r="AR14">
        <v>1392</v>
      </c>
      <c r="AS14">
        <v>1185</v>
      </c>
      <c r="AT14">
        <v>761</v>
      </c>
      <c r="AU14">
        <v>3484</v>
      </c>
      <c r="AV14">
        <v>14591</v>
      </c>
      <c r="AW14">
        <v>11322</v>
      </c>
      <c r="AX14">
        <v>8224</v>
      </c>
      <c r="AY14">
        <v>5051</v>
      </c>
    </row>
    <row r="15" spans="1:51" x14ac:dyDescent="0.35">
      <c r="A15" s="7">
        <v>2022</v>
      </c>
      <c r="B15" s="1" t="s">
        <v>56</v>
      </c>
      <c r="C15">
        <v>1362057</v>
      </c>
      <c r="D15">
        <v>1013729</v>
      </c>
      <c r="E15">
        <v>2193439</v>
      </c>
      <c r="F15">
        <v>3377941</v>
      </c>
      <c r="G15">
        <v>613907</v>
      </c>
      <c r="H15">
        <v>0.56999999999999995</v>
      </c>
      <c r="I15">
        <v>0.19</v>
      </c>
      <c r="J15">
        <v>0.23</v>
      </c>
      <c r="K15">
        <v>102993</v>
      </c>
      <c r="L15" s="8">
        <v>1235916</v>
      </c>
      <c r="M15">
        <v>0.91</v>
      </c>
      <c r="N15">
        <v>0.91</v>
      </c>
      <c r="O15">
        <v>0.26</v>
      </c>
      <c r="P15">
        <v>0.26</v>
      </c>
      <c r="Q15">
        <v>0.15</v>
      </c>
      <c r="R15">
        <v>0.09</v>
      </c>
      <c r="S15">
        <v>0.11</v>
      </c>
      <c r="T15">
        <v>0.75</v>
      </c>
      <c r="U15">
        <v>0.81</v>
      </c>
      <c r="V15">
        <v>0.74</v>
      </c>
      <c r="W15">
        <v>0.61</v>
      </c>
      <c r="X15">
        <v>0.66</v>
      </c>
      <c r="Y15">
        <v>0.92</v>
      </c>
      <c r="Z15">
        <v>0.86</v>
      </c>
      <c r="AA15">
        <v>0.64</v>
      </c>
      <c r="AB15">
        <v>0.76</v>
      </c>
      <c r="AC15">
        <v>0.55000000000000004</v>
      </c>
      <c r="AD15">
        <v>1256</v>
      </c>
      <c r="AE15">
        <v>2927</v>
      </c>
      <c r="AF15">
        <v>1296</v>
      </c>
      <c r="AG15">
        <v>4040</v>
      </c>
      <c r="AH15">
        <v>4565</v>
      </c>
      <c r="AI15">
        <v>3090</v>
      </c>
      <c r="AJ15">
        <v>2787</v>
      </c>
      <c r="AK15">
        <v>1665</v>
      </c>
      <c r="AL15">
        <v>1432</v>
      </c>
      <c r="AM15">
        <v>3225</v>
      </c>
      <c r="AN15">
        <v>3849</v>
      </c>
      <c r="AO15">
        <v>4952</v>
      </c>
      <c r="AP15">
        <v>2516</v>
      </c>
      <c r="AQ15">
        <v>2427</v>
      </c>
      <c r="AR15">
        <v>3579</v>
      </c>
      <c r="AS15">
        <v>4652</v>
      </c>
      <c r="AT15">
        <v>1037</v>
      </c>
      <c r="AU15">
        <v>13562</v>
      </c>
      <c r="AV15">
        <v>8616</v>
      </c>
      <c r="AW15">
        <v>11625</v>
      </c>
      <c r="AX15">
        <v>13187</v>
      </c>
      <c r="AY15">
        <v>9955</v>
      </c>
    </row>
    <row r="16" spans="1:51" x14ac:dyDescent="0.35">
      <c r="A16" s="7">
        <v>2023</v>
      </c>
      <c r="B16" s="1" t="s">
        <v>45</v>
      </c>
      <c r="C16">
        <v>633377</v>
      </c>
      <c r="D16">
        <v>1753135</v>
      </c>
      <c r="E16">
        <v>4918027</v>
      </c>
      <c r="F16">
        <v>3546548</v>
      </c>
      <c r="G16">
        <v>1858764</v>
      </c>
      <c r="H16">
        <v>0.51</v>
      </c>
      <c r="I16">
        <v>0.25</v>
      </c>
      <c r="J16">
        <v>0.23</v>
      </c>
      <c r="K16">
        <v>131097</v>
      </c>
      <c r="L16" s="8">
        <v>1573164</v>
      </c>
      <c r="M16">
        <v>0.95</v>
      </c>
      <c r="N16">
        <v>0.79</v>
      </c>
      <c r="O16">
        <v>0.34</v>
      </c>
      <c r="P16">
        <v>0.27</v>
      </c>
      <c r="Q16">
        <v>0.16</v>
      </c>
      <c r="R16">
        <v>0.12</v>
      </c>
      <c r="S16">
        <v>0.14000000000000001</v>
      </c>
      <c r="T16">
        <v>0.56999999999999995</v>
      </c>
      <c r="U16">
        <v>0.7</v>
      </c>
      <c r="V16">
        <v>0.77</v>
      </c>
      <c r="W16">
        <v>0.99</v>
      </c>
      <c r="X16">
        <v>0.98</v>
      </c>
      <c r="Y16">
        <v>0.85</v>
      </c>
      <c r="Z16">
        <v>0.63</v>
      </c>
      <c r="AA16">
        <v>0.53</v>
      </c>
      <c r="AB16">
        <v>0.57999999999999996</v>
      </c>
      <c r="AC16">
        <v>0.69</v>
      </c>
      <c r="AD16">
        <v>3411</v>
      </c>
      <c r="AE16">
        <v>3995</v>
      </c>
      <c r="AF16">
        <v>2344</v>
      </c>
      <c r="AG16">
        <v>1078</v>
      </c>
      <c r="AH16">
        <v>4519</v>
      </c>
      <c r="AI16">
        <v>3146</v>
      </c>
      <c r="AJ16">
        <v>2198</v>
      </c>
      <c r="AK16">
        <v>1969</v>
      </c>
      <c r="AL16">
        <v>4667</v>
      </c>
      <c r="AM16">
        <v>3940</v>
      </c>
      <c r="AN16">
        <v>2563</v>
      </c>
      <c r="AO16">
        <v>1982</v>
      </c>
      <c r="AP16">
        <v>2231</v>
      </c>
      <c r="AQ16">
        <v>4260</v>
      </c>
      <c r="AR16">
        <v>2146</v>
      </c>
      <c r="AS16">
        <v>2517</v>
      </c>
      <c r="AT16">
        <v>3046</v>
      </c>
      <c r="AU16">
        <v>6736</v>
      </c>
      <c r="AV16">
        <v>11690</v>
      </c>
      <c r="AW16">
        <v>10327</v>
      </c>
      <c r="AX16">
        <v>10368</v>
      </c>
      <c r="AY16">
        <v>10214</v>
      </c>
    </row>
    <row r="17" spans="1:51" x14ac:dyDescent="0.35">
      <c r="A17" s="7">
        <v>2023</v>
      </c>
      <c r="B17" s="1" t="s">
        <v>46</v>
      </c>
      <c r="C17">
        <v>1428083</v>
      </c>
      <c r="D17">
        <v>2930018</v>
      </c>
      <c r="E17">
        <v>2684624</v>
      </c>
      <c r="F17">
        <v>6593593</v>
      </c>
      <c r="G17">
        <v>1557176</v>
      </c>
      <c r="H17">
        <v>0.65</v>
      </c>
      <c r="I17">
        <v>0.18</v>
      </c>
      <c r="J17">
        <v>0.17</v>
      </c>
      <c r="K17">
        <v>83613</v>
      </c>
      <c r="L17" s="8">
        <v>1003356</v>
      </c>
      <c r="M17">
        <v>0.85</v>
      </c>
      <c r="N17">
        <v>0.81</v>
      </c>
      <c r="O17">
        <v>0.3</v>
      </c>
      <c r="P17">
        <v>0.24</v>
      </c>
      <c r="Q17">
        <v>0.18</v>
      </c>
      <c r="R17">
        <v>0.12</v>
      </c>
      <c r="S17">
        <v>0.11</v>
      </c>
      <c r="T17">
        <v>0.6</v>
      </c>
      <c r="U17">
        <v>0.81</v>
      </c>
      <c r="V17">
        <v>0.72</v>
      </c>
      <c r="W17">
        <v>0.51</v>
      </c>
      <c r="X17">
        <v>0.59</v>
      </c>
      <c r="Y17">
        <v>0.92</v>
      </c>
      <c r="Z17">
        <v>0.52</v>
      </c>
      <c r="AA17">
        <v>0.77</v>
      </c>
      <c r="AB17">
        <v>0.72</v>
      </c>
      <c r="AC17">
        <v>0.81</v>
      </c>
      <c r="AD17">
        <v>2515</v>
      </c>
      <c r="AE17">
        <v>2592</v>
      </c>
      <c r="AF17">
        <v>4340</v>
      </c>
      <c r="AG17">
        <v>4800</v>
      </c>
      <c r="AH17">
        <v>3487</v>
      </c>
      <c r="AI17">
        <v>1021</v>
      </c>
      <c r="AJ17">
        <v>2592</v>
      </c>
      <c r="AK17">
        <v>1234</v>
      </c>
      <c r="AL17">
        <v>1538</v>
      </c>
      <c r="AM17">
        <v>2308</v>
      </c>
      <c r="AN17">
        <v>2499</v>
      </c>
      <c r="AO17">
        <v>3142</v>
      </c>
      <c r="AP17">
        <v>4382</v>
      </c>
      <c r="AQ17">
        <v>2743</v>
      </c>
      <c r="AR17">
        <v>3900</v>
      </c>
      <c r="AS17">
        <v>2871</v>
      </c>
      <c r="AT17">
        <v>4621</v>
      </c>
      <c r="AU17">
        <v>14792</v>
      </c>
      <c r="AV17">
        <v>3927</v>
      </c>
      <c r="AW17">
        <v>5429</v>
      </c>
      <c r="AX17">
        <v>14410</v>
      </c>
      <c r="AY17">
        <v>12964</v>
      </c>
    </row>
    <row r="18" spans="1:51" x14ac:dyDescent="0.35">
      <c r="A18" s="7">
        <v>2023</v>
      </c>
      <c r="B18" s="1" t="s">
        <v>47</v>
      </c>
      <c r="C18">
        <v>522499</v>
      </c>
      <c r="D18">
        <v>2197405</v>
      </c>
      <c r="E18">
        <v>3177592</v>
      </c>
      <c r="F18">
        <v>3052389</v>
      </c>
      <c r="G18">
        <v>1972714</v>
      </c>
      <c r="H18">
        <v>0.65</v>
      </c>
      <c r="I18">
        <v>0.11</v>
      </c>
      <c r="J18">
        <v>0.25</v>
      </c>
      <c r="K18">
        <v>55963</v>
      </c>
      <c r="L18" s="8">
        <v>671556</v>
      </c>
      <c r="M18">
        <v>0.92</v>
      </c>
      <c r="N18">
        <v>0.81</v>
      </c>
      <c r="O18">
        <v>0.21</v>
      </c>
      <c r="P18">
        <v>0.21</v>
      </c>
      <c r="Q18">
        <v>0.23</v>
      </c>
      <c r="R18">
        <v>0.12</v>
      </c>
      <c r="S18">
        <v>0.17</v>
      </c>
      <c r="T18">
        <v>0.6</v>
      </c>
      <c r="U18">
        <v>0.86</v>
      </c>
      <c r="V18">
        <v>0.69</v>
      </c>
      <c r="W18">
        <v>0.86</v>
      </c>
      <c r="X18">
        <v>0.59</v>
      </c>
      <c r="Y18">
        <v>0.96</v>
      </c>
      <c r="Z18">
        <v>0.75</v>
      </c>
      <c r="AA18">
        <v>0.52</v>
      </c>
      <c r="AB18">
        <v>0.55000000000000004</v>
      </c>
      <c r="AC18">
        <v>0.89</v>
      </c>
      <c r="AD18">
        <v>3982</v>
      </c>
      <c r="AE18">
        <v>3431</v>
      </c>
      <c r="AF18">
        <v>2866</v>
      </c>
      <c r="AG18">
        <v>3907</v>
      </c>
      <c r="AH18">
        <v>4997</v>
      </c>
      <c r="AI18">
        <v>2979</v>
      </c>
      <c r="AJ18">
        <v>2787</v>
      </c>
      <c r="AK18">
        <v>2464</v>
      </c>
      <c r="AL18">
        <v>3622</v>
      </c>
      <c r="AM18">
        <v>4830</v>
      </c>
      <c r="AN18">
        <v>3173</v>
      </c>
      <c r="AO18">
        <v>4031</v>
      </c>
      <c r="AP18">
        <v>1736</v>
      </c>
      <c r="AQ18">
        <v>2873</v>
      </c>
      <c r="AR18">
        <v>4869</v>
      </c>
      <c r="AS18">
        <v>981</v>
      </c>
      <c r="AT18">
        <v>2259</v>
      </c>
      <c r="AU18">
        <v>12397</v>
      </c>
      <c r="AV18">
        <v>6081</v>
      </c>
      <c r="AW18">
        <v>7470</v>
      </c>
      <c r="AX18">
        <v>5864</v>
      </c>
      <c r="AY18">
        <v>6668</v>
      </c>
    </row>
    <row r="19" spans="1:51" x14ac:dyDescent="0.35">
      <c r="A19" s="7">
        <v>2023</v>
      </c>
      <c r="B19" s="1" t="s">
        <v>48</v>
      </c>
      <c r="C19">
        <v>1141529</v>
      </c>
      <c r="D19">
        <v>2508140</v>
      </c>
      <c r="E19">
        <v>4400952</v>
      </c>
      <c r="F19">
        <v>3999666</v>
      </c>
      <c r="G19">
        <v>1220187</v>
      </c>
      <c r="H19">
        <v>0.55000000000000004</v>
      </c>
      <c r="I19">
        <v>0.25</v>
      </c>
      <c r="J19">
        <v>0.2</v>
      </c>
      <c r="K19">
        <v>108810</v>
      </c>
      <c r="L19" s="8">
        <v>1305720</v>
      </c>
      <c r="M19">
        <v>0.84</v>
      </c>
      <c r="N19">
        <v>0.79</v>
      </c>
      <c r="O19">
        <v>0.32</v>
      </c>
      <c r="P19">
        <v>0.23</v>
      </c>
      <c r="Q19">
        <v>0.2</v>
      </c>
      <c r="R19">
        <v>0.08</v>
      </c>
      <c r="S19">
        <v>0.1</v>
      </c>
      <c r="T19">
        <v>0.9</v>
      </c>
      <c r="U19">
        <v>0.68</v>
      </c>
      <c r="V19">
        <v>0.89</v>
      </c>
      <c r="W19">
        <v>0.66</v>
      </c>
      <c r="X19">
        <v>0.81</v>
      </c>
      <c r="Y19">
        <v>0.74</v>
      </c>
      <c r="Z19">
        <v>0.95</v>
      </c>
      <c r="AA19">
        <v>0.78</v>
      </c>
      <c r="AB19">
        <v>0.71</v>
      </c>
      <c r="AC19">
        <v>0.57999999999999996</v>
      </c>
      <c r="AD19">
        <v>2586</v>
      </c>
      <c r="AE19">
        <v>3900</v>
      </c>
      <c r="AF19">
        <v>4797</v>
      </c>
      <c r="AG19">
        <v>4561</v>
      </c>
      <c r="AH19">
        <v>1622</v>
      </c>
      <c r="AI19">
        <v>3546</v>
      </c>
      <c r="AJ19">
        <v>4027</v>
      </c>
      <c r="AK19">
        <v>2864</v>
      </c>
      <c r="AL19">
        <v>3754</v>
      </c>
      <c r="AM19">
        <v>4684</v>
      </c>
      <c r="AN19">
        <v>3810</v>
      </c>
      <c r="AO19">
        <v>3089</v>
      </c>
      <c r="AP19">
        <v>654</v>
      </c>
      <c r="AQ19">
        <v>938</v>
      </c>
      <c r="AR19">
        <v>4529</v>
      </c>
      <c r="AS19">
        <v>3992</v>
      </c>
      <c r="AT19">
        <v>3442</v>
      </c>
      <c r="AU19">
        <v>12358</v>
      </c>
      <c r="AV19">
        <v>7263</v>
      </c>
      <c r="AW19">
        <v>9601</v>
      </c>
      <c r="AX19">
        <v>7884</v>
      </c>
      <c r="AY19">
        <v>3173</v>
      </c>
    </row>
    <row r="20" spans="1:51" x14ac:dyDescent="0.35">
      <c r="A20" s="7">
        <v>2023</v>
      </c>
      <c r="B20" s="1" t="s">
        <v>49</v>
      </c>
      <c r="C20">
        <v>1362188</v>
      </c>
      <c r="D20">
        <v>2753466</v>
      </c>
      <c r="E20">
        <v>4430373</v>
      </c>
      <c r="F20">
        <v>5801250</v>
      </c>
      <c r="G20">
        <v>1121465</v>
      </c>
      <c r="H20">
        <v>0.51</v>
      </c>
      <c r="I20">
        <v>0.27</v>
      </c>
      <c r="J20">
        <v>0.22</v>
      </c>
      <c r="K20">
        <v>131940</v>
      </c>
      <c r="L20" s="8">
        <v>1583280</v>
      </c>
      <c r="M20">
        <v>0.88</v>
      </c>
      <c r="N20">
        <v>1</v>
      </c>
      <c r="O20">
        <v>0.21</v>
      </c>
      <c r="P20">
        <v>0.22</v>
      </c>
      <c r="Q20">
        <v>0.21</v>
      </c>
      <c r="R20">
        <v>0.14000000000000001</v>
      </c>
      <c r="S20">
        <v>0.09</v>
      </c>
      <c r="T20">
        <v>0.78</v>
      </c>
      <c r="U20">
        <v>0.91</v>
      </c>
      <c r="V20">
        <v>0.54</v>
      </c>
      <c r="W20">
        <v>0.69</v>
      </c>
      <c r="X20">
        <v>0.52</v>
      </c>
      <c r="Y20">
        <v>0.55000000000000004</v>
      </c>
      <c r="Z20">
        <v>0.51</v>
      </c>
      <c r="AA20">
        <v>0.53</v>
      </c>
      <c r="AB20">
        <v>0.64</v>
      </c>
      <c r="AC20">
        <v>0.77</v>
      </c>
      <c r="AD20">
        <v>1529</v>
      </c>
      <c r="AE20">
        <v>4771</v>
      </c>
      <c r="AF20">
        <v>4386</v>
      </c>
      <c r="AG20">
        <v>4221</v>
      </c>
      <c r="AH20">
        <v>3788</v>
      </c>
      <c r="AI20">
        <v>2984</v>
      </c>
      <c r="AJ20">
        <v>4504</v>
      </c>
      <c r="AK20">
        <v>3426</v>
      </c>
      <c r="AL20">
        <v>4504</v>
      </c>
      <c r="AM20">
        <v>4957</v>
      </c>
      <c r="AN20">
        <v>4192</v>
      </c>
      <c r="AO20">
        <v>3535</v>
      </c>
      <c r="AP20">
        <v>1242</v>
      </c>
      <c r="AQ20">
        <v>1284</v>
      </c>
      <c r="AR20">
        <v>1728</v>
      </c>
      <c r="AS20">
        <v>2231</v>
      </c>
      <c r="AT20">
        <v>3038</v>
      </c>
      <c r="AU20">
        <v>3369</v>
      </c>
      <c r="AV20">
        <v>12054</v>
      </c>
      <c r="AW20">
        <v>7994</v>
      </c>
      <c r="AX20">
        <v>4765</v>
      </c>
      <c r="AY20">
        <v>5689</v>
      </c>
    </row>
    <row r="21" spans="1:51" x14ac:dyDescent="0.35">
      <c r="A21" s="7">
        <v>2023</v>
      </c>
      <c r="B21" s="1" t="s">
        <v>50</v>
      </c>
      <c r="C21">
        <v>661867</v>
      </c>
      <c r="D21">
        <v>1275974</v>
      </c>
      <c r="E21">
        <v>3400569</v>
      </c>
      <c r="F21">
        <v>5172743</v>
      </c>
      <c r="G21">
        <v>1385829</v>
      </c>
      <c r="H21">
        <v>0.66</v>
      </c>
      <c r="I21">
        <v>0.13</v>
      </c>
      <c r="J21">
        <v>0.21</v>
      </c>
      <c r="K21">
        <v>116015</v>
      </c>
      <c r="L21" s="8">
        <v>1392180</v>
      </c>
      <c r="M21">
        <v>0.82</v>
      </c>
      <c r="N21">
        <v>0.98</v>
      </c>
      <c r="O21">
        <v>0.28000000000000003</v>
      </c>
      <c r="P21">
        <v>0.17</v>
      </c>
      <c r="Q21">
        <v>0.23</v>
      </c>
      <c r="R21">
        <v>0.08</v>
      </c>
      <c r="S21">
        <v>0.14000000000000001</v>
      </c>
      <c r="T21">
        <v>0.9</v>
      </c>
      <c r="U21">
        <v>0.83</v>
      </c>
      <c r="V21">
        <v>0.6</v>
      </c>
      <c r="W21">
        <v>0.73</v>
      </c>
      <c r="X21">
        <v>0.88</v>
      </c>
      <c r="Y21">
        <v>0.54</v>
      </c>
      <c r="Z21">
        <v>0.53</v>
      </c>
      <c r="AA21">
        <v>0.66</v>
      </c>
      <c r="AB21">
        <v>0.7</v>
      </c>
      <c r="AC21">
        <v>0.91</v>
      </c>
      <c r="AD21">
        <v>4931</v>
      </c>
      <c r="AE21">
        <v>4760</v>
      </c>
      <c r="AF21">
        <v>2691</v>
      </c>
      <c r="AG21">
        <v>2774</v>
      </c>
      <c r="AH21">
        <v>4675</v>
      </c>
      <c r="AI21">
        <v>3348</v>
      </c>
      <c r="AJ21">
        <v>4884</v>
      </c>
      <c r="AK21">
        <v>1576</v>
      </c>
      <c r="AL21">
        <v>1320</v>
      </c>
      <c r="AM21">
        <v>1456</v>
      </c>
      <c r="AN21">
        <v>3347</v>
      </c>
      <c r="AO21">
        <v>4482</v>
      </c>
      <c r="AP21">
        <v>2235</v>
      </c>
      <c r="AQ21">
        <v>750</v>
      </c>
      <c r="AR21">
        <v>3821</v>
      </c>
      <c r="AS21">
        <v>3031</v>
      </c>
      <c r="AT21">
        <v>4121</v>
      </c>
      <c r="AU21">
        <v>6872</v>
      </c>
      <c r="AV21">
        <v>8712</v>
      </c>
      <c r="AW21">
        <v>14743</v>
      </c>
      <c r="AX21">
        <v>9951</v>
      </c>
      <c r="AY21">
        <v>8338</v>
      </c>
    </row>
    <row r="22" spans="1:51" x14ac:dyDescent="0.35">
      <c r="A22" s="7">
        <v>2023</v>
      </c>
      <c r="B22" s="1" t="s">
        <v>51</v>
      </c>
      <c r="C22">
        <v>877356</v>
      </c>
      <c r="D22">
        <v>1407326</v>
      </c>
      <c r="E22">
        <v>4209455</v>
      </c>
      <c r="F22">
        <v>4712478</v>
      </c>
      <c r="G22">
        <v>1349067</v>
      </c>
      <c r="H22">
        <v>0.57999999999999996</v>
      </c>
      <c r="I22">
        <v>0.23</v>
      </c>
      <c r="J22">
        <v>0.19</v>
      </c>
      <c r="K22">
        <v>50898</v>
      </c>
      <c r="L22" s="8">
        <v>610776</v>
      </c>
      <c r="M22">
        <v>0.87</v>
      </c>
      <c r="N22">
        <v>0.81</v>
      </c>
      <c r="O22">
        <v>0.25</v>
      </c>
      <c r="P22">
        <v>0.19</v>
      </c>
      <c r="Q22">
        <v>0.15</v>
      </c>
      <c r="R22">
        <v>0.08</v>
      </c>
      <c r="S22">
        <v>0.1</v>
      </c>
      <c r="T22">
        <v>0.92</v>
      </c>
      <c r="U22">
        <v>0.56000000000000005</v>
      </c>
      <c r="V22">
        <v>0.52</v>
      </c>
      <c r="W22">
        <v>0.94</v>
      </c>
      <c r="X22">
        <v>0.93</v>
      </c>
      <c r="Y22">
        <v>0.56000000000000005</v>
      </c>
      <c r="Z22">
        <v>0.82</v>
      </c>
      <c r="AA22">
        <v>0.99</v>
      </c>
      <c r="AB22">
        <v>0.91</v>
      </c>
      <c r="AC22">
        <v>0.56000000000000005</v>
      </c>
      <c r="AD22">
        <v>1588</v>
      </c>
      <c r="AE22">
        <v>1047</v>
      </c>
      <c r="AF22">
        <v>1127</v>
      </c>
      <c r="AG22">
        <v>4008</v>
      </c>
      <c r="AH22">
        <v>4786</v>
      </c>
      <c r="AI22">
        <v>1092</v>
      </c>
      <c r="AJ22">
        <v>2064</v>
      </c>
      <c r="AK22">
        <v>3023</v>
      </c>
      <c r="AL22">
        <v>4686</v>
      </c>
      <c r="AM22">
        <v>3502</v>
      </c>
      <c r="AN22">
        <v>1023</v>
      </c>
      <c r="AO22">
        <v>3395</v>
      </c>
      <c r="AP22">
        <v>4329</v>
      </c>
      <c r="AQ22">
        <v>986</v>
      </c>
      <c r="AR22">
        <v>2531</v>
      </c>
      <c r="AS22">
        <v>982</v>
      </c>
      <c r="AT22">
        <v>2636</v>
      </c>
      <c r="AU22">
        <v>11297</v>
      </c>
      <c r="AV22">
        <v>6293</v>
      </c>
      <c r="AW22">
        <v>12841</v>
      </c>
      <c r="AX22">
        <v>11441</v>
      </c>
      <c r="AY22">
        <v>14771</v>
      </c>
    </row>
    <row r="23" spans="1:51" x14ac:dyDescent="0.35">
      <c r="A23" s="7">
        <v>2023</v>
      </c>
      <c r="B23" s="1" t="s">
        <v>52</v>
      </c>
      <c r="C23">
        <v>830101</v>
      </c>
      <c r="D23">
        <v>1046037</v>
      </c>
      <c r="E23">
        <v>3067315</v>
      </c>
      <c r="F23">
        <v>6023667</v>
      </c>
      <c r="G23">
        <v>1495140</v>
      </c>
      <c r="H23">
        <v>0.56999999999999995</v>
      </c>
      <c r="I23">
        <v>0.21</v>
      </c>
      <c r="J23">
        <v>0.22</v>
      </c>
      <c r="K23">
        <v>89415</v>
      </c>
      <c r="L23" s="8">
        <v>1072980</v>
      </c>
      <c r="M23">
        <v>0.93</v>
      </c>
      <c r="N23">
        <v>0.97</v>
      </c>
      <c r="O23">
        <v>0.34</v>
      </c>
      <c r="P23">
        <v>0.16</v>
      </c>
      <c r="Q23">
        <v>0.25</v>
      </c>
      <c r="R23">
        <v>0.1</v>
      </c>
      <c r="S23">
        <v>0.1</v>
      </c>
      <c r="T23">
        <v>0.54</v>
      </c>
      <c r="U23">
        <v>0.74</v>
      </c>
      <c r="V23">
        <v>0.72</v>
      </c>
      <c r="W23">
        <v>0.94</v>
      </c>
      <c r="X23">
        <v>0.94</v>
      </c>
      <c r="Y23">
        <v>0.64</v>
      </c>
      <c r="Z23">
        <v>0.56999999999999995</v>
      </c>
      <c r="AA23">
        <v>0.83</v>
      </c>
      <c r="AB23">
        <v>0.56999999999999995</v>
      </c>
      <c r="AC23">
        <v>0.92</v>
      </c>
      <c r="AD23">
        <v>3614</v>
      </c>
      <c r="AE23">
        <v>4620</v>
      </c>
      <c r="AF23">
        <v>3096</v>
      </c>
      <c r="AG23">
        <v>2222</v>
      </c>
      <c r="AH23">
        <v>3447</v>
      </c>
      <c r="AI23">
        <v>4023</v>
      </c>
      <c r="AJ23">
        <v>3075</v>
      </c>
      <c r="AK23">
        <v>4630</v>
      </c>
      <c r="AL23">
        <v>4243</v>
      </c>
      <c r="AM23">
        <v>1582</v>
      </c>
      <c r="AN23">
        <v>1634</v>
      </c>
      <c r="AO23">
        <v>4921</v>
      </c>
      <c r="AP23">
        <v>967</v>
      </c>
      <c r="AQ23">
        <v>1481</v>
      </c>
      <c r="AR23">
        <v>2345</v>
      </c>
      <c r="AS23">
        <v>4419</v>
      </c>
      <c r="AT23">
        <v>4100</v>
      </c>
      <c r="AU23">
        <v>6981</v>
      </c>
      <c r="AV23">
        <v>12883</v>
      </c>
      <c r="AW23">
        <v>11819</v>
      </c>
      <c r="AX23">
        <v>9395</v>
      </c>
      <c r="AY23">
        <v>10235</v>
      </c>
    </row>
    <row r="24" spans="1:51" x14ac:dyDescent="0.35">
      <c r="A24" s="7">
        <v>2023</v>
      </c>
      <c r="B24" s="1" t="s">
        <v>53</v>
      </c>
      <c r="C24">
        <v>1258474</v>
      </c>
      <c r="D24">
        <v>1280405</v>
      </c>
      <c r="E24">
        <v>3240515</v>
      </c>
      <c r="F24">
        <v>4258567</v>
      </c>
      <c r="G24">
        <v>510230</v>
      </c>
      <c r="H24">
        <v>0.57999999999999996</v>
      </c>
      <c r="I24">
        <v>0.27</v>
      </c>
      <c r="J24">
        <v>0.15</v>
      </c>
      <c r="K24">
        <v>90235</v>
      </c>
      <c r="L24" s="8">
        <v>1082820</v>
      </c>
      <c r="M24">
        <v>0.89</v>
      </c>
      <c r="N24">
        <v>0.85</v>
      </c>
      <c r="O24">
        <v>0.31</v>
      </c>
      <c r="P24">
        <v>0.28000000000000003</v>
      </c>
      <c r="Q24">
        <v>0.14000000000000001</v>
      </c>
      <c r="R24">
        <v>0.11</v>
      </c>
      <c r="S24">
        <v>0.18</v>
      </c>
      <c r="T24">
        <v>0.9</v>
      </c>
      <c r="U24">
        <v>0.63</v>
      </c>
      <c r="V24">
        <v>0.61</v>
      </c>
      <c r="W24">
        <v>0.71</v>
      </c>
      <c r="X24">
        <v>0.88</v>
      </c>
      <c r="Y24">
        <v>0.89</v>
      </c>
      <c r="Z24">
        <v>1</v>
      </c>
      <c r="AA24">
        <v>0.5</v>
      </c>
      <c r="AB24">
        <v>0.93</v>
      </c>
      <c r="AC24">
        <v>0.91</v>
      </c>
      <c r="AD24">
        <v>1740</v>
      </c>
      <c r="AE24">
        <v>4503</v>
      </c>
      <c r="AF24">
        <v>3468</v>
      </c>
      <c r="AG24">
        <v>2532</v>
      </c>
      <c r="AH24">
        <v>2640</v>
      </c>
      <c r="AI24">
        <v>2878</v>
      </c>
      <c r="AJ24">
        <v>2453</v>
      </c>
      <c r="AK24">
        <v>3168</v>
      </c>
      <c r="AL24">
        <v>1230</v>
      </c>
      <c r="AM24">
        <v>2944</v>
      </c>
      <c r="AN24">
        <v>2967</v>
      </c>
      <c r="AO24">
        <v>3511</v>
      </c>
      <c r="AP24">
        <v>4712</v>
      </c>
      <c r="AQ24">
        <v>1962</v>
      </c>
      <c r="AR24">
        <v>3329</v>
      </c>
      <c r="AS24">
        <v>1198</v>
      </c>
      <c r="AT24">
        <v>2887</v>
      </c>
      <c r="AU24">
        <v>5749</v>
      </c>
      <c r="AV24">
        <v>7474</v>
      </c>
      <c r="AW24">
        <v>14745</v>
      </c>
      <c r="AX24">
        <v>11571</v>
      </c>
      <c r="AY24">
        <v>10075</v>
      </c>
    </row>
    <row r="25" spans="1:51" x14ac:dyDescent="0.35">
      <c r="A25" s="7">
        <v>2023</v>
      </c>
      <c r="B25" s="1" t="s">
        <v>54</v>
      </c>
      <c r="C25">
        <v>831154</v>
      </c>
      <c r="D25">
        <v>2515587</v>
      </c>
      <c r="E25">
        <v>2808736</v>
      </c>
      <c r="F25">
        <v>3921490</v>
      </c>
      <c r="G25">
        <v>1977455</v>
      </c>
      <c r="H25">
        <v>0.59</v>
      </c>
      <c r="I25">
        <v>0.17</v>
      </c>
      <c r="J25">
        <v>0.24</v>
      </c>
      <c r="K25">
        <v>83709</v>
      </c>
      <c r="L25" s="8">
        <v>1004508</v>
      </c>
      <c r="M25">
        <v>0.92</v>
      </c>
      <c r="N25">
        <v>0.76</v>
      </c>
      <c r="O25">
        <v>0.23</v>
      </c>
      <c r="P25">
        <v>0.22</v>
      </c>
      <c r="Q25">
        <v>0.1</v>
      </c>
      <c r="R25">
        <v>0.05</v>
      </c>
      <c r="S25">
        <v>0.08</v>
      </c>
      <c r="T25">
        <v>0.96</v>
      </c>
      <c r="U25">
        <v>0.79</v>
      </c>
      <c r="V25">
        <v>0.91</v>
      </c>
      <c r="W25">
        <v>0.66</v>
      </c>
      <c r="X25">
        <v>0.92</v>
      </c>
      <c r="Y25">
        <v>0.66</v>
      </c>
      <c r="Z25">
        <v>0.9</v>
      </c>
      <c r="AA25">
        <v>0.95</v>
      </c>
      <c r="AB25">
        <v>0.56999999999999995</v>
      </c>
      <c r="AC25">
        <v>0.69</v>
      </c>
      <c r="AD25">
        <v>2622</v>
      </c>
      <c r="AE25">
        <v>2874</v>
      </c>
      <c r="AF25">
        <v>1152</v>
      </c>
      <c r="AG25">
        <v>4674</v>
      </c>
      <c r="AH25">
        <v>4748</v>
      </c>
      <c r="AI25">
        <v>3165</v>
      </c>
      <c r="AJ25">
        <v>2146</v>
      </c>
      <c r="AK25">
        <v>4542</v>
      </c>
      <c r="AL25">
        <v>1210</v>
      </c>
      <c r="AM25">
        <v>4979</v>
      </c>
      <c r="AN25">
        <v>4869</v>
      </c>
      <c r="AO25">
        <v>3961</v>
      </c>
      <c r="AP25">
        <v>864</v>
      </c>
      <c r="AQ25">
        <v>1968</v>
      </c>
      <c r="AR25">
        <v>528</v>
      </c>
      <c r="AS25">
        <v>2901</v>
      </c>
      <c r="AT25">
        <v>4340</v>
      </c>
      <c r="AU25">
        <v>10978</v>
      </c>
      <c r="AV25">
        <v>5781</v>
      </c>
      <c r="AW25">
        <v>6042</v>
      </c>
      <c r="AX25">
        <v>7356</v>
      </c>
      <c r="AY25">
        <v>14504</v>
      </c>
    </row>
    <row r="26" spans="1:51" x14ac:dyDescent="0.35">
      <c r="A26" s="7">
        <v>2023</v>
      </c>
      <c r="B26" s="1" t="s">
        <v>55</v>
      </c>
      <c r="C26">
        <v>1444340</v>
      </c>
      <c r="D26">
        <v>1579778</v>
      </c>
      <c r="E26">
        <v>3711683</v>
      </c>
      <c r="F26">
        <v>4611837</v>
      </c>
      <c r="G26">
        <v>1944345</v>
      </c>
      <c r="H26">
        <v>0.7</v>
      </c>
      <c r="I26">
        <v>0.12</v>
      </c>
      <c r="J26">
        <v>0.18</v>
      </c>
      <c r="K26">
        <v>85554</v>
      </c>
      <c r="L26" s="8">
        <v>1026648</v>
      </c>
      <c r="M26">
        <v>0.82</v>
      </c>
      <c r="N26">
        <v>0.88</v>
      </c>
      <c r="O26">
        <v>0.36</v>
      </c>
      <c r="P26">
        <v>0.22</v>
      </c>
      <c r="Q26">
        <v>0.22</v>
      </c>
      <c r="R26">
        <v>0.13</v>
      </c>
      <c r="S26">
        <v>0.19</v>
      </c>
      <c r="T26">
        <v>0.71</v>
      </c>
      <c r="U26">
        <v>0.78</v>
      </c>
      <c r="V26">
        <v>0.62</v>
      </c>
      <c r="W26">
        <v>0.64</v>
      </c>
      <c r="X26">
        <v>0.88</v>
      </c>
      <c r="Y26">
        <v>0.84</v>
      </c>
      <c r="Z26">
        <v>0.82</v>
      </c>
      <c r="AA26">
        <v>0.68</v>
      </c>
      <c r="AB26">
        <v>0.77</v>
      </c>
      <c r="AC26">
        <v>0.63</v>
      </c>
      <c r="AD26">
        <v>4265</v>
      </c>
      <c r="AE26">
        <v>4558</v>
      </c>
      <c r="AF26">
        <v>4853</v>
      </c>
      <c r="AG26">
        <v>3434</v>
      </c>
      <c r="AH26">
        <v>3968</v>
      </c>
      <c r="AI26">
        <v>2187</v>
      </c>
      <c r="AJ26">
        <v>3309</v>
      </c>
      <c r="AK26">
        <v>2757</v>
      </c>
      <c r="AL26">
        <v>3926</v>
      </c>
      <c r="AM26">
        <v>1584</v>
      </c>
      <c r="AN26">
        <v>3522</v>
      </c>
      <c r="AO26">
        <v>3371</v>
      </c>
      <c r="AP26">
        <v>1899</v>
      </c>
      <c r="AQ26">
        <v>3317</v>
      </c>
      <c r="AR26">
        <v>3334</v>
      </c>
      <c r="AS26">
        <v>2308</v>
      </c>
      <c r="AT26">
        <v>3508</v>
      </c>
      <c r="AU26">
        <v>8966</v>
      </c>
      <c r="AV26">
        <v>11802</v>
      </c>
      <c r="AW26">
        <v>14936</v>
      </c>
      <c r="AX26">
        <v>9985</v>
      </c>
      <c r="AY26">
        <v>3967</v>
      </c>
    </row>
    <row r="27" spans="1:51" x14ac:dyDescent="0.35">
      <c r="A27" s="7">
        <v>2023</v>
      </c>
      <c r="B27" s="1" t="s">
        <v>56</v>
      </c>
      <c r="C27">
        <v>806318</v>
      </c>
      <c r="D27">
        <v>2563312</v>
      </c>
      <c r="E27">
        <v>3454900</v>
      </c>
      <c r="F27">
        <v>5412398</v>
      </c>
      <c r="G27">
        <v>1010199</v>
      </c>
      <c r="H27">
        <v>0.56999999999999995</v>
      </c>
      <c r="I27">
        <v>0.18</v>
      </c>
      <c r="J27">
        <v>0.25</v>
      </c>
      <c r="K27">
        <v>103326</v>
      </c>
      <c r="L27" s="8">
        <v>1239912</v>
      </c>
      <c r="M27">
        <v>0.92</v>
      </c>
      <c r="N27">
        <v>0.94</v>
      </c>
      <c r="O27">
        <v>0.36</v>
      </c>
      <c r="P27">
        <v>0.28000000000000003</v>
      </c>
      <c r="Q27">
        <v>0.21</v>
      </c>
      <c r="R27">
        <v>0.1</v>
      </c>
      <c r="S27">
        <v>0.09</v>
      </c>
      <c r="T27">
        <v>0.89</v>
      </c>
      <c r="U27">
        <v>0.61</v>
      </c>
      <c r="V27">
        <v>0.59</v>
      </c>
      <c r="W27">
        <v>0.87</v>
      </c>
      <c r="X27">
        <v>0.86</v>
      </c>
      <c r="Y27">
        <v>0.63</v>
      </c>
      <c r="Z27">
        <v>0.89</v>
      </c>
      <c r="AA27">
        <v>0.6</v>
      </c>
      <c r="AB27">
        <v>0.53</v>
      </c>
      <c r="AC27">
        <v>0.92</v>
      </c>
      <c r="AD27">
        <v>2716</v>
      </c>
      <c r="AE27">
        <v>4197</v>
      </c>
      <c r="AF27">
        <v>3037</v>
      </c>
      <c r="AG27">
        <v>3912</v>
      </c>
      <c r="AH27">
        <v>1851</v>
      </c>
      <c r="AI27">
        <v>2379</v>
      </c>
      <c r="AJ27">
        <v>1796</v>
      </c>
      <c r="AK27">
        <v>1225</v>
      </c>
      <c r="AL27">
        <v>3418</v>
      </c>
      <c r="AM27">
        <v>2046</v>
      </c>
      <c r="AN27">
        <v>1068</v>
      </c>
      <c r="AO27">
        <v>1442</v>
      </c>
      <c r="AP27">
        <v>3486</v>
      </c>
      <c r="AQ27">
        <v>872</v>
      </c>
      <c r="AR27">
        <v>4541</v>
      </c>
      <c r="AS27">
        <v>3222</v>
      </c>
      <c r="AT27">
        <v>1393</v>
      </c>
      <c r="AU27">
        <v>9873</v>
      </c>
      <c r="AV27">
        <v>14300</v>
      </c>
      <c r="AW27">
        <v>13205</v>
      </c>
      <c r="AX27">
        <v>6858</v>
      </c>
      <c r="AY27">
        <v>5775</v>
      </c>
    </row>
    <row r="28" spans="1:51" x14ac:dyDescent="0.35">
      <c r="A28" s="7">
        <v>2024</v>
      </c>
      <c r="B28" s="1" t="s">
        <v>45</v>
      </c>
      <c r="C28">
        <v>519636</v>
      </c>
      <c r="D28">
        <v>1716422</v>
      </c>
      <c r="E28">
        <v>4668960</v>
      </c>
      <c r="F28">
        <v>5614001</v>
      </c>
      <c r="G28">
        <v>845722</v>
      </c>
      <c r="H28">
        <v>0.67</v>
      </c>
      <c r="I28">
        <v>0.11</v>
      </c>
      <c r="J28">
        <v>0.23</v>
      </c>
      <c r="K28">
        <v>74534</v>
      </c>
      <c r="L28" s="8">
        <v>894408</v>
      </c>
      <c r="M28">
        <v>0.98</v>
      </c>
      <c r="N28">
        <v>0.94</v>
      </c>
      <c r="O28">
        <v>0.38</v>
      </c>
      <c r="P28">
        <v>0.21</v>
      </c>
      <c r="Q28">
        <v>0.16</v>
      </c>
      <c r="R28">
        <v>0.08</v>
      </c>
      <c r="S28">
        <v>0.19</v>
      </c>
      <c r="T28">
        <v>0.75</v>
      </c>
      <c r="U28">
        <v>0.79</v>
      </c>
      <c r="V28">
        <v>0.88</v>
      </c>
      <c r="W28">
        <v>0.86</v>
      </c>
      <c r="X28">
        <v>0.65</v>
      </c>
      <c r="Y28">
        <v>0.67</v>
      </c>
      <c r="Z28">
        <v>0.65</v>
      </c>
      <c r="AA28">
        <v>0.68</v>
      </c>
      <c r="AB28">
        <v>0.61</v>
      </c>
      <c r="AC28">
        <v>0.7</v>
      </c>
      <c r="AD28">
        <v>2358</v>
      </c>
      <c r="AE28">
        <v>3668</v>
      </c>
      <c r="AF28">
        <v>2228</v>
      </c>
      <c r="AG28">
        <v>4000</v>
      </c>
      <c r="AH28">
        <v>4185</v>
      </c>
      <c r="AI28">
        <v>3157</v>
      </c>
      <c r="AJ28">
        <v>1539</v>
      </c>
      <c r="AK28">
        <v>1777</v>
      </c>
      <c r="AL28">
        <v>3592</v>
      </c>
      <c r="AM28">
        <v>4696</v>
      </c>
      <c r="AN28">
        <v>4809</v>
      </c>
      <c r="AO28">
        <v>1569</v>
      </c>
      <c r="AP28">
        <v>712</v>
      </c>
      <c r="AQ28">
        <v>1041</v>
      </c>
      <c r="AR28">
        <v>3296</v>
      </c>
      <c r="AS28">
        <v>1206</v>
      </c>
      <c r="AT28">
        <v>4661</v>
      </c>
      <c r="AU28">
        <v>9027</v>
      </c>
      <c r="AV28">
        <v>8861</v>
      </c>
      <c r="AW28">
        <v>12428</v>
      </c>
      <c r="AX28">
        <v>10727</v>
      </c>
      <c r="AY28">
        <v>5454</v>
      </c>
    </row>
    <row r="29" spans="1:51" x14ac:dyDescent="0.35">
      <c r="A29" s="7">
        <v>2024</v>
      </c>
      <c r="B29" s="1" t="s">
        <v>46</v>
      </c>
      <c r="C29">
        <v>649367</v>
      </c>
      <c r="D29">
        <v>2044742</v>
      </c>
      <c r="E29">
        <v>4911823</v>
      </c>
      <c r="F29">
        <v>6675311</v>
      </c>
      <c r="G29">
        <v>879240</v>
      </c>
      <c r="H29">
        <v>0.56000000000000005</v>
      </c>
      <c r="I29">
        <v>0.23</v>
      </c>
      <c r="J29">
        <v>0.21</v>
      </c>
      <c r="K29">
        <v>149453</v>
      </c>
      <c r="L29" s="8">
        <v>1793436</v>
      </c>
      <c r="M29">
        <v>0.94</v>
      </c>
      <c r="N29">
        <v>0.81</v>
      </c>
      <c r="O29">
        <v>0.39</v>
      </c>
      <c r="P29">
        <v>0.23</v>
      </c>
      <c r="Q29">
        <v>0.12</v>
      </c>
      <c r="R29">
        <v>0.11</v>
      </c>
      <c r="S29">
        <v>0.06</v>
      </c>
      <c r="T29">
        <v>0.99</v>
      </c>
      <c r="U29">
        <v>0.68</v>
      </c>
      <c r="V29">
        <v>0.87</v>
      </c>
      <c r="W29">
        <v>0.64</v>
      </c>
      <c r="X29">
        <v>0.55000000000000004</v>
      </c>
      <c r="Y29">
        <v>0.7</v>
      </c>
      <c r="Z29">
        <v>0.78</v>
      </c>
      <c r="AA29">
        <v>0.71</v>
      </c>
      <c r="AB29">
        <v>0.8</v>
      </c>
      <c r="AC29">
        <v>0.99</v>
      </c>
      <c r="AD29">
        <v>3574</v>
      </c>
      <c r="AE29">
        <v>2419</v>
      </c>
      <c r="AF29">
        <v>3548</v>
      </c>
      <c r="AG29">
        <v>3020</v>
      </c>
      <c r="AH29">
        <v>4209</v>
      </c>
      <c r="AI29">
        <v>2401</v>
      </c>
      <c r="AJ29">
        <v>2438</v>
      </c>
      <c r="AK29">
        <v>2157</v>
      </c>
      <c r="AL29">
        <v>2130</v>
      </c>
      <c r="AM29">
        <v>2153</v>
      </c>
      <c r="AN29">
        <v>2223</v>
      </c>
      <c r="AO29">
        <v>3657</v>
      </c>
      <c r="AP29">
        <v>1627</v>
      </c>
      <c r="AQ29">
        <v>1885</v>
      </c>
      <c r="AR29">
        <v>1574</v>
      </c>
      <c r="AS29">
        <v>4671</v>
      </c>
      <c r="AT29">
        <v>2657</v>
      </c>
      <c r="AU29">
        <v>8272</v>
      </c>
      <c r="AV29">
        <v>5333</v>
      </c>
      <c r="AW29">
        <v>4732</v>
      </c>
      <c r="AX29">
        <v>7518</v>
      </c>
      <c r="AY29">
        <v>4737</v>
      </c>
    </row>
    <row r="30" spans="1:51" x14ac:dyDescent="0.35">
      <c r="A30" s="7">
        <v>2024</v>
      </c>
      <c r="B30" s="1" t="s">
        <v>47</v>
      </c>
      <c r="C30">
        <v>929678</v>
      </c>
      <c r="D30">
        <v>2165244</v>
      </c>
      <c r="E30">
        <v>2094757</v>
      </c>
      <c r="F30">
        <v>3554790</v>
      </c>
      <c r="G30">
        <v>1023490</v>
      </c>
      <c r="H30">
        <v>0.68</v>
      </c>
      <c r="I30">
        <v>0.12</v>
      </c>
      <c r="J30">
        <v>0.2</v>
      </c>
      <c r="K30">
        <v>130782</v>
      </c>
      <c r="L30" s="8">
        <v>1569384</v>
      </c>
      <c r="M30">
        <v>0.8</v>
      </c>
      <c r="N30">
        <v>0.8</v>
      </c>
      <c r="O30">
        <v>0.35</v>
      </c>
      <c r="P30">
        <v>0.17</v>
      </c>
      <c r="Q30">
        <v>0.18</v>
      </c>
      <c r="R30">
        <v>7.0000000000000007E-2</v>
      </c>
      <c r="S30">
        <v>0.12</v>
      </c>
      <c r="T30">
        <v>0.53</v>
      </c>
      <c r="U30">
        <v>1</v>
      </c>
      <c r="V30">
        <v>0.66</v>
      </c>
      <c r="W30">
        <v>0.83</v>
      </c>
      <c r="X30">
        <v>0.92</v>
      </c>
      <c r="Y30">
        <v>0.88</v>
      </c>
      <c r="Z30">
        <v>0.74</v>
      </c>
      <c r="AA30">
        <v>0.87</v>
      </c>
      <c r="AB30">
        <v>0.98</v>
      </c>
      <c r="AC30">
        <v>0.81</v>
      </c>
      <c r="AD30">
        <v>3281</v>
      </c>
      <c r="AE30">
        <v>2082</v>
      </c>
      <c r="AF30">
        <v>3973</v>
      </c>
      <c r="AG30">
        <v>4149</v>
      </c>
      <c r="AH30">
        <v>4093</v>
      </c>
      <c r="AI30">
        <v>2521</v>
      </c>
      <c r="AJ30">
        <v>4003</v>
      </c>
      <c r="AK30">
        <v>3358</v>
      </c>
      <c r="AL30">
        <v>2085</v>
      </c>
      <c r="AM30">
        <v>1281</v>
      </c>
      <c r="AN30">
        <v>4760</v>
      </c>
      <c r="AO30">
        <v>3771</v>
      </c>
      <c r="AP30">
        <v>3988</v>
      </c>
      <c r="AQ30">
        <v>1556</v>
      </c>
      <c r="AR30">
        <v>3391</v>
      </c>
      <c r="AS30">
        <v>1900</v>
      </c>
      <c r="AT30">
        <v>1743</v>
      </c>
      <c r="AU30">
        <v>11020</v>
      </c>
      <c r="AV30">
        <v>13301</v>
      </c>
      <c r="AW30">
        <v>4081</v>
      </c>
      <c r="AX30">
        <v>14871</v>
      </c>
      <c r="AY30">
        <v>13098</v>
      </c>
    </row>
    <row r="31" spans="1:51" x14ac:dyDescent="0.35">
      <c r="A31" s="7">
        <v>2024</v>
      </c>
      <c r="B31" s="1" t="s">
        <v>48</v>
      </c>
      <c r="C31">
        <v>1105292</v>
      </c>
      <c r="D31">
        <v>2758213</v>
      </c>
      <c r="E31">
        <v>4394420</v>
      </c>
      <c r="F31">
        <v>4691445</v>
      </c>
      <c r="G31">
        <v>1075469</v>
      </c>
      <c r="H31">
        <v>0.59</v>
      </c>
      <c r="I31">
        <v>0.22</v>
      </c>
      <c r="J31">
        <v>0.19</v>
      </c>
      <c r="K31">
        <v>69492</v>
      </c>
      <c r="L31" s="8">
        <v>833904</v>
      </c>
      <c r="M31">
        <v>0.98</v>
      </c>
      <c r="N31">
        <v>0.95</v>
      </c>
      <c r="O31">
        <v>0.39</v>
      </c>
      <c r="P31">
        <v>0.26</v>
      </c>
      <c r="Q31">
        <v>0.13</v>
      </c>
      <c r="R31">
        <v>0.12</v>
      </c>
      <c r="S31">
        <v>0.16</v>
      </c>
      <c r="T31">
        <v>0.79</v>
      </c>
      <c r="U31">
        <v>0.54</v>
      </c>
      <c r="V31">
        <v>0.99</v>
      </c>
      <c r="W31">
        <v>0.72</v>
      </c>
      <c r="X31">
        <v>0.69</v>
      </c>
      <c r="Y31">
        <v>0.69</v>
      </c>
      <c r="Z31">
        <v>0.56000000000000005</v>
      </c>
      <c r="AA31">
        <v>0.67</v>
      </c>
      <c r="AB31">
        <v>0.83</v>
      </c>
      <c r="AC31">
        <v>0.53</v>
      </c>
      <c r="AD31">
        <v>2516</v>
      </c>
      <c r="AE31">
        <v>4393</v>
      </c>
      <c r="AF31">
        <v>4487</v>
      </c>
      <c r="AG31">
        <v>2904</v>
      </c>
      <c r="AH31">
        <v>3414</v>
      </c>
      <c r="AI31">
        <v>1408</v>
      </c>
      <c r="AJ31">
        <v>3712</v>
      </c>
      <c r="AK31">
        <v>1666</v>
      </c>
      <c r="AL31">
        <v>4763</v>
      </c>
      <c r="AM31">
        <v>3514</v>
      </c>
      <c r="AN31">
        <v>4624</v>
      </c>
      <c r="AO31">
        <v>4254</v>
      </c>
      <c r="AP31">
        <v>1552</v>
      </c>
      <c r="AQ31">
        <v>1159</v>
      </c>
      <c r="AR31">
        <v>3731</v>
      </c>
      <c r="AS31">
        <v>1198</v>
      </c>
      <c r="AT31">
        <v>1721</v>
      </c>
      <c r="AU31">
        <v>5642</v>
      </c>
      <c r="AV31">
        <v>4371</v>
      </c>
      <c r="AW31">
        <v>11345</v>
      </c>
      <c r="AX31">
        <v>11875</v>
      </c>
      <c r="AY31">
        <v>7525</v>
      </c>
    </row>
    <row r="32" spans="1:51" x14ac:dyDescent="0.35">
      <c r="A32" s="7">
        <v>2024</v>
      </c>
      <c r="B32" s="1" t="s">
        <v>49</v>
      </c>
      <c r="C32">
        <v>700524</v>
      </c>
      <c r="D32">
        <v>2399004</v>
      </c>
      <c r="E32">
        <v>2484441</v>
      </c>
      <c r="F32">
        <v>3380631</v>
      </c>
      <c r="G32">
        <v>506326</v>
      </c>
      <c r="H32">
        <v>0.61</v>
      </c>
      <c r="I32">
        <v>0.2</v>
      </c>
      <c r="J32">
        <v>0.19</v>
      </c>
      <c r="K32">
        <v>104985</v>
      </c>
      <c r="L32" s="8">
        <v>1259820</v>
      </c>
      <c r="M32">
        <v>0.8</v>
      </c>
      <c r="N32">
        <v>0.93</v>
      </c>
      <c r="O32">
        <v>0.37</v>
      </c>
      <c r="P32">
        <v>0.24</v>
      </c>
      <c r="Q32">
        <v>0.11</v>
      </c>
      <c r="R32">
        <v>0.15</v>
      </c>
      <c r="S32">
        <v>0.19</v>
      </c>
      <c r="T32">
        <v>1</v>
      </c>
      <c r="U32">
        <v>0.98</v>
      </c>
      <c r="V32">
        <v>1</v>
      </c>
      <c r="W32">
        <v>0.79</v>
      </c>
      <c r="X32">
        <v>0.65</v>
      </c>
      <c r="Y32">
        <v>0.68</v>
      </c>
      <c r="Z32">
        <v>0.91</v>
      </c>
      <c r="AA32">
        <v>0.81</v>
      </c>
      <c r="AB32">
        <v>0.84</v>
      </c>
      <c r="AC32">
        <v>0.77</v>
      </c>
      <c r="AD32">
        <v>1440</v>
      </c>
      <c r="AE32">
        <v>1341</v>
      </c>
      <c r="AF32">
        <v>2870</v>
      </c>
      <c r="AG32">
        <v>1933</v>
      </c>
      <c r="AH32">
        <v>3205</v>
      </c>
      <c r="AI32">
        <v>4568</v>
      </c>
      <c r="AJ32">
        <v>1829</v>
      </c>
      <c r="AK32">
        <v>3812</v>
      </c>
      <c r="AL32">
        <v>3830</v>
      </c>
      <c r="AM32">
        <v>4295</v>
      </c>
      <c r="AN32">
        <v>1417</v>
      </c>
      <c r="AO32">
        <v>3522</v>
      </c>
      <c r="AP32">
        <v>1113</v>
      </c>
      <c r="AQ32">
        <v>2858</v>
      </c>
      <c r="AR32">
        <v>4922</v>
      </c>
      <c r="AS32">
        <v>587</v>
      </c>
      <c r="AT32">
        <v>4745</v>
      </c>
      <c r="AU32">
        <v>6824</v>
      </c>
      <c r="AV32">
        <v>12122</v>
      </c>
      <c r="AW32">
        <v>13422</v>
      </c>
      <c r="AX32">
        <v>10761</v>
      </c>
      <c r="AY32">
        <v>7462</v>
      </c>
    </row>
    <row r="33" spans="1:51" x14ac:dyDescent="0.35">
      <c r="A33" s="7">
        <v>2024</v>
      </c>
      <c r="B33" s="1" t="s">
        <v>50</v>
      </c>
      <c r="C33">
        <v>683350</v>
      </c>
      <c r="D33">
        <v>2628053</v>
      </c>
      <c r="E33">
        <v>4507951</v>
      </c>
      <c r="F33">
        <v>5023992</v>
      </c>
      <c r="G33">
        <v>986141</v>
      </c>
      <c r="H33">
        <v>0.54</v>
      </c>
      <c r="I33">
        <v>0.22</v>
      </c>
      <c r="J33">
        <v>0.24</v>
      </c>
      <c r="K33">
        <v>62797</v>
      </c>
      <c r="L33" s="8">
        <v>753564</v>
      </c>
      <c r="M33">
        <v>0.94</v>
      </c>
      <c r="N33">
        <v>0.85</v>
      </c>
      <c r="O33">
        <v>0.28999999999999998</v>
      </c>
      <c r="P33">
        <v>0.22</v>
      </c>
      <c r="Q33">
        <v>0.21</v>
      </c>
      <c r="R33">
        <v>0.06</v>
      </c>
      <c r="S33">
        <v>0.05</v>
      </c>
      <c r="T33">
        <v>0.83</v>
      </c>
      <c r="U33">
        <v>0.78</v>
      </c>
      <c r="V33">
        <v>0.55000000000000004</v>
      </c>
      <c r="W33">
        <v>0.65</v>
      </c>
      <c r="X33">
        <v>0.9</v>
      </c>
      <c r="Y33">
        <v>0.94</v>
      </c>
      <c r="Z33">
        <v>0.99</v>
      </c>
      <c r="AA33">
        <v>0.96</v>
      </c>
      <c r="AB33">
        <v>0.63</v>
      </c>
      <c r="AC33">
        <v>0.87</v>
      </c>
      <c r="AD33">
        <v>4852</v>
      </c>
      <c r="AE33">
        <v>4391</v>
      </c>
      <c r="AF33">
        <v>3723</v>
      </c>
      <c r="AG33">
        <v>2539</v>
      </c>
      <c r="AH33">
        <v>2135</v>
      </c>
      <c r="AI33">
        <v>3425</v>
      </c>
      <c r="AJ33">
        <v>4086</v>
      </c>
      <c r="AK33">
        <v>1600</v>
      </c>
      <c r="AL33">
        <v>3210</v>
      </c>
      <c r="AM33">
        <v>1803</v>
      </c>
      <c r="AN33">
        <v>2695</v>
      </c>
      <c r="AO33">
        <v>2411</v>
      </c>
      <c r="AP33">
        <v>1033</v>
      </c>
      <c r="AQ33">
        <v>546</v>
      </c>
      <c r="AR33">
        <v>1152</v>
      </c>
      <c r="AS33">
        <v>1093</v>
      </c>
      <c r="AT33">
        <v>2982</v>
      </c>
      <c r="AU33">
        <v>4754</v>
      </c>
      <c r="AV33">
        <v>12360</v>
      </c>
      <c r="AW33">
        <v>14583</v>
      </c>
      <c r="AX33">
        <v>12342</v>
      </c>
      <c r="AY33">
        <v>14364</v>
      </c>
    </row>
    <row r="34" spans="1:51" x14ac:dyDescent="0.35">
      <c r="A34" s="7">
        <v>2024</v>
      </c>
      <c r="B34" s="1" t="s">
        <v>51</v>
      </c>
      <c r="C34">
        <v>665884</v>
      </c>
      <c r="D34">
        <v>1551725</v>
      </c>
      <c r="E34">
        <v>4151891</v>
      </c>
      <c r="F34">
        <v>6389947</v>
      </c>
      <c r="G34">
        <v>1466863</v>
      </c>
      <c r="H34">
        <v>0.52</v>
      </c>
      <c r="I34">
        <v>0.28000000000000003</v>
      </c>
      <c r="J34">
        <v>0.2</v>
      </c>
      <c r="K34">
        <v>131664</v>
      </c>
      <c r="L34" s="8">
        <v>1579968</v>
      </c>
      <c r="M34">
        <v>0.92</v>
      </c>
      <c r="N34">
        <v>0.99</v>
      </c>
      <c r="O34">
        <v>0.38</v>
      </c>
      <c r="P34">
        <v>0.25</v>
      </c>
      <c r="Q34">
        <v>0.24</v>
      </c>
      <c r="R34">
        <v>0.12</v>
      </c>
      <c r="S34">
        <v>0.18</v>
      </c>
      <c r="T34">
        <v>0.95</v>
      </c>
      <c r="U34">
        <v>0.94</v>
      </c>
      <c r="V34">
        <v>0.51</v>
      </c>
      <c r="W34">
        <v>0.67</v>
      </c>
      <c r="X34">
        <v>0.98</v>
      </c>
      <c r="Y34">
        <v>0.86</v>
      </c>
      <c r="Z34">
        <v>0.96</v>
      </c>
      <c r="AA34">
        <v>0.53</v>
      </c>
      <c r="AB34">
        <v>0.9</v>
      </c>
      <c r="AC34">
        <v>0.71</v>
      </c>
      <c r="AD34">
        <v>3727</v>
      </c>
      <c r="AE34">
        <v>1211</v>
      </c>
      <c r="AF34">
        <v>2696</v>
      </c>
      <c r="AG34">
        <v>4051</v>
      </c>
      <c r="AH34">
        <v>4250</v>
      </c>
      <c r="AI34">
        <v>1915</v>
      </c>
      <c r="AJ34">
        <v>1784</v>
      </c>
      <c r="AK34">
        <v>4917</v>
      </c>
      <c r="AL34">
        <v>4227</v>
      </c>
      <c r="AM34">
        <v>4415</v>
      </c>
      <c r="AN34">
        <v>3101</v>
      </c>
      <c r="AO34">
        <v>4841</v>
      </c>
      <c r="AP34">
        <v>916</v>
      </c>
      <c r="AQ34">
        <v>4051</v>
      </c>
      <c r="AR34">
        <v>2565</v>
      </c>
      <c r="AS34">
        <v>2821</v>
      </c>
      <c r="AT34">
        <v>945</v>
      </c>
      <c r="AU34">
        <v>13562</v>
      </c>
      <c r="AV34">
        <v>13062</v>
      </c>
      <c r="AW34">
        <v>10576</v>
      </c>
      <c r="AX34">
        <v>8636</v>
      </c>
      <c r="AY34">
        <v>7324</v>
      </c>
    </row>
    <row r="35" spans="1:51" x14ac:dyDescent="0.35">
      <c r="A35" s="7">
        <v>2024</v>
      </c>
      <c r="B35" s="1" t="s">
        <v>52</v>
      </c>
      <c r="C35">
        <v>1011211</v>
      </c>
      <c r="D35">
        <v>1992222</v>
      </c>
      <c r="E35">
        <v>3906849</v>
      </c>
      <c r="F35">
        <v>4677265</v>
      </c>
      <c r="G35">
        <v>1799829</v>
      </c>
      <c r="H35">
        <v>0.66</v>
      </c>
      <c r="I35">
        <v>0.1</v>
      </c>
      <c r="J35">
        <v>0.24</v>
      </c>
      <c r="K35">
        <v>98450</v>
      </c>
      <c r="L35" s="8">
        <v>1181400</v>
      </c>
      <c r="M35">
        <v>0.8</v>
      </c>
      <c r="N35">
        <v>0.99</v>
      </c>
      <c r="O35">
        <v>0.27</v>
      </c>
      <c r="P35">
        <v>0.19</v>
      </c>
      <c r="Q35">
        <v>0.21</v>
      </c>
      <c r="R35">
        <v>7.0000000000000007E-2</v>
      </c>
      <c r="S35">
        <v>0.09</v>
      </c>
      <c r="T35">
        <v>0.77</v>
      </c>
      <c r="U35">
        <v>0.69</v>
      </c>
      <c r="V35">
        <v>0.73</v>
      </c>
      <c r="W35">
        <v>0.84</v>
      </c>
      <c r="X35">
        <v>0.97</v>
      </c>
      <c r="Y35">
        <v>0.63</v>
      </c>
      <c r="Z35">
        <v>0.65</v>
      </c>
      <c r="AA35">
        <v>0.71</v>
      </c>
      <c r="AB35">
        <v>0.53</v>
      </c>
      <c r="AC35">
        <v>0.72</v>
      </c>
      <c r="AD35">
        <v>3362</v>
      </c>
      <c r="AE35">
        <v>2483</v>
      </c>
      <c r="AF35">
        <v>2526</v>
      </c>
      <c r="AG35">
        <v>1452</v>
      </c>
      <c r="AH35">
        <v>4591</v>
      </c>
      <c r="AI35">
        <v>2407</v>
      </c>
      <c r="AJ35">
        <v>4270</v>
      </c>
      <c r="AK35">
        <v>4573</v>
      </c>
      <c r="AL35">
        <v>4180</v>
      </c>
      <c r="AM35">
        <v>4711</v>
      </c>
      <c r="AN35">
        <v>3930</v>
      </c>
      <c r="AO35">
        <v>2607</v>
      </c>
      <c r="AP35">
        <v>3417</v>
      </c>
      <c r="AQ35">
        <v>4799</v>
      </c>
      <c r="AR35">
        <v>2807</v>
      </c>
      <c r="AS35">
        <v>4846</v>
      </c>
      <c r="AT35">
        <v>1157</v>
      </c>
      <c r="AU35">
        <v>5916</v>
      </c>
      <c r="AV35">
        <v>8541</v>
      </c>
      <c r="AW35">
        <v>10747</v>
      </c>
      <c r="AX35">
        <v>11151</v>
      </c>
      <c r="AY35">
        <v>10333</v>
      </c>
    </row>
    <row r="36" spans="1:51" x14ac:dyDescent="0.35">
      <c r="A36" s="7">
        <v>2024</v>
      </c>
      <c r="B36" s="1" t="s">
        <v>53</v>
      </c>
      <c r="C36">
        <v>638966</v>
      </c>
      <c r="D36">
        <v>2904033</v>
      </c>
      <c r="E36">
        <v>3565552</v>
      </c>
      <c r="F36">
        <v>4842148</v>
      </c>
      <c r="G36">
        <v>1726726</v>
      </c>
      <c r="H36">
        <v>0.64</v>
      </c>
      <c r="I36">
        <v>0.14000000000000001</v>
      </c>
      <c r="J36">
        <v>0.22</v>
      </c>
      <c r="K36">
        <v>91013</v>
      </c>
      <c r="L36" s="8">
        <v>1092156</v>
      </c>
      <c r="M36">
        <v>0.87</v>
      </c>
      <c r="N36">
        <v>0.91</v>
      </c>
      <c r="O36">
        <v>0.36</v>
      </c>
      <c r="P36">
        <v>0.21</v>
      </c>
      <c r="Q36">
        <v>0.15</v>
      </c>
      <c r="R36">
        <v>7.0000000000000007E-2</v>
      </c>
      <c r="S36">
        <v>0.09</v>
      </c>
      <c r="T36">
        <v>0.74</v>
      </c>
      <c r="U36">
        <v>0.88</v>
      </c>
      <c r="V36">
        <v>0.88</v>
      </c>
      <c r="W36">
        <v>0.7</v>
      </c>
      <c r="X36">
        <v>0.61</v>
      </c>
      <c r="Y36">
        <v>0.82</v>
      </c>
      <c r="Z36">
        <v>0.68</v>
      </c>
      <c r="AA36">
        <v>0.9</v>
      </c>
      <c r="AB36">
        <v>0.78</v>
      </c>
      <c r="AC36">
        <v>0.77</v>
      </c>
      <c r="AD36">
        <v>4101</v>
      </c>
      <c r="AE36">
        <v>2755</v>
      </c>
      <c r="AF36">
        <v>3696</v>
      </c>
      <c r="AG36">
        <v>1842</v>
      </c>
      <c r="AH36">
        <v>2870</v>
      </c>
      <c r="AI36">
        <v>4653</v>
      </c>
      <c r="AJ36">
        <v>2809</v>
      </c>
      <c r="AK36">
        <v>2929</v>
      </c>
      <c r="AL36">
        <v>3162</v>
      </c>
      <c r="AM36">
        <v>1086</v>
      </c>
      <c r="AN36">
        <v>2380</v>
      </c>
      <c r="AO36">
        <v>4229</v>
      </c>
      <c r="AP36">
        <v>1452</v>
      </c>
      <c r="AQ36">
        <v>1801</v>
      </c>
      <c r="AR36">
        <v>2598</v>
      </c>
      <c r="AS36">
        <v>2037</v>
      </c>
      <c r="AT36">
        <v>1978</v>
      </c>
      <c r="AU36">
        <v>6143</v>
      </c>
      <c r="AV36">
        <v>6639</v>
      </c>
      <c r="AW36">
        <v>7842</v>
      </c>
      <c r="AX36">
        <v>9506</v>
      </c>
      <c r="AY36">
        <v>4931</v>
      </c>
    </row>
    <row r="37" spans="1:51" x14ac:dyDescent="0.35">
      <c r="A37" s="7">
        <v>2024</v>
      </c>
      <c r="B37" s="1" t="s">
        <v>54</v>
      </c>
      <c r="C37">
        <v>900992</v>
      </c>
      <c r="D37">
        <v>2538608</v>
      </c>
      <c r="E37">
        <v>2823061</v>
      </c>
      <c r="F37">
        <v>3530586</v>
      </c>
      <c r="G37">
        <v>1524928</v>
      </c>
      <c r="H37">
        <v>0.51</v>
      </c>
      <c r="I37">
        <v>0.3</v>
      </c>
      <c r="J37">
        <v>0.19</v>
      </c>
      <c r="K37">
        <v>59567</v>
      </c>
      <c r="L37" s="8">
        <v>714804</v>
      </c>
      <c r="M37">
        <v>0.83</v>
      </c>
      <c r="N37">
        <v>0.78</v>
      </c>
      <c r="O37">
        <v>0.39</v>
      </c>
      <c r="P37">
        <v>0.17</v>
      </c>
      <c r="Q37">
        <v>0.19</v>
      </c>
      <c r="R37">
        <v>0.15</v>
      </c>
      <c r="S37">
        <v>0.17</v>
      </c>
      <c r="T37">
        <v>0.99</v>
      </c>
      <c r="U37">
        <v>0.54</v>
      </c>
      <c r="V37">
        <v>0.87</v>
      </c>
      <c r="W37">
        <v>0.81</v>
      </c>
      <c r="X37">
        <v>0.82</v>
      </c>
      <c r="Y37">
        <v>0.77</v>
      </c>
      <c r="Z37">
        <v>0.71</v>
      </c>
      <c r="AA37">
        <v>0.73</v>
      </c>
      <c r="AB37">
        <v>1</v>
      </c>
      <c r="AC37">
        <v>0.93</v>
      </c>
      <c r="AD37">
        <v>2441</v>
      </c>
      <c r="AE37">
        <v>2468</v>
      </c>
      <c r="AF37">
        <v>3945</v>
      </c>
      <c r="AG37">
        <v>2390</v>
      </c>
      <c r="AH37">
        <v>4473</v>
      </c>
      <c r="AI37">
        <v>2165</v>
      </c>
      <c r="AJ37">
        <v>4127</v>
      </c>
      <c r="AK37">
        <v>2781</v>
      </c>
      <c r="AL37">
        <v>2501</v>
      </c>
      <c r="AM37">
        <v>3638</v>
      </c>
      <c r="AN37">
        <v>1387</v>
      </c>
      <c r="AO37">
        <v>4187</v>
      </c>
      <c r="AP37">
        <v>3854</v>
      </c>
      <c r="AQ37">
        <v>4468</v>
      </c>
      <c r="AR37">
        <v>3157</v>
      </c>
      <c r="AS37">
        <v>4997</v>
      </c>
      <c r="AT37">
        <v>2860</v>
      </c>
      <c r="AU37">
        <v>14898</v>
      </c>
      <c r="AV37">
        <v>12606</v>
      </c>
      <c r="AW37">
        <v>12971</v>
      </c>
      <c r="AX37">
        <v>6747</v>
      </c>
      <c r="AY37">
        <v>10724</v>
      </c>
    </row>
    <row r="38" spans="1:51" x14ac:dyDescent="0.35">
      <c r="A38" s="7">
        <v>2024</v>
      </c>
      <c r="B38" s="1" t="s">
        <v>55</v>
      </c>
      <c r="C38">
        <v>1404580</v>
      </c>
      <c r="D38">
        <v>1729047</v>
      </c>
      <c r="E38">
        <v>3797990</v>
      </c>
      <c r="F38">
        <v>3462105</v>
      </c>
      <c r="G38">
        <v>880334</v>
      </c>
      <c r="H38">
        <v>0.5</v>
      </c>
      <c r="I38">
        <v>0.3</v>
      </c>
      <c r="J38">
        <v>0.2</v>
      </c>
      <c r="K38">
        <v>51585</v>
      </c>
      <c r="L38" s="8">
        <v>619020</v>
      </c>
      <c r="M38">
        <v>0.98</v>
      </c>
      <c r="N38">
        <v>0.86</v>
      </c>
      <c r="O38">
        <v>0.37</v>
      </c>
      <c r="P38">
        <v>0.28999999999999998</v>
      </c>
      <c r="Q38">
        <v>0.23</v>
      </c>
      <c r="R38">
        <v>7.0000000000000007E-2</v>
      </c>
      <c r="S38">
        <v>0.15</v>
      </c>
      <c r="T38">
        <v>0.73</v>
      </c>
      <c r="U38">
        <v>0.69</v>
      </c>
      <c r="V38">
        <v>0.63</v>
      </c>
      <c r="W38">
        <v>0.99</v>
      </c>
      <c r="X38">
        <v>0.94</v>
      </c>
      <c r="Y38">
        <v>0.89</v>
      </c>
      <c r="Z38">
        <v>0.79</v>
      </c>
      <c r="AA38">
        <v>0.95</v>
      </c>
      <c r="AB38">
        <v>0.89</v>
      </c>
      <c r="AC38">
        <v>0.7</v>
      </c>
      <c r="AD38">
        <v>3967</v>
      </c>
      <c r="AE38">
        <v>1758</v>
      </c>
      <c r="AF38">
        <v>3839</v>
      </c>
      <c r="AG38">
        <v>3109</v>
      </c>
      <c r="AH38">
        <v>2109</v>
      </c>
      <c r="AI38">
        <v>3831</v>
      </c>
      <c r="AJ38">
        <v>2607</v>
      </c>
      <c r="AK38">
        <v>2750</v>
      </c>
      <c r="AL38">
        <v>3529</v>
      </c>
      <c r="AM38">
        <v>4512</v>
      </c>
      <c r="AN38">
        <v>3244</v>
      </c>
      <c r="AO38">
        <v>3750</v>
      </c>
      <c r="AP38">
        <v>1861</v>
      </c>
      <c r="AQ38">
        <v>3914</v>
      </c>
      <c r="AR38">
        <v>1076</v>
      </c>
      <c r="AS38">
        <v>686</v>
      </c>
      <c r="AT38">
        <v>4097</v>
      </c>
      <c r="AU38">
        <v>10997</v>
      </c>
      <c r="AV38">
        <v>6673</v>
      </c>
      <c r="AW38">
        <v>8780</v>
      </c>
      <c r="AX38">
        <v>13639</v>
      </c>
      <c r="AY38">
        <v>4154</v>
      </c>
    </row>
    <row r="39" spans="1:51" x14ac:dyDescent="0.35">
      <c r="A39" s="7">
        <v>2024</v>
      </c>
      <c r="B39" s="1" t="s">
        <v>56</v>
      </c>
      <c r="C39">
        <v>1358547</v>
      </c>
      <c r="D39">
        <v>2808176</v>
      </c>
      <c r="E39">
        <v>4348891</v>
      </c>
      <c r="F39">
        <v>4182959</v>
      </c>
      <c r="G39">
        <v>1679646</v>
      </c>
      <c r="H39">
        <v>0.67</v>
      </c>
      <c r="I39">
        <v>0.1</v>
      </c>
      <c r="J39">
        <v>0.23</v>
      </c>
      <c r="K39">
        <v>136169</v>
      </c>
      <c r="L39" s="8">
        <v>1634028</v>
      </c>
      <c r="M39">
        <v>0.9</v>
      </c>
      <c r="N39">
        <v>0.89</v>
      </c>
      <c r="O39">
        <v>0.35</v>
      </c>
      <c r="P39">
        <v>0.28999999999999998</v>
      </c>
      <c r="Q39">
        <v>0.16</v>
      </c>
      <c r="R39">
        <v>0.09</v>
      </c>
      <c r="S39">
        <v>0.11</v>
      </c>
      <c r="T39">
        <v>0.67</v>
      </c>
      <c r="U39">
        <v>0.81</v>
      </c>
      <c r="V39">
        <v>0.61</v>
      </c>
      <c r="W39">
        <v>0.63</v>
      </c>
      <c r="X39">
        <v>0.83</v>
      </c>
      <c r="Y39">
        <v>0.63</v>
      </c>
      <c r="Z39">
        <v>0.79</v>
      </c>
      <c r="AA39">
        <v>0.72</v>
      </c>
      <c r="AB39">
        <v>0.57999999999999996</v>
      </c>
      <c r="AC39">
        <v>0.79</v>
      </c>
      <c r="AD39">
        <v>4509</v>
      </c>
      <c r="AE39">
        <v>2304</v>
      </c>
      <c r="AF39">
        <v>3836</v>
      </c>
      <c r="AG39">
        <v>4495</v>
      </c>
      <c r="AH39">
        <v>1348</v>
      </c>
      <c r="AI39">
        <v>3933</v>
      </c>
      <c r="AJ39">
        <v>3901</v>
      </c>
      <c r="AK39">
        <v>2775</v>
      </c>
      <c r="AL39">
        <v>1957</v>
      </c>
      <c r="AM39">
        <v>3306</v>
      </c>
      <c r="AN39">
        <v>1961</v>
      </c>
      <c r="AO39">
        <v>1784</v>
      </c>
      <c r="AP39">
        <v>3680</v>
      </c>
      <c r="AQ39">
        <v>3834</v>
      </c>
      <c r="AR39">
        <v>2330</v>
      </c>
      <c r="AS39">
        <v>941</v>
      </c>
      <c r="AT39">
        <v>4230</v>
      </c>
      <c r="AU39">
        <v>10783</v>
      </c>
      <c r="AV39">
        <v>6676</v>
      </c>
      <c r="AW39">
        <v>9915</v>
      </c>
      <c r="AX39">
        <v>7360</v>
      </c>
      <c r="AY39">
        <v>12983</v>
      </c>
    </row>
    <row r="40" spans="1:51" x14ac:dyDescent="0.35">
      <c r="A40" s="7">
        <v>2025</v>
      </c>
      <c r="B40" s="1" t="s">
        <v>45</v>
      </c>
      <c r="C40">
        <v>951228</v>
      </c>
      <c r="D40">
        <v>2606916</v>
      </c>
      <c r="E40">
        <v>2883338</v>
      </c>
      <c r="F40">
        <v>4621310</v>
      </c>
      <c r="G40">
        <v>1150888</v>
      </c>
      <c r="H40">
        <v>0.53</v>
      </c>
      <c r="I40">
        <v>0.32</v>
      </c>
      <c r="J40">
        <v>0.15</v>
      </c>
      <c r="K40">
        <v>60741</v>
      </c>
      <c r="L40" s="8">
        <v>728892</v>
      </c>
      <c r="M40">
        <v>0.81</v>
      </c>
      <c r="N40">
        <v>0.77</v>
      </c>
      <c r="O40">
        <v>0.24</v>
      </c>
      <c r="P40">
        <v>0.24</v>
      </c>
      <c r="Q40">
        <v>0.16</v>
      </c>
      <c r="R40">
        <v>7.0000000000000007E-2</v>
      </c>
      <c r="S40">
        <v>0.11</v>
      </c>
      <c r="T40">
        <v>0.85</v>
      </c>
      <c r="U40">
        <v>0.56999999999999995</v>
      </c>
      <c r="V40">
        <v>0.52</v>
      </c>
      <c r="W40">
        <v>0.89</v>
      </c>
      <c r="X40">
        <v>0.76</v>
      </c>
      <c r="Y40">
        <v>0.54</v>
      </c>
      <c r="Z40">
        <v>0.57999999999999996</v>
      </c>
      <c r="AA40">
        <v>0.76</v>
      </c>
      <c r="AB40">
        <v>0.74</v>
      </c>
      <c r="AC40">
        <v>0.75</v>
      </c>
      <c r="AD40">
        <v>3651</v>
      </c>
      <c r="AE40">
        <v>4098</v>
      </c>
      <c r="AF40">
        <v>2749</v>
      </c>
      <c r="AG40">
        <v>2151</v>
      </c>
      <c r="AH40">
        <v>1821</v>
      </c>
      <c r="AI40">
        <v>2141</v>
      </c>
      <c r="AJ40">
        <v>3441</v>
      </c>
      <c r="AK40">
        <v>2620</v>
      </c>
      <c r="AL40">
        <v>1894</v>
      </c>
      <c r="AM40">
        <v>1254</v>
      </c>
      <c r="AN40">
        <v>3504</v>
      </c>
      <c r="AO40">
        <v>1200</v>
      </c>
      <c r="AP40">
        <v>1978</v>
      </c>
      <c r="AQ40">
        <v>1880</v>
      </c>
      <c r="AR40">
        <v>1385</v>
      </c>
      <c r="AS40">
        <v>1831</v>
      </c>
      <c r="AT40">
        <v>2343</v>
      </c>
      <c r="AU40">
        <v>7917</v>
      </c>
      <c r="AV40">
        <v>4919</v>
      </c>
      <c r="AW40">
        <v>11383</v>
      </c>
      <c r="AX40">
        <v>10206</v>
      </c>
      <c r="AY40">
        <v>10777</v>
      </c>
    </row>
    <row r="41" spans="1:51" x14ac:dyDescent="0.35">
      <c r="A41" s="7">
        <v>2025</v>
      </c>
      <c r="B41" s="1" t="s">
        <v>46</v>
      </c>
      <c r="C41">
        <v>1046448</v>
      </c>
      <c r="D41">
        <v>2232272</v>
      </c>
      <c r="E41">
        <v>2160692</v>
      </c>
      <c r="F41">
        <v>3075777</v>
      </c>
      <c r="G41">
        <v>1802799</v>
      </c>
      <c r="H41">
        <v>0.54</v>
      </c>
      <c r="I41">
        <v>0.3</v>
      </c>
      <c r="J41">
        <v>0.16</v>
      </c>
      <c r="K41" s="8">
        <v>63646</v>
      </c>
      <c r="L41" s="8">
        <v>763752</v>
      </c>
      <c r="M41">
        <v>0.93</v>
      </c>
      <c r="N41">
        <v>0.85</v>
      </c>
      <c r="O41">
        <v>0.32</v>
      </c>
      <c r="P41">
        <v>0.22</v>
      </c>
      <c r="Q41">
        <v>0.16</v>
      </c>
      <c r="R41">
        <v>0.14000000000000001</v>
      </c>
      <c r="S41">
        <v>0.16</v>
      </c>
      <c r="T41">
        <v>0.51</v>
      </c>
      <c r="U41">
        <v>0.79</v>
      </c>
      <c r="V41">
        <v>0.52</v>
      </c>
      <c r="W41">
        <v>0.51</v>
      </c>
      <c r="X41">
        <v>0.96</v>
      </c>
      <c r="Y41">
        <v>0.75</v>
      </c>
      <c r="Z41">
        <v>0.72</v>
      </c>
      <c r="AA41">
        <v>0.83</v>
      </c>
      <c r="AB41">
        <v>0.67</v>
      </c>
      <c r="AC41">
        <v>0.75</v>
      </c>
      <c r="AD41">
        <v>1661</v>
      </c>
      <c r="AE41">
        <v>3733</v>
      </c>
      <c r="AF41">
        <v>3032</v>
      </c>
      <c r="AG41">
        <v>3930</v>
      </c>
      <c r="AH41">
        <v>2952</v>
      </c>
      <c r="AI41">
        <v>1094</v>
      </c>
      <c r="AJ41">
        <v>4448</v>
      </c>
      <c r="AK41">
        <v>1586</v>
      </c>
      <c r="AL41">
        <v>2530</v>
      </c>
      <c r="AM41">
        <v>4484</v>
      </c>
      <c r="AN41">
        <v>4216</v>
      </c>
      <c r="AO41">
        <v>2196</v>
      </c>
      <c r="AP41">
        <v>1063</v>
      </c>
      <c r="AQ41">
        <v>3200</v>
      </c>
      <c r="AR41">
        <v>1038</v>
      </c>
      <c r="AS41">
        <v>780</v>
      </c>
      <c r="AT41">
        <v>550</v>
      </c>
      <c r="AU41">
        <v>10546</v>
      </c>
      <c r="AV41">
        <v>9809</v>
      </c>
      <c r="AW41">
        <v>5611</v>
      </c>
      <c r="AX41">
        <v>7377</v>
      </c>
      <c r="AY41">
        <v>7071</v>
      </c>
    </row>
    <row r="42" spans="1:51" x14ac:dyDescent="0.35">
      <c r="A42" s="7">
        <v>2025</v>
      </c>
      <c r="B42" s="1" t="s">
        <v>47</v>
      </c>
      <c r="C42">
        <v>914056</v>
      </c>
      <c r="D42">
        <v>2760517</v>
      </c>
      <c r="E42">
        <v>2001082</v>
      </c>
      <c r="F42">
        <v>6336177</v>
      </c>
      <c r="G42">
        <v>887204</v>
      </c>
      <c r="H42">
        <v>0.61</v>
      </c>
      <c r="I42">
        <v>0.18</v>
      </c>
      <c r="J42">
        <v>0.22</v>
      </c>
      <c r="K42">
        <v>59820</v>
      </c>
      <c r="L42" s="8">
        <v>717840</v>
      </c>
      <c r="M42">
        <v>1</v>
      </c>
      <c r="N42">
        <v>0.94</v>
      </c>
      <c r="O42">
        <v>0.21</v>
      </c>
      <c r="P42">
        <v>0.2</v>
      </c>
      <c r="Q42">
        <v>0.19</v>
      </c>
      <c r="R42">
        <v>0.08</v>
      </c>
      <c r="S42">
        <v>0.17</v>
      </c>
      <c r="T42">
        <v>0.53</v>
      </c>
      <c r="U42">
        <v>1</v>
      </c>
      <c r="V42">
        <v>0.7</v>
      </c>
      <c r="W42">
        <v>0.56999999999999995</v>
      </c>
      <c r="X42">
        <v>0.81</v>
      </c>
      <c r="Y42">
        <v>0.67</v>
      </c>
      <c r="Z42">
        <v>0.63</v>
      </c>
      <c r="AA42">
        <v>0.87</v>
      </c>
      <c r="AB42">
        <v>0.74</v>
      </c>
      <c r="AC42">
        <v>0.6</v>
      </c>
      <c r="AD42">
        <v>2277</v>
      </c>
      <c r="AE42">
        <v>3935</v>
      </c>
      <c r="AF42">
        <v>2101</v>
      </c>
      <c r="AG42">
        <v>4337</v>
      </c>
      <c r="AH42">
        <v>3828</v>
      </c>
      <c r="AI42">
        <v>4436</v>
      </c>
      <c r="AJ42">
        <v>2392</v>
      </c>
      <c r="AK42">
        <v>3087</v>
      </c>
      <c r="AL42">
        <v>4328</v>
      </c>
      <c r="AM42">
        <v>1464</v>
      </c>
      <c r="AN42">
        <v>3563</v>
      </c>
      <c r="AO42">
        <v>3211</v>
      </c>
      <c r="AP42">
        <v>2624</v>
      </c>
      <c r="AQ42">
        <v>2709</v>
      </c>
      <c r="AR42">
        <v>2048</v>
      </c>
      <c r="AS42">
        <v>3728</v>
      </c>
      <c r="AT42">
        <v>2755</v>
      </c>
      <c r="AU42">
        <v>4059</v>
      </c>
      <c r="AV42">
        <v>3478</v>
      </c>
      <c r="AW42">
        <v>3350</v>
      </c>
      <c r="AX42">
        <v>5927</v>
      </c>
      <c r="AY42">
        <v>4749</v>
      </c>
    </row>
    <row r="43" spans="1:51" x14ac:dyDescent="0.35">
      <c r="A43" s="7">
        <v>2025</v>
      </c>
      <c r="B43" s="1" t="s">
        <v>48</v>
      </c>
      <c r="C43">
        <v>1343251</v>
      </c>
      <c r="D43">
        <v>2196521</v>
      </c>
      <c r="E43">
        <v>4029074</v>
      </c>
      <c r="F43">
        <v>5731528</v>
      </c>
      <c r="G43">
        <v>1936681</v>
      </c>
      <c r="H43">
        <v>0.69</v>
      </c>
      <c r="I43">
        <v>0.09</v>
      </c>
      <c r="J43">
        <v>0.22</v>
      </c>
      <c r="K43">
        <v>110530</v>
      </c>
      <c r="L43" s="8">
        <v>1326360</v>
      </c>
      <c r="M43">
        <v>0.99</v>
      </c>
      <c r="N43">
        <v>0.82</v>
      </c>
      <c r="O43">
        <v>0.25</v>
      </c>
      <c r="P43">
        <v>0.28000000000000003</v>
      </c>
      <c r="Q43">
        <v>0.24</v>
      </c>
      <c r="R43">
        <v>0.13</v>
      </c>
      <c r="S43">
        <v>0.05</v>
      </c>
      <c r="T43">
        <v>0.93</v>
      </c>
      <c r="U43">
        <v>0.56999999999999995</v>
      </c>
      <c r="V43">
        <v>0.62</v>
      </c>
      <c r="W43">
        <v>0.5</v>
      </c>
      <c r="X43">
        <v>0.96</v>
      </c>
      <c r="Y43">
        <v>0.68</v>
      </c>
      <c r="Z43">
        <v>0.68</v>
      </c>
      <c r="AA43">
        <v>0.83</v>
      </c>
      <c r="AB43">
        <v>0.71</v>
      </c>
      <c r="AC43">
        <v>0.99</v>
      </c>
      <c r="AD43">
        <v>4317</v>
      </c>
      <c r="AE43">
        <v>1061</v>
      </c>
      <c r="AF43">
        <v>3461</v>
      </c>
      <c r="AG43">
        <v>1447</v>
      </c>
      <c r="AH43">
        <v>3214</v>
      </c>
      <c r="AI43">
        <v>4017</v>
      </c>
      <c r="AJ43">
        <v>4134</v>
      </c>
      <c r="AK43">
        <v>2146</v>
      </c>
      <c r="AL43">
        <v>3650</v>
      </c>
      <c r="AM43">
        <v>4812</v>
      </c>
      <c r="AN43">
        <v>3906</v>
      </c>
      <c r="AO43">
        <v>2854</v>
      </c>
      <c r="AP43">
        <v>4341</v>
      </c>
      <c r="AQ43">
        <v>2256</v>
      </c>
      <c r="AR43">
        <v>3909</v>
      </c>
      <c r="AS43">
        <v>947</v>
      </c>
      <c r="AT43">
        <v>726</v>
      </c>
      <c r="AU43">
        <v>6050</v>
      </c>
      <c r="AV43">
        <v>8523</v>
      </c>
      <c r="AW43">
        <v>9810</v>
      </c>
      <c r="AX43">
        <v>8450</v>
      </c>
      <c r="AY43">
        <v>13885</v>
      </c>
    </row>
    <row r="44" spans="1:51" x14ac:dyDescent="0.35">
      <c r="A44" s="7">
        <v>2025</v>
      </c>
      <c r="B44" s="1" t="s">
        <v>49</v>
      </c>
      <c r="C44">
        <v>916569</v>
      </c>
      <c r="D44">
        <v>2327763</v>
      </c>
      <c r="E44">
        <v>3969242</v>
      </c>
      <c r="F44">
        <v>5662400</v>
      </c>
      <c r="G44">
        <v>603702</v>
      </c>
      <c r="H44">
        <v>0.67</v>
      </c>
      <c r="I44">
        <v>0.1</v>
      </c>
      <c r="J44">
        <v>0.23</v>
      </c>
      <c r="K44">
        <v>82784</v>
      </c>
      <c r="L44" s="8">
        <v>993408</v>
      </c>
      <c r="M44">
        <v>0.85</v>
      </c>
      <c r="N44">
        <v>0.76</v>
      </c>
      <c r="O44">
        <v>0.28999999999999998</v>
      </c>
      <c r="P44">
        <v>0.17</v>
      </c>
      <c r="Q44">
        <v>0.18</v>
      </c>
      <c r="R44">
        <v>0.11</v>
      </c>
      <c r="S44">
        <v>0.2</v>
      </c>
      <c r="T44">
        <v>0.99</v>
      </c>
      <c r="U44">
        <v>0.9</v>
      </c>
      <c r="V44">
        <v>0.6</v>
      </c>
      <c r="W44">
        <v>0.93</v>
      </c>
      <c r="X44">
        <v>0.8</v>
      </c>
      <c r="Y44">
        <v>0.88</v>
      </c>
      <c r="Z44">
        <v>0.9</v>
      </c>
      <c r="AA44">
        <v>0.61</v>
      </c>
      <c r="AB44">
        <v>0.8</v>
      </c>
      <c r="AC44">
        <v>0.94</v>
      </c>
      <c r="AD44">
        <v>3986</v>
      </c>
      <c r="AE44">
        <v>1547</v>
      </c>
      <c r="AF44">
        <v>3978</v>
      </c>
      <c r="AG44">
        <v>2054</v>
      </c>
      <c r="AH44">
        <v>2734</v>
      </c>
      <c r="AI44">
        <v>2551</v>
      </c>
      <c r="AJ44">
        <v>3865</v>
      </c>
      <c r="AK44">
        <v>2797</v>
      </c>
      <c r="AL44">
        <v>3218</v>
      </c>
      <c r="AM44">
        <v>3286</v>
      </c>
      <c r="AN44">
        <v>1112</v>
      </c>
      <c r="AO44">
        <v>4201</v>
      </c>
      <c r="AP44">
        <v>3939</v>
      </c>
      <c r="AQ44">
        <v>4947</v>
      </c>
      <c r="AR44">
        <v>2054</v>
      </c>
      <c r="AS44">
        <v>4875</v>
      </c>
      <c r="AT44">
        <v>1948</v>
      </c>
      <c r="AU44">
        <v>13982</v>
      </c>
      <c r="AV44">
        <v>5006</v>
      </c>
      <c r="AW44">
        <v>11397</v>
      </c>
      <c r="AX44">
        <v>3925</v>
      </c>
      <c r="AY44">
        <v>14857</v>
      </c>
    </row>
    <row r="45" spans="1:51" x14ac:dyDescent="0.35">
      <c r="A45" s="7">
        <v>2025</v>
      </c>
      <c r="B45" s="1" t="s">
        <v>50</v>
      </c>
      <c r="C45">
        <v>868384</v>
      </c>
      <c r="D45">
        <v>1042254</v>
      </c>
      <c r="E45">
        <v>2851891</v>
      </c>
      <c r="F45">
        <v>5447432</v>
      </c>
      <c r="G45">
        <v>924145</v>
      </c>
      <c r="H45">
        <v>0.51</v>
      </c>
      <c r="I45">
        <v>0.32</v>
      </c>
      <c r="J45">
        <v>0.17</v>
      </c>
      <c r="K45">
        <v>59741</v>
      </c>
      <c r="L45" s="8">
        <v>716892</v>
      </c>
      <c r="M45">
        <v>0.89</v>
      </c>
      <c r="N45">
        <v>0.98</v>
      </c>
      <c r="O45">
        <v>0.22</v>
      </c>
      <c r="P45">
        <v>0.18</v>
      </c>
      <c r="Q45">
        <v>0.11</v>
      </c>
      <c r="R45">
        <v>0.1</v>
      </c>
      <c r="S45">
        <v>0.19</v>
      </c>
      <c r="T45">
        <v>0.6</v>
      </c>
      <c r="U45">
        <v>0.53</v>
      </c>
      <c r="V45">
        <v>0.63</v>
      </c>
      <c r="W45">
        <v>0.51</v>
      </c>
      <c r="X45">
        <v>0.86</v>
      </c>
      <c r="Y45">
        <v>0.77</v>
      </c>
      <c r="Z45">
        <v>0.97</v>
      </c>
      <c r="AA45">
        <v>0.85</v>
      </c>
      <c r="AB45">
        <v>0.99</v>
      </c>
      <c r="AC45">
        <v>0.65</v>
      </c>
      <c r="AD45">
        <v>4238</v>
      </c>
      <c r="AE45">
        <v>4786</v>
      </c>
      <c r="AF45">
        <v>4745</v>
      </c>
      <c r="AG45">
        <v>4478</v>
      </c>
      <c r="AH45">
        <v>4747</v>
      </c>
      <c r="AI45">
        <v>3897</v>
      </c>
      <c r="AJ45">
        <v>3866</v>
      </c>
      <c r="AK45">
        <v>4656</v>
      </c>
      <c r="AL45">
        <v>3318</v>
      </c>
      <c r="AM45">
        <v>1968</v>
      </c>
      <c r="AN45">
        <v>2116</v>
      </c>
      <c r="AO45">
        <v>1661</v>
      </c>
      <c r="AP45">
        <v>4738</v>
      </c>
      <c r="AQ45">
        <v>3938</v>
      </c>
      <c r="AR45">
        <v>3603</v>
      </c>
      <c r="AS45">
        <v>1539</v>
      </c>
      <c r="AT45">
        <v>4015</v>
      </c>
      <c r="AU45">
        <v>6435</v>
      </c>
      <c r="AV45">
        <v>12014</v>
      </c>
      <c r="AW45">
        <v>12304</v>
      </c>
      <c r="AX45">
        <v>11569</v>
      </c>
      <c r="AY45">
        <v>7577</v>
      </c>
    </row>
    <row r="46" spans="1:51" x14ac:dyDescent="0.35">
      <c r="A46" s="7">
        <v>2025</v>
      </c>
      <c r="B46" s="1" t="s">
        <v>51</v>
      </c>
      <c r="C46">
        <v>675549</v>
      </c>
      <c r="D46">
        <v>2496205</v>
      </c>
      <c r="E46">
        <v>3866443</v>
      </c>
      <c r="F46">
        <v>5944138</v>
      </c>
      <c r="G46">
        <v>1738308</v>
      </c>
      <c r="H46">
        <v>0.62</v>
      </c>
      <c r="I46">
        <v>0.2</v>
      </c>
      <c r="J46">
        <v>0.18</v>
      </c>
      <c r="K46">
        <v>123339</v>
      </c>
      <c r="L46" s="8">
        <v>1480068</v>
      </c>
      <c r="M46">
        <v>0.91</v>
      </c>
      <c r="N46">
        <v>0.85</v>
      </c>
      <c r="O46">
        <v>0.28999999999999998</v>
      </c>
      <c r="P46">
        <v>0.28000000000000003</v>
      </c>
      <c r="Q46">
        <v>0.12</v>
      </c>
      <c r="R46">
        <v>0.08</v>
      </c>
      <c r="S46">
        <v>0.13</v>
      </c>
      <c r="T46">
        <v>0.82</v>
      </c>
      <c r="U46">
        <v>0.61</v>
      </c>
      <c r="V46">
        <v>0.91</v>
      </c>
      <c r="W46">
        <v>0.98</v>
      </c>
      <c r="X46">
        <v>0.78</v>
      </c>
      <c r="Y46">
        <v>0.96</v>
      </c>
      <c r="Z46">
        <v>0.94</v>
      </c>
      <c r="AA46">
        <v>0.6</v>
      </c>
      <c r="AB46">
        <v>0.72</v>
      </c>
      <c r="AC46">
        <v>0.87</v>
      </c>
      <c r="AD46">
        <v>1457</v>
      </c>
      <c r="AE46">
        <v>4424</v>
      </c>
      <c r="AF46">
        <v>2365</v>
      </c>
      <c r="AG46">
        <v>3993</v>
      </c>
      <c r="AH46">
        <v>1835</v>
      </c>
      <c r="AI46">
        <v>2169</v>
      </c>
      <c r="AJ46">
        <v>3151</v>
      </c>
      <c r="AK46">
        <v>2149</v>
      </c>
      <c r="AL46">
        <v>1728</v>
      </c>
      <c r="AM46">
        <v>1591</v>
      </c>
      <c r="AN46">
        <v>1999</v>
      </c>
      <c r="AO46">
        <v>2596</v>
      </c>
      <c r="AP46">
        <v>4466</v>
      </c>
      <c r="AQ46">
        <v>1675</v>
      </c>
      <c r="AR46">
        <v>4974</v>
      </c>
      <c r="AS46">
        <v>2323</v>
      </c>
      <c r="AT46">
        <v>2763</v>
      </c>
      <c r="AU46">
        <v>6288</v>
      </c>
      <c r="AV46">
        <v>10380</v>
      </c>
      <c r="AW46">
        <v>13643</v>
      </c>
      <c r="AX46">
        <v>11187</v>
      </c>
      <c r="AY46">
        <v>10824</v>
      </c>
    </row>
    <row r="47" spans="1:51" x14ac:dyDescent="0.35">
      <c r="A47" s="7">
        <v>2025</v>
      </c>
      <c r="B47" s="1" t="s">
        <v>52</v>
      </c>
      <c r="C47">
        <v>1334356</v>
      </c>
      <c r="D47">
        <v>2480492</v>
      </c>
      <c r="E47">
        <v>4949576</v>
      </c>
      <c r="F47">
        <v>5584135</v>
      </c>
      <c r="G47">
        <v>1994797</v>
      </c>
      <c r="H47">
        <v>0.57999999999999996</v>
      </c>
      <c r="I47">
        <v>0.22</v>
      </c>
      <c r="J47">
        <v>0.2</v>
      </c>
      <c r="K47">
        <v>115744</v>
      </c>
      <c r="L47" s="8">
        <v>1388928</v>
      </c>
      <c r="M47">
        <v>0.95</v>
      </c>
      <c r="N47">
        <v>0.99</v>
      </c>
      <c r="O47">
        <v>0.34</v>
      </c>
      <c r="P47">
        <v>0.3</v>
      </c>
      <c r="Q47">
        <v>0.25</v>
      </c>
      <c r="R47">
        <v>0.11</v>
      </c>
      <c r="S47">
        <v>0.13</v>
      </c>
      <c r="T47">
        <v>0.88</v>
      </c>
      <c r="U47">
        <v>0.87</v>
      </c>
      <c r="V47">
        <v>0.78</v>
      </c>
      <c r="W47">
        <v>0.95</v>
      </c>
      <c r="X47">
        <v>0.94</v>
      </c>
      <c r="Y47">
        <v>0.56999999999999995</v>
      </c>
      <c r="Z47">
        <v>0.79</v>
      </c>
      <c r="AA47">
        <v>0.9</v>
      </c>
      <c r="AB47">
        <v>0.69</v>
      </c>
      <c r="AC47">
        <v>0.97</v>
      </c>
      <c r="AD47">
        <v>3653</v>
      </c>
      <c r="AE47">
        <v>4935</v>
      </c>
      <c r="AF47">
        <v>4555</v>
      </c>
      <c r="AG47">
        <v>1726</v>
      </c>
      <c r="AH47">
        <v>3187</v>
      </c>
      <c r="AI47">
        <v>2452</v>
      </c>
      <c r="AJ47">
        <v>4013</v>
      </c>
      <c r="AK47">
        <v>2334</v>
      </c>
      <c r="AL47">
        <v>4332</v>
      </c>
      <c r="AM47">
        <v>1602</v>
      </c>
      <c r="AN47">
        <v>3960</v>
      </c>
      <c r="AO47">
        <v>1581</v>
      </c>
      <c r="AP47">
        <v>2383</v>
      </c>
      <c r="AQ47">
        <v>930</v>
      </c>
      <c r="AR47">
        <v>1528</v>
      </c>
      <c r="AS47">
        <v>1696</v>
      </c>
      <c r="AT47">
        <v>2475</v>
      </c>
      <c r="AU47">
        <v>14064</v>
      </c>
      <c r="AV47">
        <v>14900</v>
      </c>
      <c r="AW47">
        <v>14195</v>
      </c>
      <c r="AX47">
        <v>3601</v>
      </c>
      <c r="AY47">
        <v>12874</v>
      </c>
    </row>
    <row r="48" spans="1:51" x14ac:dyDescent="0.35">
      <c r="A48" s="7">
        <v>2025</v>
      </c>
      <c r="B48" s="1" t="s">
        <v>53</v>
      </c>
      <c r="C48">
        <v>644408</v>
      </c>
      <c r="D48">
        <v>1064514</v>
      </c>
      <c r="E48">
        <v>4424620</v>
      </c>
      <c r="F48">
        <v>6329031</v>
      </c>
      <c r="G48">
        <v>1602709</v>
      </c>
      <c r="H48">
        <v>0.56000000000000005</v>
      </c>
      <c r="I48">
        <v>0.21</v>
      </c>
      <c r="J48">
        <v>0.24</v>
      </c>
      <c r="K48">
        <v>92201</v>
      </c>
      <c r="L48" s="8">
        <v>1106412</v>
      </c>
      <c r="M48">
        <v>0.96</v>
      </c>
      <c r="N48">
        <v>0.82</v>
      </c>
      <c r="O48">
        <v>0.23</v>
      </c>
      <c r="P48">
        <v>0.15</v>
      </c>
      <c r="Q48">
        <v>0.1</v>
      </c>
      <c r="R48">
        <v>0.14000000000000001</v>
      </c>
      <c r="S48">
        <v>0.09</v>
      </c>
      <c r="T48">
        <v>0.74</v>
      </c>
      <c r="U48">
        <v>0.77</v>
      </c>
      <c r="V48">
        <v>0.75</v>
      </c>
      <c r="W48">
        <v>0.96</v>
      </c>
      <c r="X48">
        <v>0.96</v>
      </c>
      <c r="Y48">
        <v>0.7</v>
      </c>
      <c r="Z48">
        <v>0.86</v>
      </c>
      <c r="AA48">
        <v>0.61</v>
      </c>
      <c r="AB48">
        <v>0.68</v>
      </c>
      <c r="AC48">
        <v>0.74</v>
      </c>
      <c r="AD48">
        <v>2514</v>
      </c>
      <c r="AE48">
        <v>2501</v>
      </c>
      <c r="AF48">
        <v>4882</v>
      </c>
      <c r="AG48">
        <v>3067</v>
      </c>
      <c r="AH48">
        <v>1569</v>
      </c>
      <c r="AI48">
        <v>2169</v>
      </c>
      <c r="AJ48">
        <v>4273</v>
      </c>
      <c r="AK48">
        <v>4411</v>
      </c>
      <c r="AL48">
        <v>2257</v>
      </c>
      <c r="AM48">
        <v>3751</v>
      </c>
      <c r="AN48">
        <v>3424</v>
      </c>
      <c r="AO48">
        <v>2493</v>
      </c>
      <c r="AP48">
        <v>4338</v>
      </c>
      <c r="AQ48">
        <v>1401</v>
      </c>
      <c r="AR48">
        <v>3661</v>
      </c>
      <c r="AS48">
        <v>3265</v>
      </c>
      <c r="AT48">
        <v>2428</v>
      </c>
      <c r="AU48">
        <v>9962</v>
      </c>
      <c r="AV48">
        <v>3365</v>
      </c>
      <c r="AW48">
        <v>12047</v>
      </c>
      <c r="AX48">
        <v>9615</v>
      </c>
      <c r="AY48">
        <v>13503</v>
      </c>
    </row>
    <row r="49" spans="1:51" x14ac:dyDescent="0.35">
      <c r="A49" s="7">
        <v>2025</v>
      </c>
      <c r="B49" s="1" t="s">
        <v>54</v>
      </c>
      <c r="C49">
        <v>948478</v>
      </c>
      <c r="D49">
        <v>2931260</v>
      </c>
      <c r="E49">
        <v>3144630</v>
      </c>
      <c r="F49">
        <v>4174690</v>
      </c>
      <c r="G49">
        <v>969370</v>
      </c>
      <c r="H49">
        <v>0.59</v>
      </c>
      <c r="I49">
        <v>0.25</v>
      </c>
      <c r="J49">
        <v>0.15</v>
      </c>
      <c r="K49">
        <v>140945</v>
      </c>
      <c r="L49" s="8">
        <v>1691340</v>
      </c>
      <c r="M49">
        <v>0.93</v>
      </c>
      <c r="N49">
        <v>0.77</v>
      </c>
      <c r="O49">
        <v>0.4</v>
      </c>
      <c r="P49">
        <v>0.22</v>
      </c>
      <c r="Q49">
        <v>0.13</v>
      </c>
      <c r="R49">
        <v>0.12</v>
      </c>
      <c r="S49">
        <v>0.11</v>
      </c>
      <c r="T49">
        <v>0.62</v>
      </c>
      <c r="U49">
        <v>0.75</v>
      </c>
      <c r="V49">
        <v>0.75</v>
      </c>
      <c r="W49">
        <v>0.82</v>
      </c>
      <c r="X49">
        <v>0.9</v>
      </c>
      <c r="Y49">
        <v>0.61</v>
      </c>
      <c r="Z49">
        <v>0.79</v>
      </c>
      <c r="AA49">
        <v>0.89</v>
      </c>
      <c r="AB49">
        <v>0.98</v>
      </c>
      <c r="AC49">
        <v>0.9</v>
      </c>
      <c r="AD49">
        <v>1869</v>
      </c>
      <c r="AE49">
        <v>2453</v>
      </c>
      <c r="AF49">
        <v>3164</v>
      </c>
      <c r="AG49">
        <v>3834</v>
      </c>
      <c r="AH49">
        <v>2332</v>
      </c>
      <c r="AI49">
        <v>1731</v>
      </c>
      <c r="AJ49">
        <v>3752</v>
      </c>
      <c r="AK49">
        <v>3967</v>
      </c>
      <c r="AL49">
        <v>2377</v>
      </c>
      <c r="AM49">
        <v>4143</v>
      </c>
      <c r="AN49">
        <v>2877</v>
      </c>
      <c r="AO49">
        <v>4602</v>
      </c>
      <c r="AP49">
        <v>1355</v>
      </c>
      <c r="AQ49">
        <v>981</v>
      </c>
      <c r="AR49">
        <v>3101</v>
      </c>
      <c r="AS49">
        <v>3187</v>
      </c>
      <c r="AT49">
        <v>4938</v>
      </c>
      <c r="AU49">
        <v>10226</v>
      </c>
      <c r="AV49">
        <v>12802</v>
      </c>
      <c r="AW49">
        <v>12861</v>
      </c>
      <c r="AX49">
        <v>7442</v>
      </c>
      <c r="AY49">
        <v>3024</v>
      </c>
    </row>
    <row r="50" spans="1:51" x14ac:dyDescent="0.35">
      <c r="A50" s="7">
        <v>2025</v>
      </c>
      <c r="B50" s="1" t="s">
        <v>55</v>
      </c>
      <c r="C50">
        <v>559196</v>
      </c>
      <c r="D50">
        <v>2855961</v>
      </c>
      <c r="E50">
        <v>4166605</v>
      </c>
      <c r="F50">
        <v>4158744</v>
      </c>
      <c r="G50">
        <v>529442</v>
      </c>
      <c r="H50">
        <v>0.68</v>
      </c>
      <c r="I50">
        <v>0.17</v>
      </c>
      <c r="J50">
        <v>0.15</v>
      </c>
      <c r="K50">
        <v>149317</v>
      </c>
      <c r="L50" s="8">
        <v>1791804</v>
      </c>
      <c r="M50">
        <v>0.98</v>
      </c>
      <c r="N50">
        <v>0.94</v>
      </c>
      <c r="O50">
        <v>0.3</v>
      </c>
      <c r="P50">
        <v>0.28999999999999998</v>
      </c>
      <c r="Q50">
        <v>0.2</v>
      </c>
      <c r="R50">
        <v>0.14000000000000001</v>
      </c>
      <c r="S50">
        <v>0.08</v>
      </c>
      <c r="T50">
        <v>0.79</v>
      </c>
      <c r="U50">
        <v>0.83</v>
      </c>
      <c r="V50">
        <v>0.67</v>
      </c>
      <c r="W50">
        <v>0.63</v>
      </c>
      <c r="X50">
        <v>0.63</v>
      </c>
      <c r="Y50">
        <v>1</v>
      </c>
      <c r="Z50">
        <v>0.91</v>
      </c>
      <c r="AA50">
        <v>0.89</v>
      </c>
      <c r="AB50">
        <v>0.61</v>
      </c>
      <c r="AC50">
        <v>0.88</v>
      </c>
      <c r="AD50">
        <v>2139</v>
      </c>
      <c r="AE50">
        <v>1269</v>
      </c>
      <c r="AF50">
        <v>1550</v>
      </c>
      <c r="AG50">
        <v>4877</v>
      </c>
      <c r="AH50">
        <v>1439</v>
      </c>
      <c r="AI50">
        <v>3375</v>
      </c>
      <c r="AJ50">
        <v>3972</v>
      </c>
      <c r="AK50">
        <v>3394</v>
      </c>
      <c r="AL50">
        <v>4904</v>
      </c>
      <c r="AM50">
        <v>4442</v>
      </c>
      <c r="AN50">
        <v>4253</v>
      </c>
      <c r="AO50">
        <v>4536</v>
      </c>
      <c r="AP50">
        <v>4216</v>
      </c>
      <c r="AQ50">
        <v>3763</v>
      </c>
      <c r="AR50">
        <v>4091</v>
      </c>
      <c r="AS50">
        <v>863</v>
      </c>
      <c r="AT50">
        <v>1250</v>
      </c>
      <c r="AU50">
        <v>6643</v>
      </c>
      <c r="AV50">
        <v>4154</v>
      </c>
      <c r="AW50">
        <v>8172</v>
      </c>
      <c r="AX50">
        <v>8301</v>
      </c>
      <c r="AY50">
        <v>7054</v>
      </c>
    </row>
    <row r="51" spans="1:51" x14ac:dyDescent="0.35">
      <c r="A51" s="7">
        <v>2025</v>
      </c>
      <c r="B51" s="1" t="s">
        <v>56</v>
      </c>
      <c r="C51">
        <v>1020374</v>
      </c>
      <c r="D51">
        <v>2817316</v>
      </c>
      <c r="E51">
        <v>2944025</v>
      </c>
      <c r="F51">
        <v>6052456</v>
      </c>
      <c r="G51">
        <v>1771286</v>
      </c>
      <c r="H51">
        <v>0.57999999999999996</v>
      </c>
      <c r="I51">
        <v>0.2</v>
      </c>
      <c r="J51">
        <v>0.21</v>
      </c>
      <c r="K51">
        <v>149402</v>
      </c>
      <c r="L51" s="8">
        <v>1792824</v>
      </c>
      <c r="M51">
        <v>0.82</v>
      </c>
      <c r="N51">
        <v>1</v>
      </c>
      <c r="O51">
        <v>0.26</v>
      </c>
      <c r="P51">
        <v>0.23</v>
      </c>
      <c r="Q51">
        <v>0.21</v>
      </c>
      <c r="R51">
        <v>0.11</v>
      </c>
      <c r="S51">
        <v>0.09</v>
      </c>
      <c r="T51">
        <v>0.56999999999999995</v>
      </c>
      <c r="U51">
        <v>0.7</v>
      </c>
      <c r="V51">
        <v>0.89</v>
      </c>
      <c r="W51">
        <v>0.97</v>
      </c>
      <c r="X51">
        <v>0.96</v>
      </c>
      <c r="Y51">
        <v>0.52</v>
      </c>
      <c r="Z51">
        <v>0.94</v>
      </c>
      <c r="AA51">
        <v>0.68</v>
      </c>
      <c r="AB51">
        <v>0.77</v>
      </c>
      <c r="AC51">
        <v>0.56000000000000005</v>
      </c>
      <c r="AD51">
        <v>4726</v>
      </c>
      <c r="AE51">
        <v>4194</v>
      </c>
      <c r="AF51">
        <v>3585</v>
      </c>
      <c r="AG51">
        <v>2470</v>
      </c>
      <c r="AH51">
        <v>2635</v>
      </c>
      <c r="AI51">
        <v>3030</v>
      </c>
      <c r="AJ51">
        <v>3863</v>
      </c>
      <c r="AK51">
        <v>1369</v>
      </c>
      <c r="AL51">
        <v>1252</v>
      </c>
      <c r="AM51">
        <v>4059</v>
      </c>
      <c r="AN51">
        <v>3985</v>
      </c>
      <c r="AO51">
        <v>1360</v>
      </c>
      <c r="AP51">
        <v>766</v>
      </c>
      <c r="AQ51">
        <v>3401</v>
      </c>
      <c r="AR51">
        <v>1560</v>
      </c>
      <c r="AS51">
        <v>3937</v>
      </c>
      <c r="AT51">
        <v>2898</v>
      </c>
      <c r="AU51">
        <v>6962</v>
      </c>
      <c r="AV51">
        <v>11703</v>
      </c>
      <c r="AW51">
        <v>3540</v>
      </c>
      <c r="AX51">
        <v>4026</v>
      </c>
      <c r="AY51">
        <v>3766</v>
      </c>
    </row>
  </sheetData>
  <mergeCells count="15">
    <mergeCell ref="A1:B2"/>
    <mergeCell ref="AD1:AO1"/>
    <mergeCell ref="AD2:AI2"/>
    <mergeCell ref="AJ2:AO2"/>
    <mergeCell ref="AP1:AY1"/>
    <mergeCell ref="AP2:AT2"/>
    <mergeCell ref="AU2:AY2"/>
    <mergeCell ref="C1:G2"/>
    <mergeCell ref="H1:J2"/>
    <mergeCell ref="K1:L2"/>
    <mergeCell ref="M1:N2"/>
    <mergeCell ref="O1:S2"/>
    <mergeCell ref="T1:AC1"/>
    <mergeCell ref="T2:X2"/>
    <mergeCell ref="Y2:AC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0E545-43B3-45DD-B4F4-765E52F4B04C}">
  <dimension ref="A2:AW39"/>
  <sheetViews>
    <sheetView topLeftCell="AN1" workbookViewId="0">
      <selection activeCell="AT2" sqref="AT2"/>
    </sheetView>
  </sheetViews>
  <sheetFormatPr defaultRowHeight="14.5" x14ac:dyDescent="0.35"/>
  <cols>
    <col min="1" max="1" width="12.36328125" bestFit="1" customWidth="1"/>
    <col min="2" max="2" width="18.453125" bestFit="1" customWidth="1"/>
    <col min="3" max="3" width="24.26953125" bestFit="1" customWidth="1"/>
    <col min="4" max="4" width="22.26953125" bestFit="1" customWidth="1"/>
    <col min="5" max="5" width="27.453125" bestFit="1" customWidth="1"/>
    <col min="6" max="6" width="25" bestFit="1" customWidth="1"/>
    <col min="7" max="7" width="20.7265625" bestFit="1" customWidth="1"/>
    <col min="8" max="8" width="24.6328125" bestFit="1" customWidth="1"/>
    <col min="9" max="9" width="21.36328125" bestFit="1" customWidth="1"/>
    <col min="10" max="10" width="9.26953125" bestFit="1" customWidth="1"/>
    <col min="11" max="11" width="10.6328125" bestFit="1" customWidth="1"/>
    <col min="12" max="12" width="9.81640625" bestFit="1" customWidth="1"/>
    <col min="13" max="13" width="10.36328125" bestFit="1" customWidth="1"/>
    <col min="14" max="14" width="9.81640625" bestFit="1" customWidth="1"/>
    <col min="15" max="15" width="9.54296875" bestFit="1" customWidth="1"/>
    <col min="16" max="16" width="11.26953125" bestFit="1" customWidth="1"/>
    <col min="17" max="17" width="12.6328125" bestFit="1" customWidth="1"/>
    <col min="18" max="18" width="11.81640625" bestFit="1" customWidth="1"/>
    <col min="19" max="19" width="12.36328125" bestFit="1" customWidth="1"/>
    <col min="20" max="20" width="11.81640625" bestFit="1" customWidth="1"/>
    <col min="21" max="21" width="11.54296875" bestFit="1" customWidth="1"/>
    <col min="22" max="22" width="20.08984375" bestFit="1" customWidth="1"/>
    <col min="23" max="23" width="22.90625" bestFit="1" customWidth="1"/>
    <col min="24" max="25" width="25.7265625" bestFit="1" customWidth="1"/>
    <col min="26" max="26" width="20.54296875" bestFit="1" customWidth="1"/>
    <col min="27" max="27" width="23.54296875" bestFit="1" customWidth="1"/>
    <col min="28" max="28" width="21.1796875" bestFit="1" customWidth="1"/>
    <col min="29" max="29" width="12.90625" bestFit="1" customWidth="1"/>
    <col min="30" max="34" width="12.36328125" bestFit="1" customWidth="1"/>
    <col min="35" max="38" width="14.453125" bestFit="1" customWidth="1"/>
    <col min="39" max="39" width="15.453125" bestFit="1" customWidth="1"/>
    <col min="40" max="40" width="11.81640625" bestFit="1" customWidth="1"/>
    <col min="41" max="42" width="11.7265625" bestFit="1" customWidth="1"/>
    <col min="43" max="43" width="11.6328125" bestFit="1" customWidth="1"/>
    <col min="44" max="44" width="12.90625" bestFit="1" customWidth="1"/>
    <col min="45" max="46" width="12.7265625" bestFit="1" customWidth="1"/>
    <col min="47" max="47" width="13" bestFit="1" customWidth="1"/>
    <col min="48" max="48" width="12.6328125" bestFit="1" customWidth="1"/>
    <col min="49" max="49" width="8.81640625" bestFit="1" customWidth="1"/>
  </cols>
  <sheetData>
    <row r="2" spans="1:49" x14ac:dyDescent="0.35">
      <c r="A2" s="5" t="s">
        <v>91</v>
      </c>
      <c r="B2" t="s">
        <v>93</v>
      </c>
      <c r="C2" t="s">
        <v>94</v>
      </c>
      <c r="D2" t="s">
        <v>95</v>
      </c>
      <c r="E2" t="s">
        <v>96</v>
      </c>
      <c r="F2" t="s">
        <v>97</v>
      </c>
      <c r="G2" t="s">
        <v>103</v>
      </c>
      <c r="H2" t="s">
        <v>104</v>
      </c>
      <c r="I2" t="s">
        <v>105</v>
      </c>
      <c r="J2" t="s">
        <v>106</v>
      </c>
      <c r="K2" t="s">
        <v>107</v>
      </c>
      <c r="L2" t="s">
        <v>108</v>
      </c>
      <c r="M2" t="s">
        <v>109</v>
      </c>
      <c r="N2" t="s">
        <v>110</v>
      </c>
      <c r="O2" t="s">
        <v>111</v>
      </c>
      <c r="P2" t="s">
        <v>112</v>
      </c>
      <c r="Q2" t="s">
        <v>113</v>
      </c>
      <c r="R2" t="s">
        <v>114</v>
      </c>
      <c r="S2" t="s">
        <v>115</v>
      </c>
      <c r="T2" t="s">
        <v>116</v>
      </c>
      <c r="U2" t="s">
        <v>117</v>
      </c>
      <c r="V2" t="s">
        <v>118</v>
      </c>
      <c r="W2" t="s">
        <v>119</v>
      </c>
      <c r="X2" t="s">
        <v>120</v>
      </c>
      <c r="Y2" t="s">
        <v>121</v>
      </c>
      <c r="Z2" t="s">
        <v>122</v>
      </c>
      <c r="AA2" t="s">
        <v>125</v>
      </c>
      <c r="AB2" t="s">
        <v>126</v>
      </c>
      <c r="AC2" t="s">
        <v>127</v>
      </c>
      <c r="AD2" t="s">
        <v>129</v>
      </c>
      <c r="AE2" t="s">
        <v>130</v>
      </c>
      <c r="AF2" t="s">
        <v>131</v>
      </c>
      <c r="AG2" t="s">
        <v>132</v>
      </c>
      <c r="AH2" t="s">
        <v>133</v>
      </c>
      <c r="AI2" t="s">
        <v>138</v>
      </c>
      <c r="AJ2" t="s">
        <v>134</v>
      </c>
      <c r="AK2" t="s">
        <v>135</v>
      </c>
      <c r="AL2" t="s">
        <v>136</v>
      </c>
      <c r="AM2" t="s">
        <v>137</v>
      </c>
      <c r="AN2" t="s">
        <v>142</v>
      </c>
      <c r="AO2" t="s">
        <v>143</v>
      </c>
      <c r="AP2" t="s">
        <v>144</v>
      </c>
      <c r="AQ2" t="s">
        <v>145</v>
      </c>
      <c r="AR2" t="s">
        <v>146</v>
      </c>
      <c r="AS2" t="s">
        <v>147</v>
      </c>
      <c r="AT2" t="s">
        <v>148</v>
      </c>
      <c r="AU2" t="s">
        <v>149</v>
      </c>
      <c r="AV2" t="s">
        <v>150</v>
      </c>
      <c r="AW2" t="s">
        <v>161</v>
      </c>
    </row>
    <row r="3" spans="1:49" x14ac:dyDescent="0.35">
      <c r="A3" s="6" t="s">
        <v>55</v>
      </c>
      <c r="B3" s="1">
        <v>756252</v>
      </c>
      <c r="C3" s="1">
        <v>1553776</v>
      </c>
      <c r="D3" s="1">
        <v>3012227</v>
      </c>
      <c r="E3" s="1">
        <v>5883436</v>
      </c>
      <c r="F3" s="1">
        <v>1827062</v>
      </c>
      <c r="G3" s="1">
        <v>0.66</v>
      </c>
      <c r="H3" s="1">
        <v>0.18</v>
      </c>
      <c r="I3" s="1">
        <v>0.17</v>
      </c>
      <c r="J3" s="1">
        <v>4510</v>
      </c>
      <c r="K3" s="1">
        <v>1738</v>
      </c>
      <c r="L3" s="1">
        <v>1602</v>
      </c>
      <c r="M3" s="1">
        <v>1427</v>
      </c>
      <c r="N3" s="1">
        <v>2932</v>
      </c>
      <c r="O3" s="1">
        <v>2953</v>
      </c>
      <c r="P3" s="1">
        <v>4219</v>
      </c>
      <c r="Q3" s="1">
        <v>1143</v>
      </c>
      <c r="R3" s="1">
        <v>3019</v>
      </c>
      <c r="S3" s="1">
        <v>4857</v>
      </c>
      <c r="T3" s="1">
        <v>3300</v>
      </c>
      <c r="U3" s="1">
        <v>1346</v>
      </c>
      <c r="V3" s="1">
        <v>0.31</v>
      </c>
      <c r="W3" s="1">
        <v>0.24</v>
      </c>
      <c r="X3" s="1">
        <v>0.11</v>
      </c>
      <c r="Y3" s="1">
        <v>0.14000000000000001</v>
      </c>
      <c r="Z3" s="1">
        <v>0.14000000000000001</v>
      </c>
      <c r="AA3" s="1">
        <v>0.87</v>
      </c>
      <c r="AB3" s="1">
        <v>0.85</v>
      </c>
      <c r="AC3" s="1">
        <v>116982</v>
      </c>
      <c r="AD3" s="1">
        <v>4239</v>
      </c>
      <c r="AE3" s="1">
        <v>2491</v>
      </c>
      <c r="AF3" s="1">
        <v>1392</v>
      </c>
      <c r="AG3" s="1">
        <v>1185</v>
      </c>
      <c r="AH3" s="1">
        <v>761</v>
      </c>
      <c r="AI3" s="1">
        <v>3484</v>
      </c>
      <c r="AJ3" s="1">
        <v>14591</v>
      </c>
      <c r="AK3" s="1">
        <v>11322</v>
      </c>
      <c r="AL3" s="1">
        <v>8224</v>
      </c>
      <c r="AM3" s="1">
        <v>5051</v>
      </c>
      <c r="AN3" s="1">
        <v>0.83</v>
      </c>
      <c r="AO3" s="1">
        <v>0.68</v>
      </c>
      <c r="AP3" s="1">
        <v>0.74</v>
      </c>
      <c r="AQ3" s="1">
        <v>0.51</v>
      </c>
      <c r="AR3" s="1">
        <v>0.56000000000000005</v>
      </c>
      <c r="AS3" s="1">
        <v>0.76</v>
      </c>
      <c r="AT3" s="1">
        <v>0.72</v>
      </c>
      <c r="AU3" s="1">
        <v>0.61</v>
      </c>
      <c r="AV3" s="1">
        <v>0.54</v>
      </c>
      <c r="AW3" s="1">
        <v>0.69</v>
      </c>
    </row>
    <row r="4" spans="1:49" x14ac:dyDescent="0.35">
      <c r="A4" s="6" t="s">
        <v>92</v>
      </c>
      <c r="B4" s="1">
        <v>756252</v>
      </c>
      <c r="C4" s="1">
        <v>1553776</v>
      </c>
      <c r="D4" s="1">
        <v>3012227</v>
      </c>
      <c r="E4" s="1">
        <v>5883436</v>
      </c>
      <c r="F4" s="1">
        <v>1827062</v>
      </c>
      <c r="G4" s="1">
        <v>0.66</v>
      </c>
      <c r="H4" s="1">
        <v>0.18</v>
      </c>
      <c r="I4" s="1">
        <v>0.17</v>
      </c>
      <c r="J4" s="1">
        <v>4510</v>
      </c>
      <c r="K4" s="1">
        <v>1738</v>
      </c>
      <c r="L4" s="1">
        <v>1602</v>
      </c>
      <c r="M4" s="1">
        <v>1427</v>
      </c>
      <c r="N4" s="1">
        <v>2932</v>
      </c>
      <c r="O4" s="1">
        <v>2953</v>
      </c>
      <c r="P4" s="1">
        <v>4219</v>
      </c>
      <c r="Q4" s="1">
        <v>1143</v>
      </c>
      <c r="R4" s="1">
        <v>3019</v>
      </c>
      <c r="S4" s="1">
        <v>4857</v>
      </c>
      <c r="T4" s="1">
        <v>3300</v>
      </c>
      <c r="U4" s="1">
        <v>1346</v>
      </c>
      <c r="V4" s="1">
        <v>0.31</v>
      </c>
      <c r="W4" s="1">
        <v>0.24</v>
      </c>
      <c r="X4" s="1">
        <v>0.11</v>
      </c>
      <c r="Y4" s="1">
        <v>0.14000000000000001</v>
      </c>
      <c r="Z4" s="1">
        <v>0.14000000000000001</v>
      </c>
      <c r="AA4" s="1">
        <v>0.87</v>
      </c>
      <c r="AB4" s="1">
        <v>0.85</v>
      </c>
      <c r="AC4" s="1">
        <v>116982</v>
      </c>
      <c r="AD4" s="1">
        <v>4239</v>
      </c>
      <c r="AE4" s="1">
        <v>2491</v>
      </c>
      <c r="AF4" s="1">
        <v>1392</v>
      </c>
      <c r="AG4" s="1">
        <v>1185</v>
      </c>
      <c r="AH4" s="1">
        <v>761</v>
      </c>
      <c r="AI4" s="1">
        <v>3484</v>
      </c>
      <c r="AJ4" s="1">
        <v>14591</v>
      </c>
      <c r="AK4" s="1">
        <v>11322</v>
      </c>
      <c r="AL4" s="1">
        <v>8224</v>
      </c>
      <c r="AM4" s="1">
        <v>5051</v>
      </c>
      <c r="AN4" s="1">
        <v>0.83</v>
      </c>
      <c r="AO4" s="1">
        <v>0.68</v>
      </c>
      <c r="AP4" s="1">
        <v>0.74</v>
      </c>
      <c r="AQ4" s="1">
        <v>0.51</v>
      </c>
      <c r="AR4" s="1">
        <v>0.56000000000000005</v>
      </c>
      <c r="AS4" s="1">
        <v>0.76</v>
      </c>
      <c r="AT4" s="1">
        <v>0.72</v>
      </c>
      <c r="AU4" s="1">
        <v>0.61</v>
      </c>
      <c r="AV4" s="1">
        <v>0.54</v>
      </c>
      <c r="AW4" s="1">
        <v>0.69</v>
      </c>
    </row>
    <row r="20" spans="1:3" x14ac:dyDescent="0.35">
      <c r="A20" s="5" t="s">
        <v>91</v>
      </c>
      <c r="B20" t="s">
        <v>127</v>
      </c>
      <c r="C20" t="s">
        <v>128</v>
      </c>
    </row>
    <row r="21" spans="1:3" x14ac:dyDescent="0.35">
      <c r="A21" s="6" t="s">
        <v>45</v>
      </c>
      <c r="B21" s="1">
        <v>145078</v>
      </c>
      <c r="C21" s="1">
        <v>1740936</v>
      </c>
    </row>
    <row r="22" spans="1:3" x14ac:dyDescent="0.35">
      <c r="A22" s="6" t="s">
        <v>46</v>
      </c>
      <c r="B22" s="1">
        <v>72535</v>
      </c>
      <c r="C22" s="1">
        <v>870420</v>
      </c>
    </row>
    <row r="23" spans="1:3" x14ac:dyDescent="0.35">
      <c r="A23" s="6" t="s">
        <v>47</v>
      </c>
      <c r="B23" s="1">
        <v>118637</v>
      </c>
      <c r="C23" s="1">
        <v>1423644</v>
      </c>
    </row>
    <row r="24" spans="1:3" x14ac:dyDescent="0.35">
      <c r="A24" s="6" t="s">
        <v>48</v>
      </c>
      <c r="B24" s="1">
        <v>93826</v>
      </c>
      <c r="C24" s="1">
        <v>1125912</v>
      </c>
    </row>
    <row r="25" spans="1:3" x14ac:dyDescent="0.35">
      <c r="A25" s="6" t="s">
        <v>49</v>
      </c>
      <c r="B25" s="1">
        <v>137302</v>
      </c>
      <c r="C25" s="1">
        <v>1647624</v>
      </c>
    </row>
    <row r="26" spans="1:3" x14ac:dyDescent="0.35">
      <c r="A26" s="6" t="s">
        <v>50</v>
      </c>
      <c r="B26" s="1">
        <v>70272</v>
      </c>
      <c r="C26" s="1">
        <v>843264</v>
      </c>
    </row>
    <row r="27" spans="1:3" x14ac:dyDescent="0.35">
      <c r="A27" s="6" t="s">
        <v>51</v>
      </c>
      <c r="B27" s="1">
        <v>125886</v>
      </c>
      <c r="C27" s="1">
        <v>1510632</v>
      </c>
    </row>
    <row r="28" spans="1:3" x14ac:dyDescent="0.35">
      <c r="A28" s="6" t="s">
        <v>52</v>
      </c>
      <c r="B28" s="1">
        <v>61394</v>
      </c>
      <c r="C28" s="1">
        <v>736728</v>
      </c>
    </row>
    <row r="29" spans="1:3" x14ac:dyDescent="0.35">
      <c r="A29" s="6" t="s">
        <v>53</v>
      </c>
      <c r="B29" s="1">
        <v>96710</v>
      </c>
      <c r="C29" s="1">
        <v>1160520</v>
      </c>
    </row>
    <row r="30" spans="1:3" x14ac:dyDescent="0.35">
      <c r="A30" s="6" t="s">
        <v>54</v>
      </c>
      <c r="B30" s="1">
        <v>81111</v>
      </c>
      <c r="C30" s="1">
        <v>973332</v>
      </c>
    </row>
    <row r="31" spans="1:3" x14ac:dyDescent="0.35">
      <c r="A31" s="6" t="s">
        <v>55</v>
      </c>
      <c r="B31" s="1">
        <v>116982</v>
      </c>
      <c r="C31" s="1">
        <v>1403784</v>
      </c>
    </row>
    <row r="32" spans="1:3" x14ac:dyDescent="0.35">
      <c r="A32" s="6" t="s">
        <v>56</v>
      </c>
      <c r="B32" s="10">
        <v>102993</v>
      </c>
      <c r="C32" s="1">
        <v>1235916</v>
      </c>
    </row>
    <row r="33" spans="1:3" x14ac:dyDescent="0.35">
      <c r="A33" s="6" t="s">
        <v>92</v>
      </c>
      <c r="B33" s="1">
        <v>1222726</v>
      </c>
      <c r="C33" s="10">
        <v>1222726</v>
      </c>
    </row>
    <row r="38" spans="1:3" x14ac:dyDescent="0.35">
      <c r="A38" s="5" t="s">
        <v>91</v>
      </c>
    </row>
    <row r="39" spans="1:3" x14ac:dyDescent="0.35">
      <c r="A39" s="17">
        <v>2022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1C2E8-40F9-4ADA-8067-14F989A38587}">
  <dimension ref="A1:K126"/>
  <sheetViews>
    <sheetView topLeftCell="A73" zoomScale="70" zoomScaleNormal="70" workbookViewId="0">
      <selection activeCell="F91" sqref="F91"/>
    </sheetView>
  </sheetViews>
  <sheetFormatPr defaultRowHeight="14.5" x14ac:dyDescent="0.35"/>
  <cols>
    <col min="2" max="2" width="22.08984375" bestFit="1" customWidth="1"/>
    <col min="3" max="3" width="27.54296875" bestFit="1" customWidth="1"/>
    <col min="4" max="4" width="15.81640625" bestFit="1" customWidth="1"/>
    <col min="5" max="5" width="21.08984375" bestFit="1" customWidth="1"/>
    <col min="6" max="6" width="18.6328125" bestFit="1" customWidth="1"/>
    <col min="7" max="7" width="13.08984375" bestFit="1" customWidth="1"/>
    <col min="8" max="8" width="11" bestFit="1" customWidth="1"/>
  </cols>
  <sheetData>
    <row r="1" spans="1:11" x14ac:dyDescent="0.35">
      <c r="B1" t="s">
        <v>67</v>
      </c>
    </row>
    <row r="2" spans="1:11" x14ac:dyDescent="0.35">
      <c r="B2" s="2" t="s">
        <v>6</v>
      </c>
      <c r="C2" s="2" t="s">
        <v>7</v>
      </c>
      <c r="D2" s="2" t="s">
        <v>8</v>
      </c>
      <c r="E2" s="2" t="s">
        <v>9</v>
      </c>
      <c r="F2" s="2" t="s">
        <v>10</v>
      </c>
      <c r="G2" s="9" t="s">
        <v>98</v>
      </c>
    </row>
    <row r="3" spans="1:11" x14ac:dyDescent="0.35">
      <c r="A3" t="s">
        <v>99</v>
      </c>
      <c r="B3" s="8">
        <f>GETPIVOTDATA(""&amp;B2,Pivot!$A$2)</f>
        <v>756252</v>
      </c>
      <c r="C3" s="8">
        <f>GETPIVOTDATA(""&amp;C2,Pivot!$A$2)</f>
        <v>1553776</v>
      </c>
      <c r="D3" s="8">
        <f>GETPIVOTDATA(""&amp;D2,Pivot!$A$2)</f>
        <v>3012227</v>
      </c>
      <c r="E3" s="8">
        <f>GETPIVOTDATA(""&amp;E2,Pivot!$A$2)</f>
        <v>5883436</v>
      </c>
      <c r="F3" s="8">
        <f>GETPIVOTDATA(""&amp;F2,Pivot!$A$2)</f>
        <v>1827062</v>
      </c>
      <c r="G3" s="10">
        <f>SUM(B3:F3)</f>
        <v>13032753</v>
      </c>
      <c r="H3" s="18">
        <f>G3</f>
        <v>13032753</v>
      </c>
    </row>
    <row r="4" spans="1:11" x14ac:dyDescent="0.35">
      <c r="A4" t="s">
        <v>100</v>
      </c>
      <c r="B4" s="11">
        <f>B3/$G$3</f>
        <v>5.8027033889156039E-2</v>
      </c>
      <c r="C4" s="11">
        <f t="shared" ref="C4:F4" si="0">C3/$G$3</f>
        <v>0.1192208584019048</v>
      </c>
      <c r="D4" s="11">
        <f t="shared" si="0"/>
        <v>0.23112745250370356</v>
      </c>
      <c r="E4" s="11">
        <f t="shared" si="0"/>
        <v>0.45143462781808263</v>
      </c>
      <c r="F4" s="11">
        <f t="shared" si="0"/>
        <v>0.14019002738715297</v>
      </c>
      <c r="G4" s="11"/>
    </row>
    <row r="5" spans="1:11" x14ac:dyDescent="0.35">
      <c r="A5" t="s">
        <v>102</v>
      </c>
      <c r="B5" s="11" cm="1">
        <f t="array" ref="B5">(100%-B7)*INDEX($B$4:$F$4,1,B8)</f>
        <v>4.3520275416867031E-2</v>
      </c>
      <c r="C5" s="11" cm="1">
        <f t="array" ref="C5">(100%-C7)*INDEX($B$4:$F$4,1,C8)</f>
        <v>4.3520275416867031E-2</v>
      </c>
      <c r="D5" s="11" cm="1">
        <f t="array" ref="D5">(100%-D7)*INDEX($B$4:$F$4,1,D8)</f>
        <v>8.9415643801428607E-2</v>
      </c>
      <c r="E5" s="11" cm="1">
        <f t="array" ref="E5">(100%-E7)*INDEX($B$4:$F$4,1,E8)</f>
        <v>8.9415643801428607E-2</v>
      </c>
      <c r="F5" s="11" cm="1">
        <f t="array" ref="F5">(100%-F7)*INDEX($B$4:$F$4,1,F8)</f>
        <v>0.17334558937777766</v>
      </c>
      <c r="G5" s="11" cm="1">
        <f t="array" ref="G5">(100%-G7)*INDEX($B$4:$F$4,1,G8)</f>
        <v>0.17334558937777766</v>
      </c>
      <c r="H5" s="11" cm="1">
        <f t="array" ref="H5">(100%-H7)*INDEX($B$4:$F$4,1,H8)</f>
        <v>0.33857597086356195</v>
      </c>
      <c r="I5" s="11" cm="1">
        <f t="array" ref="I5">(100%-I7)*INDEX($B$4:$F$4,1,I8)</f>
        <v>0.33857597086356195</v>
      </c>
      <c r="J5" s="11" cm="1">
        <f t="array" ref="J5">(100%-J7)*INDEX($B$4:$F$4,1,J8)</f>
        <v>0.10514252054036473</v>
      </c>
      <c r="K5" s="11">
        <f>75%</f>
        <v>0.75</v>
      </c>
    </row>
    <row r="6" spans="1:11" x14ac:dyDescent="0.35">
      <c r="A6" t="s">
        <v>101</v>
      </c>
      <c r="B6" s="11">
        <f>100%-B7-B5</f>
        <v>0.70647972458313302</v>
      </c>
      <c r="C6" s="11">
        <f t="shared" ref="C6:J6" si="1">100%-C7-C5</f>
        <v>0.70647972458313302</v>
      </c>
      <c r="D6" s="11">
        <f t="shared" si="1"/>
        <v>0.66058435619857137</v>
      </c>
      <c r="E6" s="11">
        <f t="shared" si="1"/>
        <v>0.66058435619857137</v>
      </c>
      <c r="F6" s="11">
        <f t="shared" si="1"/>
        <v>0.57665441062222234</v>
      </c>
      <c r="G6" s="11">
        <f t="shared" si="1"/>
        <v>0.57665441062222234</v>
      </c>
      <c r="H6" s="11">
        <f t="shared" si="1"/>
        <v>0.41142402913643805</v>
      </c>
      <c r="I6" s="11">
        <f t="shared" si="1"/>
        <v>0.41142402913643805</v>
      </c>
      <c r="J6" s="11">
        <f t="shared" si="1"/>
        <v>0.64485747945963523</v>
      </c>
      <c r="K6" s="11">
        <f>0%</f>
        <v>0</v>
      </c>
    </row>
    <row r="7" spans="1:11" x14ac:dyDescent="0.35">
      <c r="B7" s="11">
        <f t="shared" ref="B7:K7" si="2">100%-$K$5</f>
        <v>0.25</v>
      </c>
      <c r="C7" s="11">
        <f t="shared" si="2"/>
        <v>0.25</v>
      </c>
      <c r="D7" s="11">
        <f t="shared" si="2"/>
        <v>0.25</v>
      </c>
      <c r="E7" s="11">
        <f t="shared" si="2"/>
        <v>0.25</v>
      </c>
      <c r="F7" s="11">
        <f t="shared" si="2"/>
        <v>0.25</v>
      </c>
      <c r="G7" s="11">
        <f t="shared" si="2"/>
        <v>0.25</v>
      </c>
      <c r="H7" s="11">
        <f t="shared" si="2"/>
        <v>0.25</v>
      </c>
      <c r="I7" s="11">
        <f t="shared" si="2"/>
        <v>0.25</v>
      </c>
      <c r="J7" s="11">
        <f t="shared" si="2"/>
        <v>0.25</v>
      </c>
      <c r="K7" s="11">
        <f t="shared" si="2"/>
        <v>0.25</v>
      </c>
    </row>
    <row r="8" spans="1:11" x14ac:dyDescent="0.35">
      <c r="B8">
        <v>1</v>
      </c>
      <c r="C8">
        <v>1</v>
      </c>
      <c r="D8">
        <v>2</v>
      </c>
      <c r="E8">
        <v>2</v>
      </c>
      <c r="F8">
        <v>3</v>
      </c>
      <c r="G8">
        <v>3</v>
      </c>
      <c r="H8">
        <v>4</v>
      </c>
      <c r="I8">
        <v>4</v>
      </c>
      <c r="J8">
        <v>5</v>
      </c>
    </row>
    <row r="12" spans="1:11" x14ac:dyDescent="0.35">
      <c r="B12" t="s">
        <v>68</v>
      </c>
    </row>
    <row r="13" spans="1:11" x14ac:dyDescent="0.35">
      <c r="B13" s="2" t="s">
        <v>11</v>
      </c>
      <c r="C13" s="11">
        <f>GETPIVOTDATA(""&amp;B13,Pivot!$A$2)</f>
        <v>0.66</v>
      </c>
      <c r="D13" s="12">
        <f>100%-C13</f>
        <v>0.33999999999999997</v>
      </c>
    </row>
    <row r="14" spans="1:11" x14ac:dyDescent="0.35">
      <c r="B14" s="2" t="s">
        <v>12</v>
      </c>
      <c r="C14" s="11">
        <f>GETPIVOTDATA(""&amp;B14,Pivot!$A$2)</f>
        <v>0.18</v>
      </c>
      <c r="D14" s="12">
        <f t="shared" ref="D14:D15" si="3">100%-C14</f>
        <v>0.82000000000000006</v>
      </c>
    </row>
    <row r="15" spans="1:11" x14ac:dyDescent="0.35">
      <c r="B15" s="2" t="s">
        <v>13</v>
      </c>
      <c r="C15" s="11">
        <f>GETPIVOTDATA(""&amp;B15,Pivot!$A$2)</f>
        <v>0.17</v>
      </c>
      <c r="D15" s="12">
        <f t="shared" si="3"/>
        <v>0.83</v>
      </c>
    </row>
    <row r="19" spans="2:7" x14ac:dyDescent="0.35">
      <c r="B19" t="s">
        <v>72</v>
      </c>
      <c r="C19" t="s">
        <v>73</v>
      </c>
      <c r="D19" t="s">
        <v>74</v>
      </c>
    </row>
    <row r="20" spans="2:7" x14ac:dyDescent="0.35">
      <c r="B20" s="2" t="s">
        <v>33</v>
      </c>
      <c r="C20" s="8">
        <f>GETPIVOTDATA(""&amp;B20,Pivot!$A$2)</f>
        <v>4510</v>
      </c>
      <c r="D20" s="8">
        <f>GETPIVOTDATA(""&amp;B20&amp;"_"&amp;ROW(A1),Pivot!$A$2)</f>
        <v>4219</v>
      </c>
    </row>
    <row r="21" spans="2:7" x14ac:dyDescent="0.35">
      <c r="B21" s="2" t="s">
        <v>34</v>
      </c>
      <c r="C21" s="8">
        <f>GETPIVOTDATA(""&amp;B21,Pivot!$A$2)</f>
        <v>1738</v>
      </c>
      <c r="D21" s="8">
        <f>GETPIVOTDATA(""&amp;B21&amp;"_"&amp;ROW(A2),Pivot!$A$2)</f>
        <v>1143</v>
      </c>
    </row>
    <row r="22" spans="2:7" x14ac:dyDescent="0.35">
      <c r="B22" s="2" t="s">
        <v>35</v>
      </c>
      <c r="C22" s="8">
        <f>GETPIVOTDATA(""&amp;B22,Pivot!$A$2)</f>
        <v>1602</v>
      </c>
      <c r="D22" s="8">
        <f>GETPIVOTDATA(""&amp;B22&amp;"_"&amp;ROW(A3),Pivot!$A$2)</f>
        <v>3019</v>
      </c>
    </row>
    <row r="23" spans="2:7" x14ac:dyDescent="0.35">
      <c r="B23" s="2" t="s">
        <v>36</v>
      </c>
      <c r="C23" s="8">
        <f>GETPIVOTDATA(""&amp;B23,Pivot!$A$2)</f>
        <v>1427</v>
      </c>
      <c r="D23" s="8">
        <f>GETPIVOTDATA(""&amp;B23&amp;"_"&amp;ROW(A4),Pivot!$A$2)</f>
        <v>4857</v>
      </c>
    </row>
    <row r="24" spans="2:7" x14ac:dyDescent="0.35">
      <c r="B24" s="2" t="s">
        <v>37</v>
      </c>
      <c r="C24" s="8">
        <f>GETPIVOTDATA(""&amp;B24,Pivot!$A$2)</f>
        <v>2932</v>
      </c>
      <c r="D24" s="8">
        <f>GETPIVOTDATA(""&amp;B24&amp;"_"&amp;ROW(A5),Pivot!$A$2)</f>
        <v>3300</v>
      </c>
    </row>
    <row r="25" spans="2:7" x14ac:dyDescent="0.35">
      <c r="B25" s="2" t="s">
        <v>38</v>
      </c>
      <c r="C25" s="8">
        <f>GETPIVOTDATA(""&amp;B25,Pivot!$A$2)</f>
        <v>2953</v>
      </c>
      <c r="D25" s="8">
        <f>GETPIVOTDATA(""&amp;B25&amp;"_"&amp;ROW(A6),Pivot!$A$2)</f>
        <v>1346</v>
      </c>
    </row>
    <row r="29" spans="2:7" x14ac:dyDescent="0.35">
      <c r="B29" t="s">
        <v>71</v>
      </c>
      <c r="C29" t="s">
        <v>159</v>
      </c>
    </row>
    <row r="30" spans="2:7" x14ac:dyDescent="0.35">
      <c r="B30" s="2" t="s">
        <v>18</v>
      </c>
      <c r="C30" s="11">
        <f>GETPIVOTDATA(""&amp;B30,Pivot!$A$2)</f>
        <v>0.31</v>
      </c>
      <c r="D30" s="11">
        <f>C30</f>
        <v>0.31</v>
      </c>
      <c r="E30" s="11">
        <f t="shared" ref="E30:G30" si="4">D30</f>
        <v>0.31</v>
      </c>
      <c r="F30" s="11">
        <f t="shared" si="4"/>
        <v>0.31</v>
      </c>
      <c r="G30" s="11">
        <f t="shared" si="4"/>
        <v>0.31</v>
      </c>
    </row>
    <row r="31" spans="2:7" x14ac:dyDescent="0.35">
      <c r="B31" s="2" t="s">
        <v>19</v>
      </c>
      <c r="C31" s="11">
        <f>GETPIVOTDATA(""&amp;B31,Pivot!$A$2)</f>
        <v>0.24</v>
      </c>
      <c r="D31" s="11">
        <f t="shared" ref="D31:G31" si="5">C31</f>
        <v>0.24</v>
      </c>
      <c r="E31" s="11">
        <f t="shared" si="5"/>
        <v>0.24</v>
      </c>
      <c r="F31" s="11">
        <f t="shared" si="5"/>
        <v>0.24</v>
      </c>
      <c r="G31" s="11">
        <f t="shared" si="5"/>
        <v>0.24</v>
      </c>
    </row>
    <row r="32" spans="2:7" x14ac:dyDescent="0.35">
      <c r="B32" s="2" t="s">
        <v>20</v>
      </c>
      <c r="C32" s="11">
        <f>GETPIVOTDATA(""&amp;B32,Pivot!$A$2)</f>
        <v>0.11</v>
      </c>
      <c r="D32" s="11">
        <f t="shared" ref="D32:G32" si="6">C32</f>
        <v>0.11</v>
      </c>
      <c r="E32" s="11">
        <f t="shared" si="6"/>
        <v>0.11</v>
      </c>
      <c r="F32" s="11">
        <f t="shared" si="6"/>
        <v>0.11</v>
      </c>
      <c r="G32" s="11">
        <f t="shared" si="6"/>
        <v>0.11</v>
      </c>
    </row>
    <row r="33" spans="2:7" x14ac:dyDescent="0.35">
      <c r="B33" s="2" t="s">
        <v>21</v>
      </c>
      <c r="C33" s="11">
        <f>GETPIVOTDATA(""&amp;B33,Pivot!$A$2)</f>
        <v>0.14000000000000001</v>
      </c>
      <c r="D33" s="11">
        <f t="shared" ref="D33:G33" si="7">C33</f>
        <v>0.14000000000000001</v>
      </c>
      <c r="E33" s="11">
        <f t="shared" si="7"/>
        <v>0.14000000000000001</v>
      </c>
      <c r="F33" s="11">
        <f t="shared" si="7"/>
        <v>0.14000000000000001</v>
      </c>
      <c r="G33" s="11">
        <f t="shared" si="7"/>
        <v>0.14000000000000001</v>
      </c>
    </row>
    <row r="34" spans="2:7" x14ac:dyDescent="0.35">
      <c r="B34" s="2" t="s">
        <v>22</v>
      </c>
      <c r="C34" s="11">
        <f>GETPIVOTDATA(""&amp;B34,Pivot!$A$2)</f>
        <v>0.14000000000000001</v>
      </c>
      <c r="D34" s="11">
        <f t="shared" ref="D34:G34" si="8">C34</f>
        <v>0.14000000000000001</v>
      </c>
      <c r="E34" s="11">
        <f t="shared" si="8"/>
        <v>0.14000000000000001</v>
      </c>
      <c r="F34" s="11">
        <f t="shared" si="8"/>
        <v>0.14000000000000001</v>
      </c>
      <c r="G34" s="11">
        <f t="shared" si="8"/>
        <v>0.14000000000000001</v>
      </c>
    </row>
    <row r="37" spans="2:7" x14ac:dyDescent="0.35">
      <c r="B37" s="9" t="s">
        <v>123</v>
      </c>
      <c r="C37" t="s">
        <v>124</v>
      </c>
    </row>
    <row r="38" spans="2:7" x14ac:dyDescent="0.35">
      <c r="B38" s="2" t="s">
        <v>16</v>
      </c>
      <c r="C38" s="11">
        <f>GETPIVOTDATA(""&amp;B38,Pivot!$A$2)</f>
        <v>0.87</v>
      </c>
      <c r="D38" s="11">
        <f>100%-C38</f>
        <v>0.13</v>
      </c>
    </row>
    <row r="39" spans="2:7" x14ac:dyDescent="0.35">
      <c r="B39" s="2" t="s">
        <v>17</v>
      </c>
      <c r="C39" s="11">
        <f>GETPIVOTDATA(""&amp;B39,Pivot!$A$2)</f>
        <v>0.85</v>
      </c>
      <c r="D39" s="11">
        <f>100%-C39</f>
        <v>0.15000000000000002</v>
      </c>
    </row>
    <row r="43" spans="2:7" x14ac:dyDescent="0.35">
      <c r="D43" s="2" t="s">
        <v>15</v>
      </c>
    </row>
    <row r="44" spans="2:7" x14ac:dyDescent="0.35">
      <c r="B44" t="s">
        <v>69</v>
      </c>
      <c r="C44" s="2" t="s">
        <v>14</v>
      </c>
      <c r="D44" s="13">
        <f>GETPIVOTDATA("Average of Annual Payroll ",Pivot!$A$20)</f>
        <v>1222726</v>
      </c>
    </row>
    <row r="45" spans="2:7" x14ac:dyDescent="0.35">
      <c r="D45" s="10">
        <f>D44</f>
        <v>1222726</v>
      </c>
    </row>
    <row r="46" spans="2:7" x14ac:dyDescent="0.35">
      <c r="B46" s="6" t="s">
        <v>45</v>
      </c>
      <c r="C46" s="8">
        <f>GETPIVOTDATA("Sum of Payroll",Pivot!$A$20,"Mon",""&amp;B46)*12</f>
        <v>1740936</v>
      </c>
      <c r="D46" s="10">
        <f t="shared" ref="D46:D58" si="9">D45</f>
        <v>1222726</v>
      </c>
      <c r="E46" s="8" t="e">
        <f>IFERROR(GETPIVOTDATA("Sum of Payroll",Pivot!$A$2,"Mon",""&amp;B46),NA())*12</f>
        <v>#N/A</v>
      </c>
      <c r="F46" s="8"/>
      <c r="G46" s="10"/>
    </row>
    <row r="47" spans="2:7" x14ac:dyDescent="0.35">
      <c r="B47" s="6" t="s">
        <v>46</v>
      </c>
      <c r="C47" s="8">
        <f>GETPIVOTDATA("Sum of Payroll",Pivot!$A$20,"Mon",""&amp;B47)*12</f>
        <v>870420</v>
      </c>
      <c r="D47" s="10">
        <f t="shared" si="9"/>
        <v>1222726</v>
      </c>
      <c r="E47" s="8" t="e">
        <f>IFERROR(GETPIVOTDATA("Sum of Payroll",Pivot!$A$2,"Mon",""&amp;B47),NA())*12</f>
        <v>#N/A</v>
      </c>
      <c r="F47" s="8"/>
      <c r="G47" s="10"/>
    </row>
    <row r="48" spans="2:7" x14ac:dyDescent="0.35">
      <c r="B48" s="6" t="s">
        <v>47</v>
      </c>
      <c r="C48" s="8">
        <f>GETPIVOTDATA("Sum of Payroll",Pivot!$A$20,"Mon",""&amp;B48)*12</f>
        <v>1423644</v>
      </c>
      <c r="D48" s="10">
        <f t="shared" si="9"/>
        <v>1222726</v>
      </c>
      <c r="E48" s="8" t="e">
        <f>IFERROR(GETPIVOTDATA("Sum of Payroll",Pivot!$A$2,"Mon",""&amp;B48),NA())*12</f>
        <v>#N/A</v>
      </c>
      <c r="F48" s="8"/>
      <c r="G48" s="10"/>
    </row>
    <row r="49" spans="2:7" x14ac:dyDescent="0.35">
      <c r="B49" s="6" t="s">
        <v>48</v>
      </c>
      <c r="C49" s="8">
        <f>GETPIVOTDATA("Sum of Payroll",Pivot!$A$20,"Mon",""&amp;B49)*12</f>
        <v>1125912</v>
      </c>
      <c r="D49" s="10">
        <f t="shared" si="9"/>
        <v>1222726</v>
      </c>
      <c r="E49" s="8" t="e">
        <f>IFERROR(GETPIVOTDATA("Sum of Payroll",Pivot!$A$2,"Mon",""&amp;B49),NA())*12</f>
        <v>#N/A</v>
      </c>
      <c r="F49" s="8"/>
      <c r="G49" s="10"/>
    </row>
    <row r="50" spans="2:7" x14ac:dyDescent="0.35">
      <c r="B50" s="6" t="s">
        <v>49</v>
      </c>
      <c r="C50" s="8">
        <f>GETPIVOTDATA("Sum of Payroll",Pivot!$A$20,"Mon",""&amp;B50)*12</f>
        <v>1647624</v>
      </c>
      <c r="D50" s="10">
        <f t="shared" si="9"/>
        <v>1222726</v>
      </c>
      <c r="E50" s="8" t="e">
        <f>IFERROR(GETPIVOTDATA("Sum of Payroll",Pivot!$A$2,"Mon",""&amp;B50),NA())*12</f>
        <v>#N/A</v>
      </c>
      <c r="F50" s="8"/>
      <c r="G50" s="10"/>
    </row>
    <row r="51" spans="2:7" x14ac:dyDescent="0.35">
      <c r="B51" s="6" t="s">
        <v>50</v>
      </c>
      <c r="C51" s="8">
        <f>GETPIVOTDATA("Sum of Payroll",Pivot!$A$20,"Mon",""&amp;B51)*12</f>
        <v>843264</v>
      </c>
      <c r="D51" s="10">
        <f t="shared" si="9"/>
        <v>1222726</v>
      </c>
      <c r="E51" s="8" t="e">
        <f>IFERROR(GETPIVOTDATA("Sum of Payroll",Pivot!$A$2,"Mon",""&amp;B51),NA())*12</f>
        <v>#N/A</v>
      </c>
      <c r="F51" s="8"/>
      <c r="G51" s="10"/>
    </row>
    <row r="52" spans="2:7" x14ac:dyDescent="0.35">
      <c r="B52" s="6" t="s">
        <v>51</v>
      </c>
      <c r="C52" s="8">
        <f>GETPIVOTDATA("Sum of Payroll",Pivot!$A$20,"Mon",""&amp;B52)*12</f>
        <v>1510632</v>
      </c>
      <c r="D52" s="10">
        <f t="shared" si="9"/>
        <v>1222726</v>
      </c>
      <c r="E52" s="8" t="e">
        <f>IFERROR(GETPIVOTDATA("Sum of Payroll",Pivot!$A$2,"Mon",""&amp;B52),NA())*12</f>
        <v>#N/A</v>
      </c>
      <c r="F52" s="8"/>
      <c r="G52" s="10"/>
    </row>
    <row r="53" spans="2:7" x14ac:dyDescent="0.35">
      <c r="B53" s="6" t="s">
        <v>52</v>
      </c>
      <c r="C53" s="8">
        <f>GETPIVOTDATA("Sum of Payroll",Pivot!$A$20,"Mon",""&amp;B53)*12</f>
        <v>736728</v>
      </c>
      <c r="D53" s="10">
        <f t="shared" si="9"/>
        <v>1222726</v>
      </c>
      <c r="E53" s="8" t="e">
        <f>IFERROR(GETPIVOTDATA("Sum of Payroll",Pivot!$A$2,"Mon",""&amp;B53),NA())*12</f>
        <v>#N/A</v>
      </c>
      <c r="F53" s="8"/>
      <c r="G53" s="10"/>
    </row>
    <row r="54" spans="2:7" x14ac:dyDescent="0.35">
      <c r="B54" s="6" t="s">
        <v>53</v>
      </c>
      <c r="C54" s="8">
        <f>GETPIVOTDATA("Sum of Payroll",Pivot!$A$20,"Mon",""&amp;B54)*12</f>
        <v>1160520</v>
      </c>
      <c r="D54" s="10">
        <f t="shared" si="9"/>
        <v>1222726</v>
      </c>
      <c r="E54" s="8" t="e">
        <f>IFERROR(GETPIVOTDATA("Sum of Payroll",Pivot!$A$2,"Mon",""&amp;B54),NA())*12</f>
        <v>#N/A</v>
      </c>
      <c r="F54" s="8"/>
      <c r="G54" s="10"/>
    </row>
    <row r="55" spans="2:7" x14ac:dyDescent="0.35">
      <c r="B55" s="6" t="s">
        <v>54</v>
      </c>
      <c r="C55" s="8">
        <f>GETPIVOTDATA("Sum of Payroll",Pivot!$A$20,"Mon",""&amp;B55)*12</f>
        <v>973332</v>
      </c>
      <c r="D55" s="10">
        <f t="shared" si="9"/>
        <v>1222726</v>
      </c>
      <c r="E55" s="8" t="e">
        <f>IFERROR(GETPIVOTDATA("Sum of Payroll",Pivot!$A$2,"Mon",""&amp;B55),NA())*12</f>
        <v>#N/A</v>
      </c>
      <c r="F55" s="8"/>
      <c r="G55" s="10"/>
    </row>
    <row r="56" spans="2:7" x14ac:dyDescent="0.35">
      <c r="B56" s="6" t="s">
        <v>55</v>
      </c>
      <c r="C56" s="8">
        <f>GETPIVOTDATA("Sum of Payroll",Pivot!$A$20,"Mon",""&amp;B56)*12</f>
        <v>1403784</v>
      </c>
      <c r="D56" s="10">
        <f t="shared" si="9"/>
        <v>1222726</v>
      </c>
      <c r="E56" s="8">
        <f>IFERROR(GETPIVOTDATA("Sum of Payroll",Pivot!$A$2,"Mon",""&amp;B56),NA())*12</f>
        <v>1403784</v>
      </c>
      <c r="F56" s="8"/>
      <c r="G56" s="10"/>
    </row>
    <row r="57" spans="2:7" x14ac:dyDescent="0.35">
      <c r="B57" s="6" t="s">
        <v>56</v>
      </c>
      <c r="C57" s="8">
        <f>GETPIVOTDATA("Sum of Payroll",Pivot!$A$20,"Mon",""&amp;B57)*12</f>
        <v>1235916</v>
      </c>
      <c r="D57" s="10">
        <f t="shared" si="9"/>
        <v>1222726</v>
      </c>
      <c r="E57" s="8" t="e">
        <f>IFERROR(GETPIVOTDATA("Sum of Payroll",Pivot!$A$2,"Mon",""&amp;B57),NA())*12</f>
        <v>#N/A</v>
      </c>
      <c r="F57" s="8"/>
      <c r="G57" s="10"/>
    </row>
    <row r="58" spans="2:7" x14ac:dyDescent="0.35">
      <c r="D58" s="10">
        <f t="shared" si="9"/>
        <v>1222726</v>
      </c>
    </row>
    <row r="61" spans="2:7" x14ac:dyDescent="0.35">
      <c r="C61" s="8"/>
    </row>
    <row r="62" spans="2:7" x14ac:dyDescent="0.35">
      <c r="B62" s="14" t="s">
        <v>1</v>
      </c>
      <c r="C62" t="s">
        <v>98</v>
      </c>
      <c r="D62" s="8" t="s">
        <v>75</v>
      </c>
      <c r="E62" t="s">
        <v>76</v>
      </c>
    </row>
    <row r="63" spans="2:7" x14ac:dyDescent="0.35">
      <c r="B63" s="2" t="s">
        <v>39</v>
      </c>
      <c r="C63" s="10">
        <f>SUM(D63:E63)</f>
        <v>7723</v>
      </c>
      <c r="D63" s="8">
        <f>GETPIVOTDATA(""&amp;B63,Pivot!$A$2)</f>
        <v>4239</v>
      </c>
      <c r="E63" s="8">
        <f>GETPIVOTDATA("Sum of  EMP1_6",Pivot!$A$2)</f>
        <v>3484</v>
      </c>
    </row>
    <row r="64" spans="2:7" x14ac:dyDescent="0.35">
      <c r="B64" s="2" t="s">
        <v>40</v>
      </c>
      <c r="C64" s="10">
        <f t="shared" ref="C64:C67" si="10">SUM(D64:E64)</f>
        <v>17082</v>
      </c>
      <c r="D64" s="8">
        <f>GETPIVOTDATA(""&amp;B64,Pivot!$A$2)</f>
        <v>2491</v>
      </c>
      <c r="E64" s="8">
        <f>GETPIVOTDATA(""&amp;B64&amp;"_"&amp;ROW(A7),Pivot!$A$2)</f>
        <v>14591</v>
      </c>
    </row>
    <row r="65" spans="2:5" x14ac:dyDescent="0.35">
      <c r="B65" s="2" t="s">
        <v>41</v>
      </c>
      <c r="C65" s="10">
        <f t="shared" si="10"/>
        <v>12714</v>
      </c>
      <c r="D65" s="8">
        <f>GETPIVOTDATA(""&amp;B65,Pivot!$A$2)</f>
        <v>1392</v>
      </c>
      <c r="E65" s="8">
        <f>GETPIVOTDATA(""&amp;B65&amp;"_"&amp;ROW(A8),Pivot!$A$2)</f>
        <v>11322</v>
      </c>
    </row>
    <row r="66" spans="2:5" x14ac:dyDescent="0.35">
      <c r="B66" s="2" t="s">
        <v>42</v>
      </c>
      <c r="C66" s="10">
        <f t="shared" si="10"/>
        <v>9409</v>
      </c>
      <c r="D66" s="8">
        <f>GETPIVOTDATA(""&amp;B66,Pivot!$A$2)</f>
        <v>1185</v>
      </c>
      <c r="E66" s="8">
        <f>GETPIVOTDATA(""&amp;B66&amp;"_"&amp;ROW(A9),Pivot!$A$2)</f>
        <v>8224</v>
      </c>
    </row>
    <row r="67" spans="2:5" x14ac:dyDescent="0.35">
      <c r="B67" s="2" t="s">
        <v>43</v>
      </c>
      <c r="C67" s="10">
        <f t="shared" si="10"/>
        <v>5812</v>
      </c>
      <c r="D67" s="8">
        <f>GETPIVOTDATA(""&amp;B67,Pivot!$A$2)</f>
        <v>761</v>
      </c>
      <c r="E67" s="8">
        <f>GETPIVOTDATA(""&amp;B67&amp;"_"&amp;ROW(A10),Pivot!$A$2)</f>
        <v>5051</v>
      </c>
    </row>
    <row r="68" spans="2:5" x14ac:dyDescent="0.35">
      <c r="C68" s="8"/>
    </row>
    <row r="69" spans="2:5" x14ac:dyDescent="0.35">
      <c r="C69" s="8"/>
    </row>
    <row r="70" spans="2:5" x14ac:dyDescent="0.35">
      <c r="B70" s="15" t="s">
        <v>139</v>
      </c>
      <c r="C70" s="8"/>
    </row>
    <row r="71" spans="2:5" x14ac:dyDescent="0.35">
      <c r="B71" s="2" t="str" cm="1">
        <f t="array" ref="B71:E75">_xlfn._xlws.SORT($B$63:$E$67,2,-1,FALSE)</f>
        <v xml:space="preserve"> EMP2</v>
      </c>
      <c r="C71" s="8">
        <v>17082</v>
      </c>
      <c r="D71">
        <v>2491</v>
      </c>
      <c r="E71">
        <v>14591</v>
      </c>
    </row>
    <row r="72" spans="2:5" x14ac:dyDescent="0.35">
      <c r="B72" s="2" t="str">
        <v xml:space="preserve"> EMP3</v>
      </c>
      <c r="C72" s="8">
        <v>12714</v>
      </c>
      <c r="D72">
        <v>1392</v>
      </c>
      <c r="E72">
        <v>11322</v>
      </c>
    </row>
    <row r="73" spans="2:5" x14ac:dyDescent="0.35">
      <c r="B73" s="2" t="str">
        <v xml:space="preserve"> EMP4</v>
      </c>
      <c r="C73" s="8">
        <v>9409</v>
      </c>
      <c r="D73">
        <v>1185</v>
      </c>
      <c r="E73">
        <v>8224</v>
      </c>
    </row>
    <row r="74" spans="2:5" x14ac:dyDescent="0.35">
      <c r="B74" s="2" t="str">
        <v xml:space="preserve"> EMP1</v>
      </c>
      <c r="C74" s="8">
        <v>7723</v>
      </c>
      <c r="D74">
        <v>4239</v>
      </c>
      <c r="E74">
        <v>3484</v>
      </c>
    </row>
    <row r="75" spans="2:5" x14ac:dyDescent="0.35">
      <c r="B75" s="2" t="str">
        <v xml:space="preserve"> EMP5</v>
      </c>
      <c r="C75" s="8">
        <v>5812</v>
      </c>
      <c r="D75">
        <v>761</v>
      </c>
      <c r="E75">
        <v>5051</v>
      </c>
    </row>
    <row r="78" spans="2:5" x14ac:dyDescent="0.35">
      <c r="B78" t="s">
        <v>140</v>
      </c>
      <c r="C78" s="12">
        <v>1</v>
      </c>
      <c r="D78" s="8" t="s">
        <v>141</v>
      </c>
      <c r="E78" t="s">
        <v>76</v>
      </c>
    </row>
    <row r="79" spans="2:5" x14ac:dyDescent="0.35">
      <c r="B79" s="2" t="str" cm="1">
        <f t="array" ref="B79:B83">B71:B75</f>
        <v xml:space="preserve"> EMP2</v>
      </c>
      <c r="C79" s="12">
        <v>1</v>
      </c>
      <c r="D79" s="11">
        <f>(E71+D71)/$C$71</f>
        <v>1</v>
      </c>
      <c r="E79" s="11">
        <f>E71/$C$71</f>
        <v>0.85417398431097058</v>
      </c>
    </row>
    <row r="80" spans="2:5" x14ac:dyDescent="0.35">
      <c r="B80" s="2" t="str">
        <v xml:space="preserve"> EMP3</v>
      </c>
      <c r="C80" s="12">
        <v>1</v>
      </c>
      <c r="D80" s="11">
        <f t="shared" ref="D80:D83" si="11">(E72+D72)/$C$71</f>
        <v>0.74429223744292239</v>
      </c>
      <c r="E80" s="11">
        <f t="shared" ref="E80:E83" si="12">E72/$C$71</f>
        <v>0.66280295047418336</v>
      </c>
    </row>
    <row r="81" spans="2:5" x14ac:dyDescent="0.35">
      <c r="B81" s="2" t="str">
        <v xml:space="preserve"> EMP4</v>
      </c>
      <c r="C81" s="12">
        <v>1</v>
      </c>
      <c r="D81" s="11">
        <f t="shared" si="11"/>
        <v>0.55081372204659873</v>
      </c>
      <c r="E81" s="11">
        <f t="shared" si="12"/>
        <v>0.48144245404519376</v>
      </c>
    </row>
    <row r="82" spans="2:5" x14ac:dyDescent="0.35">
      <c r="B82" s="2" t="str">
        <v xml:space="preserve"> EMP1</v>
      </c>
      <c r="C82" s="12">
        <v>1</v>
      </c>
      <c r="D82" s="11">
        <f t="shared" si="11"/>
        <v>0.45211333567497952</v>
      </c>
      <c r="E82" s="11">
        <f t="shared" si="12"/>
        <v>0.20395738203957381</v>
      </c>
    </row>
    <row r="83" spans="2:5" x14ac:dyDescent="0.35">
      <c r="B83" s="2" t="str">
        <v xml:space="preserve"> EMP5</v>
      </c>
      <c r="C83" s="12">
        <v>1</v>
      </c>
      <c r="D83" s="11">
        <f t="shared" si="11"/>
        <v>0.34024118955625804</v>
      </c>
      <c r="E83" s="11">
        <f t="shared" si="12"/>
        <v>0.2956913710338368</v>
      </c>
    </row>
    <row r="87" spans="2:5" x14ac:dyDescent="0.35">
      <c r="B87" t="s">
        <v>0</v>
      </c>
      <c r="C87" s="2" t="s">
        <v>2</v>
      </c>
      <c r="D87" s="2" t="s">
        <v>3</v>
      </c>
    </row>
    <row r="88" spans="2:5" x14ac:dyDescent="0.35">
      <c r="B88" s="2" t="s">
        <v>23</v>
      </c>
      <c r="C88" s="11">
        <f>GETPIVOTDATA(""&amp;B88,Pivot!$A$2)</f>
        <v>0.83</v>
      </c>
      <c r="D88" s="11">
        <f>GETPIVOTDATA(""&amp;B88&amp;ROW($A$2),Pivot!$A$2)</f>
        <v>0.56000000000000005</v>
      </c>
    </row>
    <row r="89" spans="2:5" x14ac:dyDescent="0.35">
      <c r="B89" s="2" t="s">
        <v>24</v>
      </c>
      <c r="C89" s="11">
        <f>GETPIVOTDATA(""&amp;B89,Pivot!$A$2)</f>
        <v>0.68</v>
      </c>
      <c r="D89" s="11">
        <f>GETPIVOTDATA(""&amp;B89&amp;ROW($A$2),Pivot!$A$2)</f>
        <v>0.76</v>
      </c>
    </row>
    <row r="90" spans="2:5" x14ac:dyDescent="0.35">
      <c r="B90" s="2" t="s">
        <v>25</v>
      </c>
      <c r="C90" s="11">
        <f>GETPIVOTDATA(""&amp;B90,Pivot!$A$2)</f>
        <v>0.74</v>
      </c>
      <c r="D90" s="11">
        <f>GETPIVOTDATA(""&amp;B90&amp;ROW($A$2),Pivot!$A$2)</f>
        <v>0.72</v>
      </c>
    </row>
    <row r="91" spans="2:5" x14ac:dyDescent="0.35">
      <c r="B91" s="2" t="s">
        <v>151</v>
      </c>
      <c r="C91" s="11">
        <f>GETPIVOTDATA(""&amp;B91,Pivot!$A$2)</f>
        <v>0.69</v>
      </c>
      <c r="D91" s="11">
        <f>GETPIVOTDATA(""&amp;B91&amp;ROW($A$2),Pivot!$A$2)</f>
        <v>0.61</v>
      </c>
    </row>
    <row r="92" spans="2:5" x14ac:dyDescent="0.35">
      <c r="B92" s="2" t="s">
        <v>27</v>
      </c>
      <c r="C92" s="11">
        <f>GETPIVOTDATA(""&amp;B92,Pivot!$A$2)</f>
        <v>0.51</v>
      </c>
      <c r="D92" s="11">
        <f>GETPIVOTDATA(""&amp;B92&amp;ROW($A$2),Pivot!$A$2)</f>
        <v>0.54</v>
      </c>
    </row>
    <row r="97" spans="3:10" x14ac:dyDescent="0.35">
      <c r="C97" t="s">
        <v>160</v>
      </c>
      <c r="H97" t="s">
        <v>4</v>
      </c>
      <c r="I97" t="s">
        <v>158</v>
      </c>
    </row>
    <row r="98" spans="3:10" x14ac:dyDescent="0.35">
      <c r="C98" t="s">
        <v>152</v>
      </c>
      <c r="D98" t="s">
        <v>153</v>
      </c>
      <c r="E98" t="s">
        <v>154</v>
      </c>
      <c r="F98" t="s">
        <v>155</v>
      </c>
      <c r="G98" t="s">
        <v>156</v>
      </c>
      <c r="H98" s="7">
        <f>MAX(Pivot!A39:A42)</f>
        <v>2022</v>
      </c>
      <c r="I98" cm="1">
        <f t="array" ref="I98">_xlfn.SWITCH(J98,"Jan",1,"Feb",2,"Mar",3,"Apr",4,"May",5,"Jun",6,"Jul",7,"Aug",8,"Sep",9,"Oct",10,"Nov",11,"Dec",12)</f>
        <v>11</v>
      </c>
      <c r="J98" t="str" cm="1">
        <f t="array" ref="J98">INDEX(Pivot!A3:A16,COUNTA(Pivot!A3:A16 )-1)</f>
        <v>Nov</v>
      </c>
    </row>
    <row r="99" spans="3:10" x14ac:dyDescent="0.35">
      <c r="C99">
        <v>1</v>
      </c>
      <c r="D99" s="16" cm="1">
        <f t="array" ref="D99:G99">_xlfn.XLOOKUP($H$98&amp;$I$98&amp;$C99,'Heat map'!$A$2:$A$1345&amp;'Heat map'!$B$2:$B$1345&amp;'Heat map'!$C$2:$C$1345,'Heat map'!D2:G1345,,0)</f>
        <v>0.94037023367519801</v>
      </c>
      <c r="E99" s="16">
        <v>0.18920572761920607</v>
      </c>
      <c r="F99" s="16">
        <v>3.4164514743796164</v>
      </c>
      <c r="G99" s="16">
        <v>1.5744407921332715</v>
      </c>
    </row>
    <row r="100" spans="3:10" x14ac:dyDescent="0.35">
      <c r="C100">
        <v>2</v>
      </c>
      <c r="D100" s="16" cm="1">
        <f t="array" ref="D100:G100">_xlfn.XLOOKUP($H$98&amp;$I$98&amp;$C100,'Heat map'!$A$2:$A$1345&amp;'Heat map'!$B$2:$B$1345&amp;'Heat map'!$C$2:$C$1345,'Heat map'!D3:G1346,,0)</f>
        <v>0.31212304462169849</v>
      </c>
      <c r="E100" s="16">
        <v>1.8478204199993224</v>
      </c>
      <c r="F100" s="16">
        <v>0.78249105140425934</v>
      </c>
      <c r="G100" s="16">
        <v>1.120198158463201</v>
      </c>
    </row>
    <row r="101" spans="3:10" x14ac:dyDescent="0.35">
      <c r="C101">
        <v>3</v>
      </c>
      <c r="D101" s="16" cm="1">
        <f t="array" ref="D101:G101">_xlfn.XLOOKUP($H$98&amp;$I$98&amp;$C101,'Heat map'!$A$2:$A$1345&amp;'Heat map'!$B$2:$B$1345&amp;'Heat map'!$C$2:$C$1345,'Heat map'!D4:G1347,,0)</f>
        <v>0.50515431753976392</v>
      </c>
      <c r="E101" s="16">
        <v>1.1860902536125231</v>
      </c>
      <c r="F101" s="16">
        <v>1.8733316845553527</v>
      </c>
      <c r="G101" s="16">
        <v>1.8067362276137913</v>
      </c>
    </row>
    <row r="102" spans="3:10" x14ac:dyDescent="0.35">
      <c r="C102">
        <v>4</v>
      </c>
      <c r="D102" s="16" cm="1">
        <f t="array" ref="D102:G102">_xlfn.XLOOKUP($H$98&amp;$I$98&amp;$C102,'Heat map'!$A$2:$A$1345&amp;'Heat map'!$B$2:$B$1345&amp;'Heat map'!$C$2:$C$1345,'Heat map'!D5:G1348,,0)</f>
        <v>2.180397792529309</v>
      </c>
      <c r="E102" s="16">
        <v>2.7371189233013644</v>
      </c>
      <c r="F102" s="16">
        <v>3.8666035089792881</v>
      </c>
      <c r="G102" s="16">
        <v>2.2287926572850099</v>
      </c>
    </row>
    <row r="103" spans="3:10" x14ac:dyDescent="0.35">
      <c r="C103">
        <v>5</v>
      </c>
      <c r="D103" s="16" cm="1">
        <f t="array" ref="D103:G103">_xlfn.XLOOKUP($H$98&amp;$I$98&amp;$C103,'Heat map'!$A$2:$A$1345&amp;'Heat map'!$B$2:$B$1345&amp;'Heat map'!$C$2:$C$1345,'Heat map'!D6:G1349,,0)</f>
        <v>1.4847293073474193</v>
      </c>
      <c r="E103" s="16">
        <v>2.9329004010235646</v>
      </c>
      <c r="F103" s="16">
        <v>3.3971203218269923</v>
      </c>
      <c r="G103" s="16">
        <v>0.59374408148307811</v>
      </c>
    </row>
    <row r="104" spans="3:10" x14ac:dyDescent="0.35">
      <c r="C104">
        <v>6</v>
      </c>
      <c r="D104" s="16" cm="1">
        <f t="array" ref="D104:G104">_xlfn.XLOOKUP($H$98&amp;$I$98&amp;$C104,'Heat map'!$A$2:$A$1345&amp;'Heat map'!$B$2:$B$1345&amp;'Heat map'!$C$2:$C$1345,'Heat map'!D7:G1350,,0)</f>
        <v>1.1195065449787496</v>
      </c>
      <c r="E104" s="16">
        <v>1.7434669640418257</v>
      </c>
      <c r="F104" s="16">
        <v>1.0069185502450844</v>
      </c>
      <c r="G104" s="16">
        <v>0.51741663179466091</v>
      </c>
    </row>
    <row r="105" spans="3:10" x14ac:dyDescent="0.35">
      <c r="C105">
        <v>7</v>
      </c>
      <c r="D105" s="16" cm="1">
        <f t="array" ref="D105:G105">_xlfn.XLOOKUP($H$98&amp;$I$98&amp;$C105,'Heat map'!$A$2:$A$1345&amp;'Heat map'!$B$2:$B$1345&amp;'Heat map'!$C$2:$C$1345,'Heat map'!D8:G1351,,0)</f>
        <v>2.8543717130128612</v>
      </c>
      <c r="E105" s="16">
        <v>1.569029344253638</v>
      </c>
      <c r="F105" s="16">
        <v>0.87245800021950748</v>
      </c>
      <c r="G105" s="16">
        <v>0.9437720002792922</v>
      </c>
    </row>
    <row r="106" spans="3:10" x14ac:dyDescent="0.35">
      <c r="C106">
        <v>8</v>
      </c>
      <c r="D106" s="16" cm="1">
        <f t="array" ref="D106:G106">_xlfn.XLOOKUP($H$98&amp;$I$98&amp;$C106,'Heat map'!$A$2:$A$1345&amp;'Heat map'!$B$2:$B$1345&amp;'Heat map'!$C$2:$C$1345,'Heat map'!D9:G1352,,0)</f>
        <v>0.97795835155980004</v>
      </c>
      <c r="E106" s="16">
        <v>1.1808454364575178</v>
      </c>
      <c r="F106" s="16">
        <v>1.9298801624972111</v>
      </c>
      <c r="G106" s="16">
        <v>0.23543836139799978</v>
      </c>
    </row>
    <row r="107" spans="3:10" x14ac:dyDescent="0.35">
      <c r="C107">
        <v>9</v>
      </c>
      <c r="D107" s="16" cm="1">
        <f t="array" ref="D107:G107">_xlfn.XLOOKUP($H$98&amp;$I$98&amp;$C107,'Heat map'!$A$2:$A$1345&amp;'Heat map'!$B$2:$B$1345&amp;'Heat map'!$C$2:$C$1345,'Heat map'!D10:G1353,,0)</f>
        <v>1.7613984277993819</v>
      </c>
      <c r="E107" s="16">
        <v>2.7337603909866992</v>
      </c>
      <c r="F107" s="16">
        <v>3.0323792798671048</v>
      </c>
      <c r="G107" s="16">
        <v>1.3056045357422228</v>
      </c>
    </row>
    <row r="108" spans="3:10" x14ac:dyDescent="0.35">
      <c r="C108">
        <v>10</v>
      </c>
      <c r="D108" s="16" cm="1">
        <f t="array" ref="D108:G108">_xlfn.XLOOKUP($H$98&amp;$I$98&amp;$C108,'Heat map'!$A$2:$A$1345&amp;'Heat map'!$B$2:$B$1345&amp;'Heat map'!$C$2:$C$1345,'Heat map'!D11:G1354,,0)</f>
        <v>0.66863848439129114</v>
      </c>
      <c r="E108" s="16">
        <v>2.3815587781075438</v>
      </c>
      <c r="F108" s="16">
        <v>2.3287286640831919</v>
      </c>
      <c r="G108" s="16">
        <v>2.5703463979665413</v>
      </c>
    </row>
    <row r="109" spans="3:10" x14ac:dyDescent="0.35">
      <c r="C109">
        <v>11</v>
      </c>
      <c r="D109" s="16" cm="1">
        <f t="array" ref="D109:G109">_xlfn.XLOOKUP($H$98&amp;$I$98&amp;$C109,'Heat map'!$A$2:$A$1345&amp;'Heat map'!$B$2:$B$1345&amp;'Heat map'!$C$2:$C$1345,'Heat map'!D12:G1355,,0)</f>
        <v>2.8563889155325879</v>
      </c>
      <c r="E109" s="16">
        <v>2.1628303077053155</v>
      </c>
      <c r="F109" s="16">
        <v>3.1374822040743293</v>
      </c>
      <c r="G109" s="16">
        <v>0.82610659848250023</v>
      </c>
    </row>
    <row r="110" spans="3:10" x14ac:dyDescent="0.35">
      <c r="C110">
        <v>12</v>
      </c>
      <c r="D110" s="16" cm="1">
        <f t="array" ref="D110:G110">_xlfn.XLOOKUP($H$98&amp;$I$98&amp;$C110,'Heat map'!$A$2:$A$1345&amp;'Heat map'!$B$2:$B$1345&amp;'Heat map'!$C$2:$C$1345,'Heat map'!D13:G1356,,0)</f>
        <v>1.5480819616977599</v>
      </c>
      <c r="E110" s="16">
        <v>2.3656661961614094</v>
      </c>
      <c r="F110" s="16">
        <v>0.39135585279349305</v>
      </c>
      <c r="G110" s="16">
        <v>0.72288834007362546</v>
      </c>
    </row>
    <row r="111" spans="3:10" x14ac:dyDescent="0.35">
      <c r="C111">
        <v>13</v>
      </c>
      <c r="D111" s="16" cm="1">
        <f t="array" ref="D111:G111">_xlfn.XLOOKUP($H$98&amp;$I$98&amp;$C111,'Heat map'!$A$2:$A$1345&amp;'Heat map'!$B$2:$B$1345&amp;'Heat map'!$C$2:$C$1345,'Heat map'!D14:G1357,,0)</f>
        <v>1.5845082796410583</v>
      </c>
      <c r="E111" s="16">
        <v>2.0082974580301234</v>
      </c>
      <c r="F111" s="16">
        <v>2.2818189277567407</v>
      </c>
      <c r="G111" s="16">
        <v>0.65419253651070841</v>
      </c>
    </row>
    <row r="112" spans="3:10" x14ac:dyDescent="0.35">
      <c r="C112">
        <v>14</v>
      </c>
      <c r="D112" s="16" cm="1">
        <f t="array" ref="D112:G112">_xlfn.XLOOKUP($H$98&amp;$I$98&amp;$C112,'Heat map'!$A$2:$A$1345&amp;'Heat map'!$B$2:$B$1345&amp;'Heat map'!$C$2:$C$1345,'Heat map'!D15:G1358,,0)</f>
        <v>0.97324875486216778</v>
      </c>
      <c r="E112" s="16">
        <v>0.55098684414370158</v>
      </c>
      <c r="F112" s="16">
        <v>1.0692861021536708</v>
      </c>
      <c r="G112" s="16">
        <v>3.2246250663761327</v>
      </c>
    </row>
    <row r="113" spans="3:7" x14ac:dyDescent="0.35">
      <c r="C113">
        <v>15</v>
      </c>
      <c r="D113" s="16" cm="1">
        <f t="array" ref="D113:G113">_xlfn.XLOOKUP($H$98&amp;$I$98&amp;$C113,'Heat map'!$A$2:$A$1345&amp;'Heat map'!$B$2:$B$1345&amp;'Heat map'!$C$2:$C$1345,'Heat map'!D16:G1359,,0)</f>
        <v>2.8269014703789228</v>
      </c>
      <c r="E113" s="16">
        <v>3.7743671424001692</v>
      </c>
      <c r="F113" s="16">
        <v>3.9541781429561702</v>
      </c>
      <c r="G113" s="16">
        <v>0.5954905732334943</v>
      </c>
    </row>
    <row r="114" spans="3:7" x14ac:dyDescent="0.35">
      <c r="C114">
        <v>16</v>
      </c>
      <c r="D114" s="16" cm="1">
        <f t="array" ref="D114:G114">_xlfn.XLOOKUP($H$98&amp;$I$98&amp;$C114,'Heat map'!$A$2:$A$1345&amp;'Heat map'!$B$2:$B$1345&amp;'Heat map'!$C$2:$C$1345,'Heat map'!D17:G1360,,0)</f>
        <v>0.23009820327427244</v>
      </c>
      <c r="E114" s="16">
        <v>2.3688048858620636E-2</v>
      </c>
      <c r="F114" s="16">
        <v>0.13698717548415162</v>
      </c>
      <c r="G114" s="16">
        <v>2.4309618090792773</v>
      </c>
    </row>
    <row r="115" spans="3:7" x14ac:dyDescent="0.35">
      <c r="C115">
        <v>17</v>
      </c>
      <c r="D115" s="16" cm="1">
        <f t="array" ref="D115:G115">_xlfn.XLOOKUP($H$98&amp;$I$98&amp;$C115,'Heat map'!$A$2:$A$1345&amp;'Heat map'!$B$2:$B$1345&amp;'Heat map'!$C$2:$C$1345,'Heat map'!D18:G1361,,0)</f>
        <v>1.3053714711299809</v>
      </c>
      <c r="E115" s="16">
        <v>2.7531338144406168</v>
      </c>
      <c r="F115" s="16">
        <v>3.0783376408152443</v>
      </c>
      <c r="G115" s="16">
        <v>3.1387698506070696</v>
      </c>
    </row>
    <row r="116" spans="3:7" x14ac:dyDescent="0.35">
      <c r="C116">
        <v>18</v>
      </c>
      <c r="D116" s="16" cm="1">
        <f t="array" ref="D116:G116">_xlfn.XLOOKUP($H$98&amp;$I$98&amp;$C116,'Heat map'!$A$2:$A$1345&amp;'Heat map'!$B$2:$B$1345&amp;'Heat map'!$C$2:$C$1345,'Heat map'!D19:G1362,,0)</f>
        <v>1.3199146006018578</v>
      </c>
      <c r="E116" s="16">
        <v>0.75779227134385785</v>
      </c>
      <c r="F116" s="16">
        <v>3.6966115683779948</v>
      </c>
      <c r="G116" s="16">
        <v>0.61053744348327443</v>
      </c>
    </row>
    <row r="117" spans="3:7" x14ac:dyDescent="0.35">
      <c r="C117">
        <v>19</v>
      </c>
      <c r="D117" s="16" cm="1">
        <f t="array" ref="D117:G117">_xlfn.XLOOKUP($H$98&amp;$I$98&amp;$C117,'Heat map'!$A$2:$A$1345&amp;'Heat map'!$B$2:$B$1345&amp;'Heat map'!$C$2:$C$1345,'Heat map'!D20:G1363,,0)</f>
        <v>2.0319121825946675</v>
      </c>
      <c r="E117" s="16">
        <v>3.8488785724622399</v>
      </c>
      <c r="F117" s="16">
        <v>1.8953629810558938</v>
      </c>
      <c r="G117" s="16">
        <v>2.5115215045838437</v>
      </c>
    </row>
    <row r="118" spans="3:7" x14ac:dyDescent="0.35">
      <c r="C118">
        <v>20</v>
      </c>
      <c r="D118" s="16" cm="1">
        <f t="array" ref="D118:G118">_xlfn.XLOOKUP($H$98&amp;$I$98&amp;$C118,'Heat map'!$A$2:$A$1345&amp;'Heat map'!$B$2:$B$1345&amp;'Heat map'!$C$2:$C$1345,'Heat map'!D21:G1364,,0)</f>
        <v>2.8499304538412673</v>
      </c>
      <c r="E118" s="16">
        <v>0.86416058134851381</v>
      </c>
      <c r="F118" s="16">
        <v>2.398841923488606</v>
      </c>
      <c r="G118" s="16">
        <v>3.6257478152664406</v>
      </c>
    </row>
    <row r="119" spans="3:7" x14ac:dyDescent="0.35">
      <c r="C119">
        <v>21</v>
      </c>
      <c r="D119" s="16" cm="1">
        <f t="array" ref="D119:G119">_xlfn.XLOOKUP($H$98&amp;$I$98&amp;$C119,'Heat map'!$A$2:$A$1345&amp;'Heat map'!$B$2:$B$1345&amp;'Heat map'!$C$2:$C$1345,'Heat map'!D22:G1365,,0)</f>
        <v>1.018153125165266</v>
      </c>
      <c r="E119" s="16">
        <v>3.3398320806548645</v>
      </c>
      <c r="F119" s="16">
        <v>3.4831099472298699</v>
      </c>
      <c r="G119" s="16">
        <v>3.4953256188372985</v>
      </c>
    </row>
    <row r="120" spans="3:7" x14ac:dyDescent="0.35">
      <c r="C120">
        <v>22</v>
      </c>
      <c r="D120" s="16" cm="1">
        <f t="array" ref="D120:G120">_xlfn.XLOOKUP($H$98&amp;$I$98&amp;$C120,'Heat map'!$A$2:$A$1345&amp;'Heat map'!$B$2:$B$1345&amp;'Heat map'!$C$2:$C$1345,'Heat map'!D23:G1366,,0)</f>
        <v>1.6855222476915923</v>
      </c>
      <c r="E120" s="16">
        <v>0.65568369812001048</v>
      </c>
      <c r="F120" s="16">
        <v>3.7084088282178316</v>
      </c>
      <c r="G120" s="16">
        <v>3.2037628209660487</v>
      </c>
    </row>
    <row r="121" spans="3:7" x14ac:dyDescent="0.35">
      <c r="C121">
        <v>23</v>
      </c>
      <c r="D121" s="16" cm="1">
        <f t="array" ref="D121:G121">_xlfn.XLOOKUP($H$98&amp;$I$98&amp;$C121,'Heat map'!$A$2:$A$1345&amp;'Heat map'!$B$2:$B$1345&amp;'Heat map'!$C$2:$C$1345,'Heat map'!D24:G1367,,0)</f>
        <v>1.2658449670690528</v>
      </c>
      <c r="E121" s="16">
        <v>2.6552710578912557</v>
      </c>
      <c r="F121" s="16">
        <v>0.95730178000778787</v>
      </c>
      <c r="G121" s="16">
        <v>3.9410339219822692</v>
      </c>
    </row>
    <row r="122" spans="3:7" x14ac:dyDescent="0.35">
      <c r="C122">
        <v>24</v>
      </c>
      <c r="D122" s="16" cm="1">
        <f t="array" ref="D122:G122">_xlfn.XLOOKUP($H$98&amp;$I$98&amp;$C122,'Heat map'!$A$2:$A$1345&amp;'Heat map'!$B$2:$B$1345&amp;'Heat map'!$C$2:$C$1345,'Heat map'!D25:G1368,,0)</f>
        <v>1.8070455334626851</v>
      </c>
      <c r="E122" s="16">
        <v>0.70586369848794739</v>
      </c>
      <c r="F122" s="16">
        <v>3.9675602443211511</v>
      </c>
      <c r="G122" s="16">
        <v>3.4329028355019515</v>
      </c>
    </row>
    <row r="123" spans="3:7" x14ac:dyDescent="0.35">
      <c r="C123">
        <v>25</v>
      </c>
      <c r="D123" s="16" cm="1">
        <f t="array" ref="D123:G123">_xlfn.XLOOKUP($H$98&amp;$I$98&amp;$C123,'Heat map'!$A$2:$A$1345&amp;'Heat map'!$B$2:$B$1345&amp;'Heat map'!$C$2:$C$1345,'Heat map'!D26:G1369,,0)</f>
        <v>1.8007085979727915</v>
      </c>
      <c r="E123" s="16">
        <v>0.77916136827709126</v>
      </c>
      <c r="F123" s="16">
        <v>1.8477089145771113</v>
      </c>
      <c r="G123" s="16">
        <v>3.1871244244885011</v>
      </c>
    </row>
    <row r="124" spans="3:7" x14ac:dyDescent="0.35">
      <c r="C124">
        <v>26</v>
      </c>
      <c r="D124" s="16" cm="1">
        <f t="array" ref="D124:G124">_xlfn.XLOOKUP($H$98&amp;$I$98&amp;$C124,'Heat map'!$A$2:$A$1345&amp;'Heat map'!$B$2:$B$1345&amp;'Heat map'!$C$2:$C$1345,'Heat map'!D27:G1370,,0)</f>
        <v>3.198857086562783</v>
      </c>
      <c r="E124" s="16">
        <v>3.1142243859766165</v>
      </c>
      <c r="F124" s="16">
        <v>1.8505547052244289</v>
      </c>
      <c r="G124" s="16">
        <v>0.77904673836700544</v>
      </c>
    </row>
    <row r="125" spans="3:7" x14ac:dyDescent="0.35">
      <c r="C125">
        <v>27</v>
      </c>
      <c r="D125" s="16" cm="1">
        <f t="array" ref="D125:G125">_xlfn.XLOOKUP($H$98&amp;$I$98&amp;$C125,'Heat map'!$A$2:$A$1345&amp;'Heat map'!$B$2:$B$1345&amp;'Heat map'!$C$2:$C$1345,'Heat map'!D28:G1371,,0)</f>
        <v>0.46633337520964036</v>
      </c>
      <c r="E125" s="16">
        <v>3.505480661025941</v>
      </c>
      <c r="F125" s="16">
        <v>1.1606083535906278</v>
      </c>
      <c r="G125" s="16">
        <v>2.5658897621878514</v>
      </c>
    </row>
    <row r="126" spans="3:7" x14ac:dyDescent="0.35">
      <c r="C126">
        <v>28</v>
      </c>
      <c r="D126" s="16" cm="1">
        <f t="array" ref="D126:G126">_xlfn.XLOOKUP($H$98&amp;$I$98&amp;$C126,'Heat map'!$A$2:$A$1345&amp;'Heat map'!$B$2:$B$1345&amp;'Heat map'!$C$2:$C$1345,'Heat map'!D29:G1372,,0)</f>
        <v>3.8091550547036723</v>
      </c>
      <c r="E126" s="16">
        <v>3.1509714913481495</v>
      </c>
      <c r="F126" s="16">
        <v>3.3415780418556662</v>
      </c>
      <c r="G126" s="16">
        <v>2.3072419477908221</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E2F36-3288-45B6-A3C2-4F154D366B9C}">
  <dimension ref="A1:G1345"/>
  <sheetViews>
    <sheetView workbookViewId="0">
      <selection activeCell="F7" sqref="F7"/>
    </sheetView>
  </sheetViews>
  <sheetFormatPr defaultRowHeight="14.5" x14ac:dyDescent="0.35"/>
  <sheetData>
    <row r="1" spans="1:7" x14ac:dyDescent="0.35">
      <c r="A1" t="s">
        <v>4</v>
      </c>
      <c r="B1" t="s">
        <v>157</v>
      </c>
      <c r="C1" t="s">
        <v>152</v>
      </c>
      <c r="D1" t="s">
        <v>153</v>
      </c>
      <c r="E1" t="s">
        <v>154</v>
      </c>
      <c r="F1" t="s">
        <v>155</v>
      </c>
      <c r="G1" t="s">
        <v>156</v>
      </c>
    </row>
    <row r="2" spans="1:7" x14ac:dyDescent="0.35">
      <c r="A2">
        <v>2022</v>
      </c>
      <c r="B2">
        <v>1</v>
      </c>
      <c r="C2">
        <v>1</v>
      </c>
      <c r="D2" s="16">
        <v>3.8786208627530847</v>
      </c>
      <c r="E2" s="16">
        <v>1.4450497335924415</v>
      </c>
      <c r="F2" s="16">
        <v>0.87648464761703693</v>
      </c>
      <c r="G2" s="16">
        <v>0.39613559779109631</v>
      </c>
    </row>
    <row r="3" spans="1:7" x14ac:dyDescent="0.35">
      <c r="A3">
        <v>2022</v>
      </c>
      <c r="B3">
        <v>1</v>
      </c>
      <c r="C3">
        <v>2</v>
      </c>
      <c r="D3" s="16">
        <v>1.1666916604407875</v>
      </c>
      <c r="E3" s="16">
        <v>0.40216273690233173</v>
      </c>
      <c r="F3" s="16">
        <v>3.3256307537619838</v>
      </c>
      <c r="G3" s="16">
        <v>0.98540923851664308</v>
      </c>
    </row>
    <row r="4" spans="1:7" x14ac:dyDescent="0.35">
      <c r="A4">
        <v>2022</v>
      </c>
      <c r="B4">
        <v>1</v>
      </c>
      <c r="C4">
        <v>3</v>
      </c>
      <c r="D4" s="16">
        <v>2.4546075337146069</v>
      </c>
      <c r="E4" s="16">
        <v>0.51755715247656253</v>
      </c>
      <c r="F4" s="16">
        <v>0.38226902726990453</v>
      </c>
      <c r="G4" s="16">
        <v>1.6264564553809571</v>
      </c>
    </row>
    <row r="5" spans="1:7" x14ac:dyDescent="0.35">
      <c r="A5">
        <v>2022</v>
      </c>
      <c r="B5">
        <v>1</v>
      </c>
      <c r="C5">
        <v>4</v>
      </c>
      <c r="D5" s="16">
        <v>1.24515286499489</v>
      </c>
      <c r="E5" s="16">
        <v>9.6976555455087432E-2</v>
      </c>
      <c r="F5" s="16">
        <v>0.27907854960647915</v>
      </c>
      <c r="G5" s="16">
        <v>1.3597970106027413</v>
      </c>
    </row>
    <row r="6" spans="1:7" x14ac:dyDescent="0.35">
      <c r="A6">
        <v>2022</v>
      </c>
      <c r="B6">
        <v>1</v>
      </c>
      <c r="C6">
        <v>5</v>
      </c>
      <c r="D6" s="16">
        <v>2.7330865083705587</v>
      </c>
      <c r="E6" s="16">
        <v>1.1779530350707819</v>
      </c>
      <c r="F6" s="16">
        <v>3.003948553901659</v>
      </c>
      <c r="G6" s="16">
        <v>3.1097648631982842</v>
      </c>
    </row>
    <row r="7" spans="1:7" x14ac:dyDescent="0.35">
      <c r="A7">
        <v>2022</v>
      </c>
      <c r="B7">
        <v>1</v>
      </c>
      <c r="C7">
        <v>6</v>
      </c>
      <c r="D7" s="16">
        <v>2.1705402203733737</v>
      </c>
      <c r="E7" s="16">
        <v>2.0368088054095623</v>
      </c>
      <c r="F7" s="16">
        <v>3.080986122244791</v>
      </c>
      <c r="G7" s="16">
        <v>1.501913268657225</v>
      </c>
    </row>
    <row r="8" spans="1:7" x14ac:dyDescent="0.35">
      <c r="A8">
        <v>2022</v>
      </c>
      <c r="B8">
        <v>1</v>
      </c>
      <c r="C8">
        <v>7</v>
      </c>
      <c r="D8" s="16">
        <v>1.1925225958973869</v>
      </c>
      <c r="E8" s="16">
        <v>1.8457253639032691</v>
      </c>
      <c r="F8" s="16">
        <v>0.16977690103435306</v>
      </c>
      <c r="G8" s="16">
        <v>0.70898825721945347</v>
      </c>
    </row>
    <row r="9" spans="1:7" x14ac:dyDescent="0.35">
      <c r="A9">
        <v>2022</v>
      </c>
      <c r="B9">
        <v>1</v>
      </c>
      <c r="C9">
        <v>8</v>
      </c>
      <c r="D9" s="16">
        <v>1.651477712586527</v>
      </c>
      <c r="E9" s="16">
        <v>2.8815160359357037</v>
      </c>
      <c r="F9" s="16">
        <v>0.25750974456843512</v>
      </c>
      <c r="G9" s="16">
        <v>2.2622622686634188</v>
      </c>
    </row>
    <row r="10" spans="1:7" x14ac:dyDescent="0.35">
      <c r="A10">
        <v>2022</v>
      </c>
      <c r="B10">
        <v>1</v>
      </c>
      <c r="C10">
        <v>9</v>
      </c>
      <c r="D10" s="16">
        <v>3.6405278512164934</v>
      </c>
      <c r="E10" s="16">
        <v>2.0776956635882549</v>
      </c>
      <c r="F10" s="16">
        <v>1.750749862925987</v>
      </c>
      <c r="G10" s="16">
        <v>1.3472290926576251</v>
      </c>
    </row>
    <row r="11" spans="1:7" x14ac:dyDescent="0.35">
      <c r="A11">
        <v>2022</v>
      </c>
      <c r="B11">
        <v>1</v>
      </c>
      <c r="C11">
        <v>10</v>
      </c>
      <c r="D11" s="16">
        <v>1.7382465734235146</v>
      </c>
      <c r="E11" s="16">
        <v>3.3224486390742611</v>
      </c>
      <c r="F11" s="16">
        <v>2.3652389076897262</v>
      </c>
      <c r="G11" s="16">
        <v>3.4838937708604618</v>
      </c>
    </row>
    <row r="12" spans="1:7" x14ac:dyDescent="0.35">
      <c r="A12">
        <v>2022</v>
      </c>
      <c r="B12">
        <v>1</v>
      </c>
      <c r="C12">
        <v>11</v>
      </c>
      <c r="D12" s="16">
        <v>0.94037023367519801</v>
      </c>
      <c r="E12" s="16">
        <v>0.18920572761920607</v>
      </c>
      <c r="F12" s="16">
        <v>3.4164514743796164</v>
      </c>
      <c r="G12" s="16">
        <v>1.5744407921332715</v>
      </c>
    </row>
    <row r="13" spans="1:7" x14ac:dyDescent="0.35">
      <c r="A13">
        <v>2022</v>
      </c>
      <c r="B13">
        <v>1</v>
      </c>
      <c r="C13">
        <v>12</v>
      </c>
      <c r="D13" s="16">
        <v>1.8265745694534115</v>
      </c>
      <c r="E13" s="16">
        <v>0.48083455915025297</v>
      </c>
      <c r="F13" s="16">
        <v>0.95402873935977039</v>
      </c>
      <c r="G13" s="16">
        <v>3.199228524089905</v>
      </c>
    </row>
    <row r="14" spans="1:7" x14ac:dyDescent="0.35">
      <c r="A14">
        <v>2022</v>
      </c>
      <c r="B14">
        <v>1</v>
      </c>
      <c r="C14">
        <v>13</v>
      </c>
      <c r="D14" s="16">
        <v>0.31212304462169849</v>
      </c>
      <c r="E14" s="16">
        <v>1.8478204199993224</v>
      </c>
      <c r="F14" s="16">
        <v>0.78249105140425934</v>
      </c>
      <c r="G14" s="16">
        <v>1.120198158463201</v>
      </c>
    </row>
    <row r="15" spans="1:7" x14ac:dyDescent="0.35">
      <c r="A15">
        <v>2022</v>
      </c>
      <c r="B15">
        <v>1</v>
      </c>
      <c r="C15">
        <v>14</v>
      </c>
      <c r="D15" s="16">
        <v>3.2339551874453329</v>
      </c>
      <c r="E15" s="16">
        <v>2.1555085272849284</v>
      </c>
      <c r="F15" s="16">
        <v>2.7860834427903791</v>
      </c>
      <c r="G15" s="16">
        <v>0.8916640206809503</v>
      </c>
    </row>
    <row r="16" spans="1:7" x14ac:dyDescent="0.35">
      <c r="A16">
        <v>2022</v>
      </c>
      <c r="B16">
        <v>1</v>
      </c>
      <c r="C16">
        <v>15</v>
      </c>
      <c r="D16" s="16">
        <v>0.50515431753976392</v>
      </c>
      <c r="E16" s="16">
        <v>1.1860902536125231</v>
      </c>
      <c r="F16" s="16">
        <v>1.8733316845553527</v>
      </c>
      <c r="G16" s="16">
        <v>1.8067362276137913</v>
      </c>
    </row>
    <row r="17" spans="1:7" x14ac:dyDescent="0.35">
      <c r="A17">
        <v>2022</v>
      </c>
      <c r="B17">
        <v>1</v>
      </c>
      <c r="C17">
        <v>16</v>
      </c>
      <c r="D17" s="16">
        <v>0.43627361732014913</v>
      </c>
      <c r="E17" s="16">
        <v>0.42552916478795177</v>
      </c>
      <c r="F17" s="16">
        <v>1.2429976809329095</v>
      </c>
      <c r="G17" s="16">
        <v>0.67153434736786188</v>
      </c>
    </row>
    <row r="18" spans="1:7" x14ac:dyDescent="0.35">
      <c r="A18">
        <v>2022</v>
      </c>
      <c r="B18">
        <v>1</v>
      </c>
      <c r="C18">
        <v>17</v>
      </c>
      <c r="D18" s="16">
        <v>2.180397792529309</v>
      </c>
      <c r="E18" s="16">
        <v>2.7371189233013644</v>
      </c>
      <c r="F18" s="16">
        <v>3.8666035089792881</v>
      </c>
      <c r="G18" s="16">
        <v>2.2287926572850099</v>
      </c>
    </row>
    <row r="19" spans="1:7" x14ac:dyDescent="0.35">
      <c r="A19">
        <v>2022</v>
      </c>
      <c r="B19">
        <v>1</v>
      </c>
      <c r="C19">
        <v>18</v>
      </c>
      <c r="D19" s="16">
        <v>0.75815689903901395</v>
      </c>
      <c r="E19" s="16">
        <v>1.598685553229934</v>
      </c>
      <c r="F19" s="16">
        <v>0.20097328994301877</v>
      </c>
      <c r="G19" s="16">
        <v>2.8671393546865556</v>
      </c>
    </row>
    <row r="20" spans="1:7" x14ac:dyDescent="0.35">
      <c r="A20">
        <v>2022</v>
      </c>
      <c r="B20">
        <v>1</v>
      </c>
      <c r="C20">
        <v>19</v>
      </c>
      <c r="D20" s="16">
        <v>1.4847293073474193</v>
      </c>
      <c r="E20" s="16">
        <v>2.9329004010235646</v>
      </c>
      <c r="F20" s="16">
        <v>3.3971203218269923</v>
      </c>
      <c r="G20" s="16">
        <v>0.59374408148307811</v>
      </c>
    </row>
    <row r="21" spans="1:7" x14ac:dyDescent="0.35">
      <c r="A21">
        <v>2022</v>
      </c>
      <c r="B21">
        <v>1</v>
      </c>
      <c r="C21">
        <v>20</v>
      </c>
      <c r="D21" s="16">
        <v>1.8635602333626968</v>
      </c>
      <c r="E21" s="16">
        <v>0.32388285679992501</v>
      </c>
      <c r="F21" s="16">
        <v>2.5919263686710718</v>
      </c>
      <c r="G21" s="16">
        <v>3.2167989586302808</v>
      </c>
    </row>
    <row r="22" spans="1:7" x14ac:dyDescent="0.35">
      <c r="A22">
        <v>2022</v>
      </c>
      <c r="B22">
        <v>1</v>
      </c>
      <c r="C22">
        <v>21</v>
      </c>
      <c r="D22" s="16">
        <v>1.1195065449787496</v>
      </c>
      <c r="E22" s="16">
        <v>1.7434669640418257</v>
      </c>
      <c r="F22" s="16">
        <v>1.0069185502450844</v>
      </c>
      <c r="G22" s="16">
        <v>0.51741663179466091</v>
      </c>
    </row>
    <row r="23" spans="1:7" x14ac:dyDescent="0.35">
      <c r="A23">
        <v>2022</v>
      </c>
      <c r="B23">
        <v>1</v>
      </c>
      <c r="C23">
        <v>22</v>
      </c>
      <c r="D23" s="16">
        <v>2.913014837511533</v>
      </c>
      <c r="E23" s="16">
        <v>0.76735876916219459</v>
      </c>
      <c r="F23" s="16">
        <v>3.9981467578120085</v>
      </c>
      <c r="G23" s="16">
        <v>2.8711359919952284</v>
      </c>
    </row>
    <row r="24" spans="1:7" x14ac:dyDescent="0.35">
      <c r="A24">
        <v>2022</v>
      </c>
      <c r="B24">
        <v>1</v>
      </c>
      <c r="C24">
        <v>23</v>
      </c>
      <c r="D24" s="16">
        <v>2.8543717130128612</v>
      </c>
      <c r="E24" s="16">
        <v>1.569029344253638</v>
      </c>
      <c r="F24" s="16">
        <v>0.87245800021950748</v>
      </c>
      <c r="G24" s="16">
        <v>0.9437720002792922</v>
      </c>
    </row>
    <row r="25" spans="1:7" x14ac:dyDescent="0.35">
      <c r="A25">
        <v>2022</v>
      </c>
      <c r="B25">
        <v>1</v>
      </c>
      <c r="C25">
        <v>24</v>
      </c>
      <c r="D25" s="16">
        <v>3.676119173683841</v>
      </c>
      <c r="E25" s="16">
        <v>2.9736425993222713</v>
      </c>
      <c r="F25" s="16">
        <v>2.902412599303549</v>
      </c>
      <c r="G25" s="16">
        <v>0.33905557404598774</v>
      </c>
    </row>
    <row r="26" spans="1:7" x14ac:dyDescent="0.35">
      <c r="A26">
        <v>2022</v>
      </c>
      <c r="B26">
        <v>1</v>
      </c>
      <c r="C26">
        <v>25</v>
      </c>
      <c r="D26" s="16">
        <v>0.97795835155980004</v>
      </c>
      <c r="E26" s="16">
        <v>1.1808454364575178</v>
      </c>
      <c r="F26" s="16">
        <v>1.9298801624972111</v>
      </c>
      <c r="G26" s="16">
        <v>0.23543836139799978</v>
      </c>
    </row>
    <row r="27" spans="1:7" x14ac:dyDescent="0.35">
      <c r="A27">
        <v>2022</v>
      </c>
      <c r="B27">
        <v>1</v>
      </c>
      <c r="C27">
        <v>26</v>
      </c>
      <c r="D27" s="16">
        <v>1.3999428614551004</v>
      </c>
      <c r="E27" s="16">
        <v>2.0640589348858676</v>
      </c>
      <c r="F27" s="16">
        <v>3.1684356174605424</v>
      </c>
      <c r="G27" s="16">
        <v>1.1325487822736782</v>
      </c>
    </row>
    <row r="28" spans="1:7" x14ac:dyDescent="0.35">
      <c r="A28">
        <v>2022</v>
      </c>
      <c r="B28">
        <v>1</v>
      </c>
      <c r="C28">
        <v>27</v>
      </c>
      <c r="D28" s="16">
        <v>1.7613984277993819</v>
      </c>
      <c r="E28" s="16">
        <v>2.7337603909866992</v>
      </c>
      <c r="F28" s="16">
        <v>3.0323792798671048</v>
      </c>
      <c r="G28" s="16">
        <v>1.3056045357422228</v>
      </c>
    </row>
    <row r="29" spans="1:7" x14ac:dyDescent="0.35">
      <c r="A29">
        <v>2022</v>
      </c>
      <c r="B29">
        <v>1</v>
      </c>
      <c r="C29">
        <v>28</v>
      </c>
      <c r="D29" s="16">
        <v>3.1514260983992166</v>
      </c>
      <c r="E29" s="16">
        <v>1.4993267150357932</v>
      </c>
      <c r="F29" s="16">
        <v>0.19099145846309495</v>
      </c>
      <c r="G29" s="16">
        <v>1.8027474853210927</v>
      </c>
    </row>
    <row r="30" spans="1:7" x14ac:dyDescent="0.35">
      <c r="A30">
        <v>2022</v>
      </c>
      <c r="B30">
        <v>2</v>
      </c>
      <c r="C30">
        <v>1</v>
      </c>
      <c r="D30" s="16">
        <v>2.2665496741036404</v>
      </c>
      <c r="E30" s="16">
        <v>2.0786301540439882</v>
      </c>
      <c r="F30" s="16">
        <v>0.41385061730171602</v>
      </c>
      <c r="G30" s="16">
        <v>0.58151575224718099</v>
      </c>
    </row>
    <row r="31" spans="1:7" x14ac:dyDescent="0.35">
      <c r="A31">
        <v>2022</v>
      </c>
      <c r="B31">
        <v>2</v>
      </c>
      <c r="C31">
        <v>2</v>
      </c>
      <c r="D31" s="16">
        <v>3.5712721177965623</v>
      </c>
      <c r="E31" s="16">
        <v>3.1120459216501755</v>
      </c>
      <c r="F31" s="16">
        <v>2.8757161313567754</v>
      </c>
      <c r="G31" s="16">
        <v>3.4212701435872037</v>
      </c>
    </row>
    <row r="32" spans="1:7" x14ac:dyDescent="0.35">
      <c r="A32">
        <v>2022</v>
      </c>
      <c r="B32">
        <v>2</v>
      </c>
      <c r="C32">
        <v>3</v>
      </c>
      <c r="D32" s="16">
        <v>1.7627749537674196</v>
      </c>
      <c r="E32" s="16">
        <v>3.9147452312995887</v>
      </c>
      <c r="F32" s="16">
        <v>3.605111767476092</v>
      </c>
      <c r="G32" s="16">
        <v>8.6881989901964829E-2</v>
      </c>
    </row>
    <row r="33" spans="1:7" x14ac:dyDescent="0.35">
      <c r="A33">
        <v>2022</v>
      </c>
      <c r="B33">
        <v>2</v>
      </c>
      <c r="C33">
        <v>4</v>
      </c>
      <c r="D33" s="16">
        <v>1.8882714411017161</v>
      </c>
      <c r="E33" s="16">
        <v>2.1616408370041529</v>
      </c>
      <c r="F33" s="16">
        <v>0.7155271078554768</v>
      </c>
      <c r="G33" s="16">
        <v>0.56309123492212843</v>
      </c>
    </row>
    <row r="34" spans="1:7" x14ac:dyDescent="0.35">
      <c r="A34">
        <v>2022</v>
      </c>
      <c r="B34">
        <v>2</v>
      </c>
      <c r="C34">
        <v>5</v>
      </c>
      <c r="D34" s="16">
        <v>1.8353584790321822</v>
      </c>
      <c r="E34" s="16">
        <v>3.1534503378253325</v>
      </c>
      <c r="F34" s="16">
        <v>0.20854834364984454</v>
      </c>
      <c r="G34" s="16">
        <v>0.52014828737921226</v>
      </c>
    </row>
    <row r="35" spans="1:7" x14ac:dyDescent="0.35">
      <c r="A35">
        <v>2022</v>
      </c>
      <c r="B35">
        <v>2</v>
      </c>
      <c r="C35">
        <v>6</v>
      </c>
      <c r="D35" s="16">
        <v>0.90328356396747234</v>
      </c>
      <c r="E35" s="16">
        <v>1.1762069404101969</v>
      </c>
      <c r="F35" s="16">
        <v>3.3992182370863429</v>
      </c>
      <c r="G35" s="16">
        <v>1.1856814484497433</v>
      </c>
    </row>
    <row r="36" spans="1:7" x14ac:dyDescent="0.35">
      <c r="A36">
        <v>2022</v>
      </c>
      <c r="B36">
        <v>2</v>
      </c>
      <c r="C36">
        <v>7</v>
      </c>
      <c r="D36" s="16">
        <v>0.42077053249717267</v>
      </c>
      <c r="E36" s="16">
        <v>3.8819063351569274</v>
      </c>
      <c r="F36" s="16">
        <v>1.9884647696483619</v>
      </c>
      <c r="G36" s="16">
        <v>1.9520147727042776</v>
      </c>
    </row>
    <row r="37" spans="1:7" x14ac:dyDescent="0.35">
      <c r="A37">
        <v>2022</v>
      </c>
      <c r="B37">
        <v>2</v>
      </c>
      <c r="C37">
        <v>8</v>
      </c>
      <c r="D37" s="16">
        <v>0.98664643316246314</v>
      </c>
      <c r="E37" s="16">
        <v>1.3563342950744963</v>
      </c>
      <c r="F37" s="16">
        <v>0.43140792328063249</v>
      </c>
      <c r="G37" s="16">
        <v>3.1689256967525377</v>
      </c>
    </row>
    <row r="38" spans="1:7" x14ac:dyDescent="0.35">
      <c r="A38">
        <v>2022</v>
      </c>
      <c r="B38">
        <v>2</v>
      </c>
      <c r="C38">
        <v>9</v>
      </c>
      <c r="D38" s="16">
        <v>3.0892908499553058</v>
      </c>
      <c r="E38" s="16">
        <v>0.44510237189180035</v>
      </c>
      <c r="F38" s="16">
        <v>2.9487135556395221</v>
      </c>
      <c r="G38" s="16">
        <v>0.59805350079645025</v>
      </c>
    </row>
    <row r="39" spans="1:7" x14ac:dyDescent="0.35">
      <c r="A39">
        <v>2022</v>
      </c>
      <c r="B39">
        <v>2</v>
      </c>
      <c r="C39">
        <v>10</v>
      </c>
      <c r="D39" s="16">
        <v>0.23978241898699082</v>
      </c>
      <c r="E39" s="16">
        <v>0.31003504724467223</v>
      </c>
      <c r="F39" s="16">
        <v>3.9102122805654873</v>
      </c>
      <c r="G39" s="16">
        <v>1.6147449006303658</v>
      </c>
    </row>
    <row r="40" spans="1:7" x14ac:dyDescent="0.35">
      <c r="A40">
        <v>2022</v>
      </c>
      <c r="B40">
        <v>2</v>
      </c>
      <c r="C40">
        <v>11</v>
      </c>
      <c r="D40" s="16">
        <v>0.40304498083064555</v>
      </c>
      <c r="E40" s="16">
        <v>2.2537603748663506</v>
      </c>
      <c r="F40" s="16">
        <v>3.7516336997895019</v>
      </c>
      <c r="G40" s="16">
        <v>2.096693967716571</v>
      </c>
    </row>
    <row r="41" spans="1:7" x14ac:dyDescent="0.35">
      <c r="A41">
        <v>2022</v>
      </c>
      <c r="B41">
        <v>2</v>
      </c>
      <c r="C41">
        <v>12</v>
      </c>
      <c r="D41" s="16">
        <v>0.31488226813523701</v>
      </c>
      <c r="E41" s="16">
        <v>1.3721235279531343</v>
      </c>
      <c r="F41" s="16">
        <v>2.1503489682321937</v>
      </c>
      <c r="G41" s="16">
        <v>1.881829855538391</v>
      </c>
    </row>
    <row r="42" spans="1:7" x14ac:dyDescent="0.35">
      <c r="A42">
        <v>2022</v>
      </c>
      <c r="B42">
        <v>2</v>
      </c>
      <c r="C42">
        <v>13</v>
      </c>
      <c r="D42" s="16">
        <v>1.4013171879659949</v>
      </c>
      <c r="E42" s="16">
        <v>2.5238625039408578</v>
      </c>
      <c r="F42" s="16">
        <v>0.77331217726678858</v>
      </c>
      <c r="G42" s="16">
        <v>3.6053561303140254</v>
      </c>
    </row>
    <row r="43" spans="1:7" x14ac:dyDescent="0.35">
      <c r="A43">
        <v>2022</v>
      </c>
      <c r="B43">
        <v>2</v>
      </c>
      <c r="C43">
        <v>14</v>
      </c>
      <c r="D43" s="16">
        <v>0.2231516456292586</v>
      </c>
      <c r="E43" s="16">
        <v>1.5603833157602209</v>
      </c>
      <c r="F43" s="16">
        <v>2.5391391575837026</v>
      </c>
      <c r="G43" s="16">
        <v>2.1242052401081972</v>
      </c>
    </row>
    <row r="44" spans="1:7" x14ac:dyDescent="0.35">
      <c r="A44">
        <v>2022</v>
      </c>
      <c r="B44">
        <v>2</v>
      </c>
      <c r="C44">
        <v>15</v>
      </c>
      <c r="D44" s="16">
        <v>1.7824576322548875</v>
      </c>
      <c r="E44" s="16">
        <v>3.3446138353315753</v>
      </c>
      <c r="F44" s="16">
        <v>1.9218341096323721</v>
      </c>
      <c r="G44" s="16">
        <v>1.9644161208736541</v>
      </c>
    </row>
    <row r="45" spans="1:7" x14ac:dyDescent="0.35">
      <c r="A45">
        <v>2022</v>
      </c>
      <c r="B45">
        <v>2</v>
      </c>
      <c r="C45">
        <v>16</v>
      </c>
      <c r="D45" s="16">
        <v>3.9456973423735726</v>
      </c>
      <c r="E45" s="16">
        <v>3.7722964251121756</v>
      </c>
      <c r="F45" s="16">
        <v>3.481571940418295</v>
      </c>
      <c r="G45" s="16">
        <v>3.1215457351449505</v>
      </c>
    </row>
    <row r="46" spans="1:7" x14ac:dyDescent="0.35">
      <c r="A46">
        <v>2022</v>
      </c>
      <c r="B46">
        <v>2</v>
      </c>
      <c r="C46">
        <v>17</v>
      </c>
      <c r="D46" s="16">
        <v>0.47567442962030215</v>
      </c>
      <c r="E46" s="16">
        <v>1.8502242488327028</v>
      </c>
      <c r="F46" s="16">
        <v>2.4465596080997929</v>
      </c>
      <c r="G46" s="16">
        <v>3.7296813343183959</v>
      </c>
    </row>
    <row r="47" spans="1:7" x14ac:dyDescent="0.35">
      <c r="A47">
        <v>2022</v>
      </c>
      <c r="B47">
        <v>2</v>
      </c>
      <c r="C47">
        <v>18</v>
      </c>
      <c r="D47" s="16">
        <v>4.1038629461547238E-2</v>
      </c>
      <c r="E47" s="16">
        <v>0.13725270294206871</v>
      </c>
      <c r="F47" s="16">
        <v>2.7551448516678625</v>
      </c>
      <c r="G47" s="16">
        <v>0.33359256834894291</v>
      </c>
    </row>
    <row r="48" spans="1:7" x14ac:dyDescent="0.35">
      <c r="A48">
        <v>2022</v>
      </c>
      <c r="B48">
        <v>2</v>
      </c>
      <c r="C48">
        <v>19</v>
      </c>
      <c r="D48" s="16">
        <v>1.8497285906548937</v>
      </c>
      <c r="E48" s="16">
        <v>1.8407805851358745</v>
      </c>
      <c r="F48" s="16">
        <v>1.4769907498541031</v>
      </c>
      <c r="G48" s="16">
        <v>0.25635026916398385</v>
      </c>
    </row>
    <row r="49" spans="1:7" x14ac:dyDescent="0.35">
      <c r="A49">
        <v>2022</v>
      </c>
      <c r="B49">
        <v>2</v>
      </c>
      <c r="C49">
        <v>20</v>
      </c>
      <c r="D49" s="16">
        <v>2.9956336541881599</v>
      </c>
      <c r="E49" s="16">
        <v>1.6603309064177565</v>
      </c>
      <c r="F49" s="16">
        <v>2.7245557687761837</v>
      </c>
      <c r="G49" s="16">
        <v>2.4924426401751538</v>
      </c>
    </row>
    <row r="50" spans="1:7" x14ac:dyDescent="0.35">
      <c r="A50">
        <v>2022</v>
      </c>
      <c r="B50">
        <v>2</v>
      </c>
      <c r="C50">
        <v>21</v>
      </c>
      <c r="D50" s="16">
        <v>3.4302759895379693</v>
      </c>
      <c r="E50" s="16">
        <v>0.31728679951633421</v>
      </c>
      <c r="F50" s="16">
        <v>0.84146420247227738</v>
      </c>
      <c r="G50" s="16">
        <v>1.0647084042896835</v>
      </c>
    </row>
    <row r="51" spans="1:7" x14ac:dyDescent="0.35">
      <c r="A51">
        <v>2022</v>
      </c>
      <c r="B51">
        <v>2</v>
      </c>
      <c r="C51">
        <v>22</v>
      </c>
      <c r="D51" s="16">
        <v>3.2000895968135383</v>
      </c>
      <c r="E51" s="16">
        <v>3.9956569812165035</v>
      </c>
      <c r="F51" s="16">
        <v>2.7372928568375539</v>
      </c>
      <c r="G51" s="16">
        <v>2.0340864330366615</v>
      </c>
    </row>
    <row r="52" spans="1:7" x14ac:dyDescent="0.35">
      <c r="A52">
        <v>2022</v>
      </c>
      <c r="B52">
        <v>2</v>
      </c>
      <c r="C52">
        <v>23</v>
      </c>
      <c r="D52" s="16">
        <v>0.20352799307160696</v>
      </c>
      <c r="E52" s="16">
        <v>3.7258795676852809</v>
      </c>
      <c r="F52" s="16">
        <v>2.1728180597883409</v>
      </c>
      <c r="G52" s="16">
        <v>1.3781158150132962</v>
      </c>
    </row>
    <row r="53" spans="1:7" x14ac:dyDescent="0.35">
      <c r="A53">
        <v>2022</v>
      </c>
      <c r="B53">
        <v>2</v>
      </c>
      <c r="C53">
        <v>24</v>
      </c>
      <c r="D53" s="16">
        <v>0.5410380860376196</v>
      </c>
      <c r="E53" s="16">
        <v>3.8442200687313064</v>
      </c>
      <c r="F53" s="16">
        <v>1.9142758752155955</v>
      </c>
      <c r="G53" s="16">
        <v>3.0609802462711571</v>
      </c>
    </row>
    <row r="54" spans="1:7" x14ac:dyDescent="0.35">
      <c r="A54">
        <v>2022</v>
      </c>
      <c r="B54">
        <v>2</v>
      </c>
      <c r="C54">
        <v>25</v>
      </c>
      <c r="D54" s="16">
        <v>0.7957558570063159</v>
      </c>
      <c r="E54" s="16">
        <v>3.4674225085401384</v>
      </c>
      <c r="F54" s="16">
        <v>1.3503437585165798</v>
      </c>
      <c r="G54" s="16">
        <v>3.6146316375128782</v>
      </c>
    </row>
    <row r="55" spans="1:7" x14ac:dyDescent="0.35">
      <c r="A55">
        <v>2022</v>
      </c>
      <c r="B55">
        <v>2</v>
      </c>
      <c r="C55">
        <v>26</v>
      </c>
      <c r="D55" s="16">
        <v>0.13931710331696001</v>
      </c>
      <c r="E55" s="16">
        <v>0.72918682281665337</v>
      </c>
      <c r="F55" s="16">
        <v>3.9310946216951685</v>
      </c>
      <c r="G55" s="16">
        <v>2.5080393174447071</v>
      </c>
    </row>
    <row r="56" spans="1:7" x14ac:dyDescent="0.35">
      <c r="A56">
        <v>2022</v>
      </c>
      <c r="B56">
        <v>2</v>
      </c>
      <c r="C56">
        <v>27</v>
      </c>
      <c r="D56" s="16">
        <v>1.3093530558437241</v>
      </c>
      <c r="E56" s="16">
        <v>2.4711910791598637</v>
      </c>
      <c r="F56" s="16">
        <v>0.15725475439591907</v>
      </c>
      <c r="G56" s="16">
        <v>0.55421825846912931</v>
      </c>
    </row>
    <row r="57" spans="1:7" x14ac:dyDescent="0.35">
      <c r="A57">
        <v>2022</v>
      </c>
      <c r="B57">
        <v>2</v>
      </c>
      <c r="C57">
        <v>28</v>
      </c>
      <c r="D57" s="16">
        <v>2.6630945163737216</v>
      </c>
      <c r="E57" s="16">
        <v>0.44288844059895061</v>
      </c>
      <c r="F57" s="16">
        <v>3.9372986112301573</v>
      </c>
      <c r="G57" s="16">
        <v>3.6915495622755521</v>
      </c>
    </row>
    <row r="58" spans="1:7" x14ac:dyDescent="0.35">
      <c r="A58">
        <v>2022</v>
      </c>
      <c r="B58">
        <v>3</v>
      </c>
      <c r="C58">
        <v>1</v>
      </c>
      <c r="D58" s="16">
        <v>2.8524524802882034</v>
      </c>
      <c r="E58" s="16">
        <v>3.2942393098777303</v>
      </c>
      <c r="F58" s="16">
        <v>1.157338162517985</v>
      </c>
      <c r="G58" s="16">
        <v>2.6254412763190516</v>
      </c>
    </row>
    <row r="59" spans="1:7" x14ac:dyDescent="0.35">
      <c r="A59">
        <v>2022</v>
      </c>
      <c r="B59">
        <v>3</v>
      </c>
      <c r="C59">
        <v>2</v>
      </c>
      <c r="D59" s="16">
        <v>1.9455373198482646</v>
      </c>
      <c r="E59" s="16">
        <v>0.18623849895310451</v>
      </c>
      <c r="F59" s="16">
        <v>0.48163520868981546</v>
      </c>
      <c r="G59" s="16">
        <v>2.2862296265228541</v>
      </c>
    </row>
    <row r="60" spans="1:7" x14ac:dyDescent="0.35">
      <c r="A60">
        <v>2022</v>
      </c>
      <c r="B60">
        <v>3</v>
      </c>
      <c r="C60">
        <v>3</v>
      </c>
      <c r="D60" s="16">
        <v>0.86066018265013033</v>
      </c>
      <c r="E60" s="16">
        <v>2.9922920434819509</v>
      </c>
      <c r="F60" s="16">
        <v>0.58395624329345397</v>
      </c>
      <c r="G60" s="16">
        <v>1.649987073938143</v>
      </c>
    </row>
    <row r="61" spans="1:7" x14ac:dyDescent="0.35">
      <c r="A61">
        <v>2022</v>
      </c>
      <c r="B61">
        <v>3</v>
      </c>
      <c r="C61">
        <v>4</v>
      </c>
      <c r="D61" s="16">
        <v>1.2205913860001076</v>
      </c>
      <c r="E61" s="16">
        <v>3.9116346000260078</v>
      </c>
      <c r="F61" s="16">
        <v>3.576831475533234</v>
      </c>
      <c r="G61" s="16">
        <v>2.7314966525698874</v>
      </c>
    </row>
    <row r="62" spans="1:7" x14ac:dyDescent="0.35">
      <c r="A62">
        <v>2022</v>
      </c>
      <c r="B62">
        <v>3</v>
      </c>
      <c r="C62">
        <v>5</v>
      </c>
      <c r="D62" s="16">
        <v>3.0390731106241851</v>
      </c>
      <c r="E62" s="16">
        <v>3.5793836378354098</v>
      </c>
      <c r="F62" s="16">
        <v>3.5415977316291571</v>
      </c>
      <c r="G62" s="16">
        <v>2.9095854290196654</v>
      </c>
    </row>
    <row r="63" spans="1:7" x14ac:dyDescent="0.35">
      <c r="A63">
        <v>2022</v>
      </c>
      <c r="B63">
        <v>3</v>
      </c>
      <c r="C63">
        <v>6</v>
      </c>
      <c r="D63" s="16">
        <v>2.4384085096945878</v>
      </c>
      <c r="E63" s="16">
        <v>3.5461772414436306</v>
      </c>
      <c r="F63" s="16">
        <v>0.38421141697738026</v>
      </c>
      <c r="G63" s="16">
        <v>0.90922007766892143</v>
      </c>
    </row>
    <row r="64" spans="1:7" x14ac:dyDescent="0.35">
      <c r="A64">
        <v>2022</v>
      </c>
      <c r="B64">
        <v>3</v>
      </c>
      <c r="C64">
        <v>7</v>
      </c>
      <c r="D64" s="16">
        <v>4.3379949803314055E-2</v>
      </c>
      <c r="E64" s="16">
        <v>2.0156083221635575</v>
      </c>
      <c r="F64" s="16">
        <v>0.73911166527094663</v>
      </c>
      <c r="G64" s="16">
        <v>0.93987182198010943</v>
      </c>
    </row>
    <row r="65" spans="1:7" x14ac:dyDescent="0.35">
      <c r="A65">
        <v>2022</v>
      </c>
      <c r="B65">
        <v>3</v>
      </c>
      <c r="C65">
        <v>8</v>
      </c>
      <c r="D65" s="16">
        <v>1.3243396450076457</v>
      </c>
      <c r="E65" s="16">
        <v>2.2713389941044753</v>
      </c>
      <c r="F65" s="16">
        <v>3.3420359139731457</v>
      </c>
      <c r="G65" s="16">
        <v>0.24317237788878421</v>
      </c>
    </row>
    <row r="66" spans="1:7" x14ac:dyDescent="0.35">
      <c r="A66">
        <v>2022</v>
      </c>
      <c r="B66">
        <v>3</v>
      </c>
      <c r="C66">
        <v>9</v>
      </c>
      <c r="D66" s="16">
        <v>1.2522846709164956</v>
      </c>
      <c r="E66" s="16">
        <v>0.2070391117544137</v>
      </c>
      <c r="F66" s="16">
        <v>3.2863829422635544</v>
      </c>
      <c r="G66" s="16">
        <v>0.46783252845956103</v>
      </c>
    </row>
    <row r="67" spans="1:7" x14ac:dyDescent="0.35">
      <c r="A67">
        <v>2022</v>
      </c>
      <c r="B67">
        <v>3</v>
      </c>
      <c r="C67">
        <v>10</v>
      </c>
      <c r="D67" s="16">
        <v>3.4701269380414721</v>
      </c>
      <c r="E67" s="16">
        <v>3.011919392445721</v>
      </c>
      <c r="F67" s="16">
        <v>3.4510710255635884</v>
      </c>
      <c r="G67" s="16">
        <v>3.2693206853658308</v>
      </c>
    </row>
    <row r="68" spans="1:7" x14ac:dyDescent="0.35">
      <c r="A68">
        <v>2022</v>
      </c>
      <c r="B68">
        <v>3</v>
      </c>
      <c r="C68">
        <v>11</v>
      </c>
      <c r="D68" s="16">
        <v>1.197966324833073</v>
      </c>
      <c r="E68" s="16">
        <v>2.1731508901285723</v>
      </c>
      <c r="F68" s="16">
        <v>1.9682592594997477</v>
      </c>
      <c r="G68" s="16">
        <v>1.4956000922196204</v>
      </c>
    </row>
    <row r="69" spans="1:7" x14ac:dyDescent="0.35">
      <c r="A69">
        <v>2022</v>
      </c>
      <c r="B69">
        <v>3</v>
      </c>
      <c r="C69">
        <v>12</v>
      </c>
      <c r="D69" s="16">
        <v>1.0873081148970476</v>
      </c>
      <c r="E69" s="16">
        <v>0.96997558001045858</v>
      </c>
      <c r="F69" s="16">
        <v>3.325637262086691</v>
      </c>
      <c r="G69" s="16">
        <v>2.9550095124286599</v>
      </c>
    </row>
    <row r="70" spans="1:7" x14ac:dyDescent="0.35">
      <c r="A70">
        <v>2022</v>
      </c>
      <c r="B70">
        <v>3</v>
      </c>
      <c r="C70">
        <v>13</v>
      </c>
      <c r="D70" s="16">
        <v>3.7958907809936835</v>
      </c>
      <c r="E70" s="16">
        <v>0.91974312127520808</v>
      </c>
      <c r="F70" s="16">
        <v>1.6076717837821191</v>
      </c>
      <c r="G70" s="16">
        <v>0.7063952580083237</v>
      </c>
    </row>
    <row r="71" spans="1:7" x14ac:dyDescent="0.35">
      <c r="A71">
        <v>2022</v>
      </c>
      <c r="B71">
        <v>3</v>
      </c>
      <c r="C71">
        <v>14</v>
      </c>
      <c r="D71" s="16">
        <v>1.8211083821868006</v>
      </c>
      <c r="E71" s="16">
        <v>2.2163767017131208</v>
      </c>
      <c r="F71" s="16">
        <v>2.557746119254019</v>
      </c>
      <c r="G71" s="16">
        <v>0.19335546398546333</v>
      </c>
    </row>
    <row r="72" spans="1:7" x14ac:dyDescent="0.35">
      <c r="A72">
        <v>2022</v>
      </c>
      <c r="B72">
        <v>3</v>
      </c>
      <c r="C72">
        <v>15</v>
      </c>
      <c r="D72" s="16">
        <v>3.6238443581923279</v>
      </c>
      <c r="E72" s="16">
        <v>2.3232754139866132</v>
      </c>
      <c r="F72" s="16">
        <v>3.4380576611324489</v>
      </c>
      <c r="G72" s="16">
        <v>3.5385217758571432</v>
      </c>
    </row>
    <row r="73" spans="1:7" x14ac:dyDescent="0.35">
      <c r="A73">
        <v>2022</v>
      </c>
      <c r="B73">
        <v>3</v>
      </c>
      <c r="C73">
        <v>16</v>
      </c>
      <c r="D73" s="16">
        <v>1.1790176346153816</v>
      </c>
      <c r="E73" s="16">
        <v>3.9247250078418436</v>
      </c>
      <c r="F73" s="16">
        <v>3.2522019638918747</v>
      </c>
      <c r="G73" s="16">
        <v>3.0489346575418095</v>
      </c>
    </row>
    <row r="74" spans="1:7" x14ac:dyDescent="0.35">
      <c r="A74">
        <v>2022</v>
      </c>
      <c r="B74">
        <v>3</v>
      </c>
      <c r="C74">
        <v>17</v>
      </c>
      <c r="D74" s="16">
        <v>1.823948427538836</v>
      </c>
      <c r="E74" s="16">
        <v>1.4451942061691283</v>
      </c>
      <c r="F74" s="16">
        <v>7.2422056031153037E-2</v>
      </c>
      <c r="G74" s="16">
        <v>3.748884295130396</v>
      </c>
    </row>
    <row r="75" spans="1:7" x14ac:dyDescent="0.35">
      <c r="A75">
        <v>2022</v>
      </c>
      <c r="B75">
        <v>3</v>
      </c>
      <c r="C75">
        <v>18</v>
      </c>
      <c r="D75" s="16">
        <v>2.3117436559718043</v>
      </c>
      <c r="E75" s="16">
        <v>0.25265403606364734</v>
      </c>
      <c r="F75" s="16">
        <v>3.260846421078698</v>
      </c>
      <c r="G75" s="16">
        <v>2.7713271318367747</v>
      </c>
    </row>
    <row r="76" spans="1:7" x14ac:dyDescent="0.35">
      <c r="A76">
        <v>2022</v>
      </c>
      <c r="B76">
        <v>3</v>
      </c>
      <c r="C76">
        <v>19</v>
      </c>
      <c r="D76" s="16">
        <v>0.10189730487558357</v>
      </c>
      <c r="E76" s="16">
        <v>2.3257930363394688</v>
      </c>
      <c r="F76" s="16">
        <v>0.89907032509830298</v>
      </c>
      <c r="G76" s="16">
        <v>0.22319458859569297</v>
      </c>
    </row>
    <row r="77" spans="1:7" x14ac:dyDescent="0.35">
      <c r="A77">
        <v>2022</v>
      </c>
      <c r="B77">
        <v>3</v>
      </c>
      <c r="C77">
        <v>20</v>
      </c>
      <c r="D77" s="16">
        <v>1.2896890128854404</v>
      </c>
      <c r="E77" s="16">
        <v>2.4749611265652316</v>
      </c>
      <c r="F77" s="16">
        <v>0.25071574057693446</v>
      </c>
      <c r="G77" s="16">
        <v>3.4165656827901616</v>
      </c>
    </row>
    <row r="78" spans="1:7" x14ac:dyDescent="0.35">
      <c r="A78">
        <v>2022</v>
      </c>
      <c r="B78">
        <v>3</v>
      </c>
      <c r="C78">
        <v>21</v>
      </c>
      <c r="D78" s="16">
        <v>1.2115231145054222</v>
      </c>
      <c r="E78" s="16">
        <v>0.74357051694172283</v>
      </c>
      <c r="F78" s="16">
        <v>3.3948476687022193</v>
      </c>
      <c r="G78" s="16">
        <v>2.3529162035603681</v>
      </c>
    </row>
    <row r="79" spans="1:7" x14ac:dyDescent="0.35">
      <c r="A79">
        <v>2022</v>
      </c>
      <c r="B79">
        <v>3</v>
      </c>
      <c r="C79">
        <v>22</v>
      </c>
      <c r="D79" s="16">
        <v>1.1231072434550331</v>
      </c>
      <c r="E79" s="16">
        <v>0.98709645653055933</v>
      </c>
      <c r="F79" s="16">
        <v>3.3137407177506124</v>
      </c>
      <c r="G79" s="16">
        <v>0.25565940411847388</v>
      </c>
    </row>
    <row r="80" spans="1:7" x14ac:dyDescent="0.35">
      <c r="A80">
        <v>2022</v>
      </c>
      <c r="B80">
        <v>3</v>
      </c>
      <c r="C80">
        <v>23</v>
      </c>
      <c r="D80" s="16">
        <v>2.8223218635413949</v>
      </c>
      <c r="E80" s="16">
        <v>0.68337206624498181</v>
      </c>
      <c r="F80" s="16">
        <v>0.99372269825969139</v>
      </c>
      <c r="G80" s="16">
        <v>1.0042489659595235</v>
      </c>
    </row>
    <row r="81" spans="1:7" x14ac:dyDescent="0.35">
      <c r="A81">
        <v>2022</v>
      </c>
      <c r="B81">
        <v>3</v>
      </c>
      <c r="C81">
        <v>24</v>
      </c>
      <c r="D81" s="16">
        <v>3.2535057715419611</v>
      </c>
      <c r="E81" s="16">
        <v>0.15202856996722369</v>
      </c>
      <c r="F81" s="16">
        <v>2.3466525384035704</v>
      </c>
      <c r="G81" s="16">
        <v>1.3940496848116024</v>
      </c>
    </row>
    <row r="82" spans="1:7" x14ac:dyDescent="0.35">
      <c r="A82">
        <v>2022</v>
      </c>
      <c r="B82">
        <v>3</v>
      </c>
      <c r="C82">
        <v>25</v>
      </c>
      <c r="D82" s="16">
        <v>2.515796613002768</v>
      </c>
      <c r="E82" s="16">
        <v>3.0951077190781815</v>
      </c>
      <c r="F82" s="16">
        <v>3.3652581460067821</v>
      </c>
      <c r="G82" s="16">
        <v>0.40553035635406642</v>
      </c>
    </row>
    <row r="83" spans="1:7" x14ac:dyDescent="0.35">
      <c r="A83">
        <v>2022</v>
      </c>
      <c r="B83">
        <v>3</v>
      </c>
      <c r="C83">
        <v>26</v>
      </c>
      <c r="D83" s="16">
        <v>3.1486355695567139</v>
      </c>
      <c r="E83" s="16">
        <v>2.4664903438087373</v>
      </c>
      <c r="F83" s="16">
        <v>3.5266908030736146</v>
      </c>
      <c r="G83" s="16">
        <v>0.87375345130557802</v>
      </c>
    </row>
    <row r="84" spans="1:7" x14ac:dyDescent="0.35">
      <c r="A84">
        <v>2022</v>
      </c>
      <c r="B84">
        <v>3</v>
      </c>
      <c r="C84">
        <v>27</v>
      </c>
      <c r="D84" s="16">
        <v>2.8742763725262335</v>
      </c>
      <c r="E84" s="16">
        <v>2.7923824932315187</v>
      </c>
      <c r="F84" s="16">
        <v>0.57760018788352729</v>
      </c>
      <c r="G84" s="16">
        <v>0.47068931563284977</v>
      </c>
    </row>
    <row r="85" spans="1:7" x14ac:dyDescent="0.35">
      <c r="A85">
        <v>2022</v>
      </c>
      <c r="B85">
        <v>3</v>
      </c>
      <c r="C85">
        <v>28</v>
      </c>
      <c r="D85" s="16">
        <v>0.95408477678317771</v>
      </c>
      <c r="E85" s="16">
        <v>2.7179320000549425</v>
      </c>
      <c r="F85" s="16">
        <v>2.2680234235683403</v>
      </c>
      <c r="G85" s="16">
        <v>0.23461224405635983</v>
      </c>
    </row>
    <row r="86" spans="1:7" x14ac:dyDescent="0.35">
      <c r="A86">
        <v>2022</v>
      </c>
      <c r="B86">
        <v>4</v>
      </c>
      <c r="C86">
        <v>1</v>
      </c>
      <c r="D86" s="16">
        <v>3.1500934428765728</v>
      </c>
      <c r="E86" s="16">
        <v>3.770615497839791</v>
      </c>
      <c r="F86" s="16">
        <v>0.33007644267316394</v>
      </c>
      <c r="G86" s="16">
        <v>2.0238310274960392</v>
      </c>
    </row>
    <row r="87" spans="1:7" x14ac:dyDescent="0.35">
      <c r="A87">
        <v>2022</v>
      </c>
      <c r="B87">
        <v>4</v>
      </c>
      <c r="C87">
        <v>2</v>
      </c>
      <c r="D87" s="16">
        <v>0.32558524066132533</v>
      </c>
      <c r="E87" s="16">
        <v>2.7622844175090067</v>
      </c>
      <c r="F87" s="16">
        <v>2.3563464363613891</v>
      </c>
      <c r="G87" s="16">
        <v>3.4574724631577864</v>
      </c>
    </row>
    <row r="88" spans="1:7" x14ac:dyDescent="0.35">
      <c r="A88">
        <v>2022</v>
      </c>
      <c r="B88">
        <v>4</v>
      </c>
      <c r="C88">
        <v>3</v>
      </c>
      <c r="D88" s="16">
        <v>1.4528050160304189</v>
      </c>
      <c r="E88" s="16">
        <v>3.3413816841063224</v>
      </c>
      <c r="F88" s="16">
        <v>2.7443280193682233</v>
      </c>
      <c r="G88" s="16">
        <v>1.6074810519231448</v>
      </c>
    </row>
    <row r="89" spans="1:7" x14ac:dyDescent="0.35">
      <c r="A89">
        <v>2022</v>
      </c>
      <c r="B89">
        <v>4</v>
      </c>
      <c r="C89">
        <v>4</v>
      </c>
      <c r="D89" s="16">
        <v>0.68852099037640624</v>
      </c>
      <c r="E89" s="16">
        <v>2.678083837454444</v>
      </c>
      <c r="F89" s="16">
        <v>1.4642375049892231</v>
      </c>
      <c r="G89" s="16">
        <v>4.2853276106610938E-2</v>
      </c>
    </row>
    <row r="90" spans="1:7" x14ac:dyDescent="0.35">
      <c r="A90">
        <v>2022</v>
      </c>
      <c r="B90">
        <v>4</v>
      </c>
      <c r="C90">
        <v>5</v>
      </c>
      <c r="D90" s="16">
        <v>2.6386406716368773</v>
      </c>
      <c r="E90" s="16">
        <v>0.88276562978896989</v>
      </c>
      <c r="F90" s="16">
        <v>2.0502275893980357</v>
      </c>
      <c r="G90" s="16">
        <v>0.58272634129537471</v>
      </c>
    </row>
    <row r="91" spans="1:7" x14ac:dyDescent="0.35">
      <c r="A91">
        <v>2022</v>
      </c>
      <c r="B91">
        <v>4</v>
      </c>
      <c r="C91">
        <v>6</v>
      </c>
      <c r="D91" s="16">
        <v>2.4622767701460386</v>
      </c>
      <c r="E91" s="16">
        <v>0.49508161138826079</v>
      </c>
      <c r="F91" s="16">
        <v>0.18145479792982933</v>
      </c>
      <c r="G91" s="16">
        <v>0.17767217471473229</v>
      </c>
    </row>
    <row r="92" spans="1:7" x14ac:dyDescent="0.35">
      <c r="A92">
        <v>2022</v>
      </c>
      <c r="B92">
        <v>4</v>
      </c>
      <c r="C92">
        <v>7</v>
      </c>
      <c r="D92" s="16">
        <v>2.8991339744927869</v>
      </c>
      <c r="E92" s="16">
        <v>0.99461498996308295</v>
      </c>
      <c r="F92" s="16">
        <v>2.6147835464237716</v>
      </c>
      <c r="G92" s="16">
        <v>1.0727923755823996</v>
      </c>
    </row>
    <row r="93" spans="1:7" x14ac:dyDescent="0.35">
      <c r="A93">
        <v>2022</v>
      </c>
      <c r="B93">
        <v>4</v>
      </c>
      <c r="C93">
        <v>8</v>
      </c>
      <c r="D93" s="16">
        <v>3.1350040084926443</v>
      </c>
      <c r="E93" s="16">
        <v>1.48519943647181</v>
      </c>
      <c r="F93" s="16">
        <v>1.9745535990845151</v>
      </c>
      <c r="G93" s="16">
        <v>3.1132748818522797</v>
      </c>
    </row>
    <row r="94" spans="1:7" x14ac:dyDescent="0.35">
      <c r="A94">
        <v>2022</v>
      </c>
      <c r="B94">
        <v>4</v>
      </c>
      <c r="C94">
        <v>9</v>
      </c>
      <c r="D94" s="16">
        <v>1.7367978473457173</v>
      </c>
      <c r="E94" s="16">
        <v>2.0005714805227091</v>
      </c>
      <c r="F94" s="16">
        <v>2.729508500697837</v>
      </c>
      <c r="G94" s="16">
        <v>0.58615328201682049</v>
      </c>
    </row>
    <row r="95" spans="1:7" x14ac:dyDescent="0.35">
      <c r="A95">
        <v>2022</v>
      </c>
      <c r="B95">
        <v>4</v>
      </c>
      <c r="C95">
        <v>10</v>
      </c>
      <c r="D95" s="16">
        <v>3.2222404803992526</v>
      </c>
      <c r="E95" s="16">
        <v>0.14872855573361532</v>
      </c>
      <c r="F95" s="16">
        <v>3.3549456085858407</v>
      </c>
      <c r="G95" s="16">
        <v>3.9077473618333691</v>
      </c>
    </row>
    <row r="96" spans="1:7" x14ac:dyDescent="0.35">
      <c r="A96">
        <v>2022</v>
      </c>
      <c r="B96">
        <v>4</v>
      </c>
      <c r="C96">
        <v>11</v>
      </c>
      <c r="D96" s="16">
        <v>2.740622777647852</v>
      </c>
      <c r="E96" s="16">
        <v>0.90218879008697872</v>
      </c>
      <c r="F96" s="16">
        <v>0.28337136646726835</v>
      </c>
      <c r="G96" s="16">
        <v>3.8109099071885555</v>
      </c>
    </row>
    <row r="97" spans="1:7" x14ac:dyDescent="0.35">
      <c r="A97">
        <v>2022</v>
      </c>
      <c r="B97">
        <v>4</v>
      </c>
      <c r="C97">
        <v>12</v>
      </c>
      <c r="D97" s="16">
        <v>1.0419765064419995</v>
      </c>
      <c r="E97" s="16">
        <v>3.7767237478418552</v>
      </c>
      <c r="F97" s="16">
        <v>1.8973270537879183</v>
      </c>
      <c r="G97" s="16">
        <v>3.667108557799045</v>
      </c>
    </row>
    <row r="98" spans="1:7" x14ac:dyDescent="0.35">
      <c r="A98">
        <v>2022</v>
      </c>
      <c r="B98">
        <v>4</v>
      </c>
      <c r="C98">
        <v>13</v>
      </c>
      <c r="D98" s="16">
        <v>0.47359884159209775</v>
      </c>
      <c r="E98" s="16">
        <v>3.0362678670218362</v>
      </c>
      <c r="F98" s="16">
        <v>3.4273028296339829</v>
      </c>
      <c r="G98" s="16">
        <v>0.16958027332207326</v>
      </c>
    </row>
    <row r="99" spans="1:7" x14ac:dyDescent="0.35">
      <c r="A99">
        <v>2022</v>
      </c>
      <c r="B99">
        <v>4</v>
      </c>
      <c r="C99">
        <v>14</v>
      </c>
      <c r="D99" s="16">
        <v>0.25112870761931561</v>
      </c>
      <c r="E99" s="16">
        <v>3.7947904045244139</v>
      </c>
      <c r="F99" s="16">
        <v>2.534894955777097</v>
      </c>
      <c r="G99" s="16">
        <v>3.1379786655818527</v>
      </c>
    </row>
    <row r="100" spans="1:7" x14ac:dyDescent="0.35">
      <c r="A100">
        <v>2022</v>
      </c>
      <c r="B100">
        <v>4</v>
      </c>
      <c r="C100">
        <v>15</v>
      </c>
      <c r="D100" s="16">
        <v>0.26354281850854688</v>
      </c>
      <c r="E100" s="16">
        <v>3.2428859090260347</v>
      </c>
      <c r="F100" s="16">
        <v>0.29866440459646482</v>
      </c>
      <c r="G100" s="16">
        <v>1.367481201776783</v>
      </c>
    </row>
    <row r="101" spans="1:7" x14ac:dyDescent="0.35">
      <c r="A101">
        <v>2022</v>
      </c>
      <c r="B101">
        <v>4</v>
      </c>
      <c r="C101">
        <v>16</v>
      </c>
      <c r="D101" s="16">
        <v>1.4079860015350096</v>
      </c>
      <c r="E101" s="16">
        <v>2.9413941937067491</v>
      </c>
      <c r="F101" s="16">
        <v>2.2656686941474007</v>
      </c>
      <c r="G101" s="16">
        <v>1.1277218484397054</v>
      </c>
    </row>
    <row r="102" spans="1:7" x14ac:dyDescent="0.35">
      <c r="A102">
        <v>2022</v>
      </c>
      <c r="B102">
        <v>4</v>
      </c>
      <c r="C102">
        <v>17</v>
      </c>
      <c r="D102" s="16">
        <v>3.916392918521066</v>
      </c>
      <c r="E102" s="16">
        <v>1.1391877551071015</v>
      </c>
      <c r="F102" s="16">
        <v>2.411808187281153</v>
      </c>
      <c r="G102" s="16">
        <v>0.87163415537666999</v>
      </c>
    </row>
    <row r="103" spans="1:7" x14ac:dyDescent="0.35">
      <c r="A103">
        <v>2022</v>
      </c>
      <c r="B103">
        <v>4</v>
      </c>
      <c r="C103">
        <v>18</v>
      </c>
      <c r="D103" s="16">
        <v>3.911950182307395</v>
      </c>
      <c r="E103" s="16">
        <v>1.018756873356804</v>
      </c>
      <c r="F103" s="16">
        <v>3.6376174005642001</v>
      </c>
      <c r="G103" s="16">
        <v>2.8454411916631157</v>
      </c>
    </row>
    <row r="104" spans="1:7" x14ac:dyDescent="0.35">
      <c r="A104">
        <v>2022</v>
      </c>
      <c r="B104">
        <v>4</v>
      </c>
      <c r="C104">
        <v>19</v>
      </c>
      <c r="D104" s="16">
        <v>3.4821784121145964</v>
      </c>
      <c r="E104" s="16">
        <v>2.5383789598684405</v>
      </c>
      <c r="F104" s="16">
        <v>3.6774396568445753</v>
      </c>
      <c r="G104" s="16">
        <v>0.82632046064000075</v>
      </c>
    </row>
    <row r="105" spans="1:7" x14ac:dyDescent="0.35">
      <c r="A105">
        <v>2022</v>
      </c>
      <c r="B105">
        <v>4</v>
      </c>
      <c r="C105">
        <v>20</v>
      </c>
      <c r="D105" s="16">
        <v>3.2609583366656754</v>
      </c>
      <c r="E105" s="16">
        <v>1.7939250805559381</v>
      </c>
      <c r="F105" s="16">
        <v>1.2402704726082958</v>
      </c>
      <c r="G105" s="16">
        <v>3.7404247953707133</v>
      </c>
    </row>
    <row r="106" spans="1:7" x14ac:dyDescent="0.35">
      <c r="A106">
        <v>2022</v>
      </c>
      <c r="B106">
        <v>4</v>
      </c>
      <c r="C106">
        <v>21</v>
      </c>
      <c r="D106" s="16">
        <v>3.2051120676475646</v>
      </c>
      <c r="E106" s="16">
        <v>1.5769014003028903</v>
      </c>
      <c r="F106" s="16">
        <v>0.62497504922019287</v>
      </c>
      <c r="G106" s="16">
        <v>0.61365429144045347</v>
      </c>
    </row>
    <row r="107" spans="1:7" x14ac:dyDescent="0.35">
      <c r="A107">
        <v>2022</v>
      </c>
      <c r="B107">
        <v>4</v>
      </c>
      <c r="C107">
        <v>22</v>
      </c>
      <c r="D107" s="16">
        <v>0.87976119486179272</v>
      </c>
      <c r="E107" s="16">
        <v>2.3041170955144046</v>
      </c>
      <c r="F107" s="16">
        <v>1.2673780234577841</v>
      </c>
      <c r="G107" s="16">
        <v>0.34179649262319378</v>
      </c>
    </row>
    <row r="108" spans="1:7" x14ac:dyDescent="0.35">
      <c r="A108">
        <v>2022</v>
      </c>
      <c r="B108">
        <v>4</v>
      </c>
      <c r="C108">
        <v>23</v>
      </c>
      <c r="D108" s="16">
        <v>1.5489320967394371</v>
      </c>
      <c r="E108" s="16">
        <v>0.31342125180021529</v>
      </c>
      <c r="F108" s="16">
        <v>3.3005522855074956</v>
      </c>
      <c r="G108" s="16">
        <v>2.3619406416110018</v>
      </c>
    </row>
    <row r="109" spans="1:7" x14ac:dyDescent="0.35">
      <c r="A109">
        <v>2022</v>
      </c>
      <c r="B109">
        <v>4</v>
      </c>
      <c r="C109">
        <v>24</v>
      </c>
      <c r="D109" s="16">
        <v>2.3170667306120123</v>
      </c>
      <c r="E109" s="16">
        <v>2.6366459037443355</v>
      </c>
      <c r="F109" s="16">
        <v>1.6408274401607139</v>
      </c>
      <c r="G109" s="16">
        <v>3.3620187123635397</v>
      </c>
    </row>
    <row r="110" spans="1:7" x14ac:dyDescent="0.35">
      <c r="A110">
        <v>2022</v>
      </c>
      <c r="B110">
        <v>4</v>
      </c>
      <c r="C110">
        <v>25</v>
      </c>
      <c r="D110" s="16">
        <v>2.9597465035465</v>
      </c>
      <c r="E110" s="16">
        <v>1.298942045629039</v>
      </c>
      <c r="F110" s="16">
        <v>0.90630604791925951</v>
      </c>
      <c r="G110" s="16">
        <v>3.5879773206352339</v>
      </c>
    </row>
    <row r="111" spans="1:7" x14ac:dyDescent="0.35">
      <c r="A111">
        <v>2022</v>
      </c>
      <c r="B111">
        <v>4</v>
      </c>
      <c r="C111">
        <v>26</v>
      </c>
      <c r="D111" s="16">
        <v>0.40662083787841574</v>
      </c>
      <c r="E111" s="16">
        <v>1.4909114905780712</v>
      </c>
      <c r="F111" s="16">
        <v>2.496756365073074</v>
      </c>
      <c r="G111" s="16">
        <v>3.9244560572158016</v>
      </c>
    </row>
    <row r="112" spans="1:7" x14ac:dyDescent="0.35">
      <c r="A112">
        <v>2022</v>
      </c>
      <c r="B112">
        <v>4</v>
      </c>
      <c r="C112">
        <v>27</v>
      </c>
      <c r="D112" s="16">
        <v>1.1146037580939439</v>
      </c>
      <c r="E112" s="16">
        <v>0.2484010451501657</v>
      </c>
      <c r="F112" s="16">
        <v>2.5646200020632963</v>
      </c>
      <c r="G112" s="16">
        <v>2.011206478918548</v>
      </c>
    </row>
    <row r="113" spans="1:7" x14ac:dyDescent="0.35">
      <c r="A113">
        <v>2022</v>
      </c>
      <c r="B113">
        <v>4</v>
      </c>
      <c r="C113">
        <v>28</v>
      </c>
      <c r="D113" s="16">
        <v>1.6818414183147863</v>
      </c>
      <c r="E113" s="16">
        <v>3.8511353688446923</v>
      </c>
      <c r="F113" s="16">
        <v>1.0030629540403799</v>
      </c>
      <c r="G113" s="16">
        <v>3.7660254368521229</v>
      </c>
    </row>
    <row r="114" spans="1:7" x14ac:dyDescent="0.35">
      <c r="A114">
        <v>2022</v>
      </c>
      <c r="B114">
        <v>5</v>
      </c>
      <c r="C114">
        <v>1</v>
      </c>
      <c r="D114" s="16">
        <v>2.093224034156036</v>
      </c>
      <c r="E114" s="16">
        <v>3.3941468357458349</v>
      </c>
      <c r="F114" s="16">
        <v>2.8436494930389253</v>
      </c>
      <c r="G114" s="16">
        <v>1.4326492185276516</v>
      </c>
    </row>
    <row r="115" spans="1:7" x14ac:dyDescent="0.35">
      <c r="A115">
        <v>2022</v>
      </c>
      <c r="B115">
        <v>5</v>
      </c>
      <c r="C115">
        <v>2</v>
      </c>
      <c r="D115" s="16">
        <v>2.2075485396630232</v>
      </c>
      <c r="E115" s="16">
        <v>2.3424964964100727</v>
      </c>
      <c r="F115" s="16">
        <v>0.86727349550900001</v>
      </c>
      <c r="G115" s="16">
        <v>0.26836567394541788</v>
      </c>
    </row>
    <row r="116" spans="1:7" x14ac:dyDescent="0.35">
      <c r="A116">
        <v>2022</v>
      </c>
      <c r="B116">
        <v>5</v>
      </c>
      <c r="C116">
        <v>3</v>
      </c>
      <c r="D116" s="16">
        <v>3.6928781877708241</v>
      </c>
      <c r="E116" s="16">
        <v>0.35363298438390567</v>
      </c>
      <c r="F116" s="16">
        <v>2.4152838355537867</v>
      </c>
      <c r="G116" s="16">
        <v>2.7423804827617384</v>
      </c>
    </row>
    <row r="117" spans="1:7" x14ac:dyDescent="0.35">
      <c r="A117">
        <v>2022</v>
      </c>
      <c r="B117">
        <v>5</v>
      </c>
      <c r="C117">
        <v>4</v>
      </c>
      <c r="D117" s="16">
        <v>2.7752416681822623</v>
      </c>
      <c r="E117" s="16">
        <v>1.1225035459950363</v>
      </c>
      <c r="F117" s="16">
        <v>2.5381989867601531</v>
      </c>
      <c r="G117" s="16">
        <v>0.52727495710123629</v>
      </c>
    </row>
    <row r="118" spans="1:7" x14ac:dyDescent="0.35">
      <c r="A118">
        <v>2022</v>
      </c>
      <c r="B118">
        <v>5</v>
      </c>
      <c r="C118">
        <v>5</v>
      </c>
      <c r="D118" s="16">
        <v>3.9023685958658296</v>
      </c>
      <c r="E118" s="16">
        <v>1.5477074682677303</v>
      </c>
      <c r="F118" s="16">
        <v>1.8832773829463014</v>
      </c>
      <c r="G118" s="16">
        <v>0.91458275919617904</v>
      </c>
    </row>
    <row r="119" spans="1:7" x14ac:dyDescent="0.35">
      <c r="A119">
        <v>2022</v>
      </c>
      <c r="B119">
        <v>5</v>
      </c>
      <c r="C119">
        <v>6</v>
      </c>
      <c r="D119" s="16">
        <v>1.2930119203479205</v>
      </c>
      <c r="E119" s="16">
        <v>0.27140321664887868</v>
      </c>
      <c r="F119" s="16">
        <v>0.80930004037257008</v>
      </c>
      <c r="G119" s="16">
        <v>2.5525064564721927</v>
      </c>
    </row>
    <row r="120" spans="1:7" x14ac:dyDescent="0.35">
      <c r="A120">
        <v>2022</v>
      </c>
      <c r="B120">
        <v>5</v>
      </c>
      <c r="C120">
        <v>7</v>
      </c>
      <c r="D120" s="16">
        <v>2.3039662443051645</v>
      </c>
      <c r="E120" s="16">
        <v>1.1025187338547329</v>
      </c>
      <c r="F120" s="16">
        <v>1.4652883529922889</v>
      </c>
      <c r="G120" s="16">
        <v>1.5571483732951936</v>
      </c>
    </row>
    <row r="121" spans="1:7" x14ac:dyDescent="0.35">
      <c r="A121">
        <v>2022</v>
      </c>
      <c r="B121">
        <v>5</v>
      </c>
      <c r="C121">
        <v>8</v>
      </c>
      <c r="D121" s="16">
        <v>3.1477813890259219</v>
      </c>
      <c r="E121" s="16">
        <v>1.4675141330713397</v>
      </c>
      <c r="F121" s="16">
        <v>3.4341393616461584</v>
      </c>
      <c r="G121" s="16">
        <v>1.1594432885625547</v>
      </c>
    </row>
    <row r="122" spans="1:7" x14ac:dyDescent="0.35">
      <c r="A122">
        <v>2022</v>
      </c>
      <c r="B122">
        <v>5</v>
      </c>
      <c r="C122">
        <v>9</v>
      </c>
      <c r="D122" s="16">
        <v>2.1451301963077465</v>
      </c>
      <c r="E122" s="16">
        <v>0.67228348348917866</v>
      </c>
      <c r="F122" s="16">
        <v>1.9199204291900318</v>
      </c>
      <c r="G122" s="16">
        <v>0.50695000519978262</v>
      </c>
    </row>
    <row r="123" spans="1:7" x14ac:dyDescent="0.35">
      <c r="A123">
        <v>2022</v>
      </c>
      <c r="B123">
        <v>5</v>
      </c>
      <c r="C123">
        <v>10</v>
      </c>
      <c r="D123" s="16">
        <v>1.9861512781000465</v>
      </c>
      <c r="E123" s="16">
        <v>3.6342463610494877</v>
      </c>
      <c r="F123" s="16">
        <v>3.8174292041323699</v>
      </c>
      <c r="G123" s="16">
        <v>1.9677743262517033E-2</v>
      </c>
    </row>
    <row r="124" spans="1:7" x14ac:dyDescent="0.35">
      <c r="A124">
        <v>2022</v>
      </c>
      <c r="B124">
        <v>5</v>
      </c>
      <c r="C124">
        <v>11</v>
      </c>
      <c r="D124" s="16">
        <v>0.71988378713945611</v>
      </c>
      <c r="E124" s="16">
        <v>1.6561139909413454</v>
      </c>
      <c r="F124" s="16">
        <v>8.1037767840803632E-3</v>
      </c>
      <c r="G124" s="16">
        <v>1.9547376961344702</v>
      </c>
    </row>
    <row r="125" spans="1:7" x14ac:dyDescent="0.35">
      <c r="A125">
        <v>2022</v>
      </c>
      <c r="B125">
        <v>5</v>
      </c>
      <c r="C125">
        <v>12</v>
      </c>
      <c r="D125" s="16">
        <v>2.5953374088260301</v>
      </c>
      <c r="E125" s="16">
        <v>3.6388818828414085</v>
      </c>
      <c r="F125" s="16">
        <v>2.7252244220010762</v>
      </c>
      <c r="G125" s="16">
        <v>3.2671134209843231</v>
      </c>
    </row>
    <row r="126" spans="1:7" x14ac:dyDescent="0.35">
      <c r="A126">
        <v>2022</v>
      </c>
      <c r="B126">
        <v>5</v>
      </c>
      <c r="C126">
        <v>13</v>
      </c>
      <c r="D126" s="16">
        <v>1.1511234812718074</v>
      </c>
      <c r="E126" s="16">
        <v>3.0788627263713106</v>
      </c>
      <c r="F126" s="16">
        <v>1.1870782230922057</v>
      </c>
      <c r="G126" s="16">
        <v>1.9918763652821072</v>
      </c>
    </row>
    <row r="127" spans="1:7" x14ac:dyDescent="0.35">
      <c r="A127">
        <v>2022</v>
      </c>
      <c r="B127">
        <v>5</v>
      </c>
      <c r="C127">
        <v>14</v>
      </c>
      <c r="D127" s="16">
        <v>3.7865632665824949</v>
      </c>
      <c r="E127" s="16">
        <v>3.15494993039015</v>
      </c>
      <c r="F127" s="16">
        <v>2.9114575394673934</v>
      </c>
      <c r="G127" s="16">
        <v>0.68586755578661984</v>
      </c>
    </row>
    <row r="128" spans="1:7" x14ac:dyDescent="0.35">
      <c r="A128">
        <v>2022</v>
      </c>
      <c r="B128">
        <v>5</v>
      </c>
      <c r="C128">
        <v>15</v>
      </c>
      <c r="D128" s="16">
        <v>0.17484066058752656</v>
      </c>
      <c r="E128" s="16">
        <v>1.3000331008910666</v>
      </c>
      <c r="F128" s="16">
        <v>3.8843308361159781</v>
      </c>
      <c r="G128" s="16">
        <v>2.5526269023868164</v>
      </c>
    </row>
    <row r="129" spans="1:7" x14ac:dyDescent="0.35">
      <c r="A129">
        <v>2022</v>
      </c>
      <c r="B129">
        <v>5</v>
      </c>
      <c r="C129">
        <v>16</v>
      </c>
      <c r="D129" s="16">
        <v>5.3899849776532172E-2</v>
      </c>
      <c r="E129" s="16">
        <v>1.3437394562969489</v>
      </c>
      <c r="F129" s="16">
        <v>3.5521497142567471</v>
      </c>
      <c r="G129" s="16">
        <v>1.6614049962077058</v>
      </c>
    </row>
    <row r="130" spans="1:7" x14ac:dyDescent="0.35">
      <c r="A130">
        <v>2022</v>
      </c>
      <c r="B130">
        <v>5</v>
      </c>
      <c r="C130">
        <v>17</v>
      </c>
      <c r="D130" s="16">
        <v>1.0109647254146785</v>
      </c>
      <c r="E130" s="16">
        <v>1.3443915136950966</v>
      </c>
      <c r="F130" s="16">
        <v>2.9159437934487564</v>
      </c>
      <c r="G130" s="16">
        <v>0.37731725823461959</v>
      </c>
    </row>
    <row r="131" spans="1:7" x14ac:dyDescent="0.35">
      <c r="A131">
        <v>2022</v>
      </c>
      <c r="B131">
        <v>5</v>
      </c>
      <c r="C131">
        <v>18</v>
      </c>
      <c r="D131" s="16">
        <v>3.5050933610837567</v>
      </c>
      <c r="E131" s="16">
        <v>0.10832388162731776</v>
      </c>
      <c r="F131" s="16">
        <v>0.88983329144085443</v>
      </c>
      <c r="G131" s="16">
        <v>0.96783289423781582</v>
      </c>
    </row>
    <row r="132" spans="1:7" x14ac:dyDescent="0.35">
      <c r="A132">
        <v>2022</v>
      </c>
      <c r="B132">
        <v>5</v>
      </c>
      <c r="C132">
        <v>19</v>
      </c>
      <c r="D132" s="16">
        <v>3.043088599317969</v>
      </c>
      <c r="E132" s="16">
        <v>1.9411667093166329</v>
      </c>
      <c r="F132" s="16">
        <v>1.9964106076312</v>
      </c>
      <c r="G132" s="16">
        <v>1.1025633379305826</v>
      </c>
    </row>
    <row r="133" spans="1:7" x14ac:dyDescent="0.35">
      <c r="A133">
        <v>2022</v>
      </c>
      <c r="B133">
        <v>5</v>
      </c>
      <c r="C133">
        <v>20</v>
      </c>
      <c r="D133" s="16">
        <v>2.2007768979096776</v>
      </c>
      <c r="E133" s="16">
        <v>0.26814149722840153</v>
      </c>
      <c r="F133" s="16">
        <v>1.1825047680094647</v>
      </c>
      <c r="G133" s="16">
        <v>2.3672789978094162</v>
      </c>
    </row>
    <row r="134" spans="1:7" x14ac:dyDescent="0.35">
      <c r="A134">
        <v>2022</v>
      </c>
      <c r="B134">
        <v>5</v>
      </c>
      <c r="C134">
        <v>21</v>
      </c>
      <c r="D134" s="16">
        <v>0.60213810286877667</v>
      </c>
      <c r="E134" s="16">
        <v>2.8036884046935602</v>
      </c>
      <c r="F134" s="16">
        <v>3.583975692382122</v>
      </c>
      <c r="G134" s="16">
        <v>3.3989769775678274</v>
      </c>
    </row>
    <row r="135" spans="1:7" x14ac:dyDescent="0.35">
      <c r="A135">
        <v>2022</v>
      </c>
      <c r="B135">
        <v>5</v>
      </c>
      <c r="C135">
        <v>22</v>
      </c>
      <c r="D135" s="16">
        <v>2.1375333963665577</v>
      </c>
      <c r="E135" s="16">
        <v>0.83087439604431879</v>
      </c>
      <c r="F135" s="16">
        <v>1.0163829272923968</v>
      </c>
      <c r="G135" s="16">
        <v>0.86176971751652998</v>
      </c>
    </row>
    <row r="136" spans="1:7" x14ac:dyDescent="0.35">
      <c r="A136">
        <v>2022</v>
      </c>
      <c r="B136">
        <v>5</v>
      </c>
      <c r="C136">
        <v>23</v>
      </c>
      <c r="D136" s="16">
        <v>3.5544144194447926</v>
      </c>
      <c r="E136" s="16">
        <v>1.9203343585228709</v>
      </c>
      <c r="F136" s="16">
        <v>1.9516274441257915</v>
      </c>
      <c r="G136" s="16">
        <v>2.6704233476227532</v>
      </c>
    </row>
    <row r="137" spans="1:7" x14ac:dyDescent="0.35">
      <c r="A137">
        <v>2022</v>
      </c>
      <c r="B137">
        <v>5</v>
      </c>
      <c r="C137">
        <v>24</v>
      </c>
      <c r="D137" s="16">
        <v>0.91308537067985274</v>
      </c>
      <c r="E137" s="16">
        <v>0.67824298654888526</v>
      </c>
      <c r="F137" s="16">
        <v>2.5051520583564488</v>
      </c>
      <c r="G137" s="16">
        <v>2.4813840192200836</v>
      </c>
    </row>
    <row r="138" spans="1:7" x14ac:dyDescent="0.35">
      <c r="A138">
        <v>2022</v>
      </c>
      <c r="B138">
        <v>5</v>
      </c>
      <c r="C138">
        <v>25</v>
      </c>
      <c r="D138" s="16">
        <v>0.38765112430729598</v>
      </c>
      <c r="E138" s="16">
        <v>2.8452440549955504</v>
      </c>
      <c r="F138" s="16">
        <v>2.0249734033679196</v>
      </c>
      <c r="G138" s="16">
        <v>0.89039074570961274</v>
      </c>
    </row>
    <row r="139" spans="1:7" x14ac:dyDescent="0.35">
      <c r="A139">
        <v>2022</v>
      </c>
      <c r="B139">
        <v>5</v>
      </c>
      <c r="C139">
        <v>26</v>
      </c>
      <c r="D139" s="16">
        <v>1.0960165977142995</v>
      </c>
      <c r="E139" s="16">
        <v>2.4518416428944345</v>
      </c>
      <c r="F139" s="16">
        <v>3.6889414537125638</v>
      </c>
      <c r="G139" s="16">
        <v>2.1866971206821706</v>
      </c>
    </row>
    <row r="140" spans="1:7" x14ac:dyDescent="0.35">
      <c r="A140">
        <v>2022</v>
      </c>
      <c r="B140">
        <v>5</v>
      </c>
      <c r="C140">
        <v>27</v>
      </c>
      <c r="D140" s="16">
        <v>2.5107924665116452</v>
      </c>
      <c r="E140" s="16">
        <v>0.48332783743164009</v>
      </c>
      <c r="F140" s="16">
        <v>0.16835297261266824</v>
      </c>
      <c r="G140" s="16">
        <v>2.5827616788086467</v>
      </c>
    </row>
    <row r="141" spans="1:7" x14ac:dyDescent="0.35">
      <c r="A141">
        <v>2022</v>
      </c>
      <c r="B141">
        <v>5</v>
      </c>
      <c r="C141">
        <v>28</v>
      </c>
      <c r="D141" s="16">
        <v>0.18187433146679677</v>
      </c>
      <c r="E141" s="16">
        <v>1.3262622772297932</v>
      </c>
      <c r="F141" s="16">
        <v>0.77005422818552294</v>
      </c>
      <c r="G141" s="16">
        <v>2.1074392403845326</v>
      </c>
    </row>
    <row r="142" spans="1:7" x14ac:dyDescent="0.35">
      <c r="A142">
        <v>2022</v>
      </c>
      <c r="B142">
        <v>6</v>
      </c>
      <c r="C142">
        <v>1</v>
      </c>
      <c r="D142" s="16">
        <v>1.0208038609951857</v>
      </c>
      <c r="E142" s="16">
        <v>2.7020513828513439</v>
      </c>
      <c r="F142" s="16">
        <v>1.6548575363904741</v>
      </c>
      <c r="G142" s="16">
        <v>2.2336131128046257</v>
      </c>
    </row>
    <row r="143" spans="1:7" x14ac:dyDescent="0.35">
      <c r="A143">
        <v>2022</v>
      </c>
      <c r="B143">
        <v>6</v>
      </c>
      <c r="C143">
        <v>2</v>
      </c>
      <c r="D143" s="16">
        <v>0.3156119755218727</v>
      </c>
      <c r="E143" s="16">
        <v>1.5862656119418701</v>
      </c>
      <c r="F143" s="16">
        <v>0.11450381764083861</v>
      </c>
      <c r="G143" s="16">
        <v>0.24500073124066812</v>
      </c>
    </row>
    <row r="144" spans="1:7" x14ac:dyDescent="0.35">
      <c r="A144">
        <v>2022</v>
      </c>
      <c r="B144">
        <v>6</v>
      </c>
      <c r="C144">
        <v>3</v>
      </c>
      <c r="D144" s="16">
        <v>2.6514037939277646E-2</v>
      </c>
      <c r="E144" s="16">
        <v>1.7480575088739703</v>
      </c>
      <c r="F144" s="16">
        <v>1.1982551087882243</v>
      </c>
      <c r="G144" s="16">
        <v>0.18370441522416181</v>
      </c>
    </row>
    <row r="145" spans="1:7" x14ac:dyDescent="0.35">
      <c r="A145">
        <v>2022</v>
      </c>
      <c r="B145">
        <v>6</v>
      </c>
      <c r="C145">
        <v>4</v>
      </c>
      <c r="D145" s="16">
        <v>2.1411951186466003</v>
      </c>
      <c r="E145" s="16">
        <v>0.32228435867793381</v>
      </c>
      <c r="F145" s="16">
        <v>0.19612135540420361</v>
      </c>
      <c r="G145" s="16">
        <v>3.3272057402038175</v>
      </c>
    </row>
    <row r="146" spans="1:7" x14ac:dyDescent="0.35">
      <c r="A146">
        <v>2022</v>
      </c>
      <c r="B146">
        <v>6</v>
      </c>
      <c r="C146">
        <v>5</v>
      </c>
      <c r="D146" s="16">
        <v>2.6409309670153305</v>
      </c>
      <c r="E146" s="16">
        <v>3.5762125349066789</v>
      </c>
      <c r="F146" s="16">
        <v>2.0476469936181294</v>
      </c>
      <c r="G146" s="16">
        <v>0.94526200990511633</v>
      </c>
    </row>
    <row r="147" spans="1:7" x14ac:dyDescent="0.35">
      <c r="A147">
        <v>2022</v>
      </c>
      <c r="B147">
        <v>6</v>
      </c>
      <c r="C147">
        <v>6</v>
      </c>
      <c r="D147" s="16">
        <v>0.14246492593239335</v>
      </c>
      <c r="E147" s="16">
        <v>0.60437594777585391</v>
      </c>
      <c r="F147" s="16">
        <v>4.4453230395347987E-2</v>
      </c>
      <c r="G147" s="16">
        <v>0.94639858491271944</v>
      </c>
    </row>
    <row r="148" spans="1:7" x14ac:dyDescent="0.35">
      <c r="A148">
        <v>2022</v>
      </c>
      <c r="B148">
        <v>6</v>
      </c>
      <c r="C148">
        <v>7</v>
      </c>
      <c r="D148" s="16">
        <v>3.0472990245636469</v>
      </c>
      <c r="E148" s="16">
        <v>0.90717052465871184</v>
      </c>
      <c r="F148" s="16">
        <v>3.5381977776534885</v>
      </c>
      <c r="G148" s="16">
        <v>1.2904471827004227</v>
      </c>
    </row>
    <row r="149" spans="1:7" x14ac:dyDescent="0.35">
      <c r="A149">
        <v>2022</v>
      </c>
      <c r="B149">
        <v>6</v>
      </c>
      <c r="C149">
        <v>8</v>
      </c>
      <c r="D149" s="16">
        <v>0.78514251366283805</v>
      </c>
      <c r="E149" s="16">
        <v>2.3869827248736835</v>
      </c>
      <c r="F149" s="16">
        <v>3.6992905942295673</v>
      </c>
      <c r="G149" s="16">
        <v>0.93407522651016572</v>
      </c>
    </row>
    <row r="150" spans="1:7" x14ac:dyDescent="0.35">
      <c r="A150">
        <v>2022</v>
      </c>
      <c r="B150">
        <v>6</v>
      </c>
      <c r="C150">
        <v>9</v>
      </c>
      <c r="D150" s="16">
        <v>1.52430782043802E-2</v>
      </c>
      <c r="E150" s="16">
        <v>1.6823416201557828</v>
      </c>
      <c r="F150" s="16">
        <v>2.2795238120456807</v>
      </c>
      <c r="G150" s="16">
        <v>1.5016761007141692</v>
      </c>
    </row>
    <row r="151" spans="1:7" x14ac:dyDescent="0.35">
      <c r="A151">
        <v>2022</v>
      </c>
      <c r="B151">
        <v>6</v>
      </c>
      <c r="C151">
        <v>10</v>
      </c>
      <c r="D151" s="16">
        <v>1.874593230887529</v>
      </c>
      <c r="E151" s="16">
        <v>2.5856330571846287</v>
      </c>
      <c r="F151" s="16">
        <v>1.0255202052170787</v>
      </c>
      <c r="G151" s="16">
        <v>3.3537012763737462</v>
      </c>
    </row>
    <row r="152" spans="1:7" x14ac:dyDescent="0.35">
      <c r="A152">
        <v>2022</v>
      </c>
      <c r="B152">
        <v>6</v>
      </c>
      <c r="C152">
        <v>11</v>
      </c>
      <c r="D152" s="16">
        <v>2.4434718986317283</v>
      </c>
      <c r="E152" s="16">
        <v>0.40855578449855035</v>
      </c>
      <c r="F152" s="16">
        <v>3.3324999610854324</v>
      </c>
      <c r="G152" s="16">
        <v>2.5695083587519743</v>
      </c>
    </row>
    <row r="153" spans="1:7" x14ac:dyDescent="0.35">
      <c r="A153">
        <v>2022</v>
      </c>
      <c r="B153">
        <v>6</v>
      </c>
      <c r="C153">
        <v>12</v>
      </c>
      <c r="D153" s="16">
        <v>0.13571660432991228</v>
      </c>
      <c r="E153" s="16">
        <v>2.0901882007515802</v>
      </c>
      <c r="F153" s="16">
        <v>0.63754234276999222</v>
      </c>
      <c r="G153" s="16">
        <v>3.7696680928961084</v>
      </c>
    </row>
    <row r="154" spans="1:7" x14ac:dyDescent="0.35">
      <c r="A154">
        <v>2022</v>
      </c>
      <c r="B154">
        <v>6</v>
      </c>
      <c r="C154">
        <v>13</v>
      </c>
      <c r="D154" s="16">
        <v>1.3335940218752134</v>
      </c>
      <c r="E154" s="16">
        <v>2.5863181262503803</v>
      </c>
      <c r="F154" s="16">
        <v>3.1523741522172473</v>
      </c>
      <c r="G154" s="16">
        <v>0.45784396725832632</v>
      </c>
    </row>
    <row r="155" spans="1:7" x14ac:dyDescent="0.35">
      <c r="A155">
        <v>2022</v>
      </c>
      <c r="B155">
        <v>6</v>
      </c>
      <c r="C155">
        <v>14</v>
      </c>
      <c r="D155" s="16">
        <v>1.5576908717176581</v>
      </c>
      <c r="E155" s="16">
        <v>2.9907278598258999</v>
      </c>
      <c r="F155" s="16">
        <v>3.8348389186350804</v>
      </c>
      <c r="G155" s="16">
        <v>2.8373548180939414</v>
      </c>
    </row>
    <row r="156" spans="1:7" x14ac:dyDescent="0.35">
      <c r="A156">
        <v>2022</v>
      </c>
      <c r="B156">
        <v>6</v>
      </c>
      <c r="C156">
        <v>15</v>
      </c>
      <c r="D156" s="16">
        <v>0.56973194083048817</v>
      </c>
      <c r="E156" s="16">
        <v>9.6638828178136293E-2</v>
      </c>
      <c r="F156" s="16">
        <v>3.7181770704814223</v>
      </c>
      <c r="G156" s="16">
        <v>1.8039199618067014</v>
      </c>
    </row>
    <row r="157" spans="1:7" x14ac:dyDescent="0.35">
      <c r="A157">
        <v>2022</v>
      </c>
      <c r="B157">
        <v>6</v>
      </c>
      <c r="C157">
        <v>16</v>
      </c>
      <c r="D157" s="16">
        <v>2.9725822365974408</v>
      </c>
      <c r="E157" s="16">
        <v>1.8950363065690987</v>
      </c>
      <c r="F157" s="16">
        <v>2.0067345956499381</v>
      </c>
      <c r="G157" s="16">
        <v>3.3353085134157401</v>
      </c>
    </row>
    <row r="158" spans="1:7" x14ac:dyDescent="0.35">
      <c r="A158">
        <v>2022</v>
      </c>
      <c r="B158">
        <v>6</v>
      </c>
      <c r="C158">
        <v>17</v>
      </c>
      <c r="D158" s="16">
        <v>3.7278021434360893</v>
      </c>
      <c r="E158" s="16">
        <v>2.3158689116411679</v>
      </c>
      <c r="F158" s="16">
        <v>3.8719443062442767</v>
      </c>
      <c r="G158" s="16">
        <v>1.9525574160436117</v>
      </c>
    </row>
    <row r="159" spans="1:7" x14ac:dyDescent="0.35">
      <c r="A159">
        <v>2022</v>
      </c>
      <c r="B159">
        <v>6</v>
      </c>
      <c r="C159">
        <v>18</v>
      </c>
      <c r="D159" s="16">
        <v>0.7035253491785225</v>
      </c>
      <c r="E159" s="16">
        <v>0.17216438915925991</v>
      </c>
      <c r="F159" s="16">
        <v>1.8140157719338048</v>
      </c>
      <c r="G159" s="16">
        <v>1.4944776275852596</v>
      </c>
    </row>
    <row r="160" spans="1:7" x14ac:dyDescent="0.35">
      <c r="A160">
        <v>2022</v>
      </c>
      <c r="B160">
        <v>6</v>
      </c>
      <c r="C160">
        <v>19</v>
      </c>
      <c r="D160" s="16">
        <v>0.9952222032924456</v>
      </c>
      <c r="E160" s="16">
        <v>2.8774457795932076</v>
      </c>
      <c r="F160" s="16">
        <v>4.4817344731074016E-3</v>
      </c>
      <c r="G160" s="16">
        <v>1.2823676431510731</v>
      </c>
    </row>
    <row r="161" spans="1:7" x14ac:dyDescent="0.35">
      <c r="A161">
        <v>2022</v>
      </c>
      <c r="B161">
        <v>6</v>
      </c>
      <c r="C161">
        <v>20</v>
      </c>
      <c r="D161" s="16">
        <v>1.9169041262875366</v>
      </c>
      <c r="E161" s="16">
        <v>3.1182286812136835</v>
      </c>
      <c r="F161" s="16">
        <v>2.6853514547718418</v>
      </c>
      <c r="G161" s="16">
        <v>2.0300427165194987</v>
      </c>
    </row>
    <row r="162" spans="1:7" x14ac:dyDescent="0.35">
      <c r="A162">
        <v>2022</v>
      </c>
      <c r="B162">
        <v>6</v>
      </c>
      <c r="C162">
        <v>21</v>
      </c>
      <c r="D162" s="16">
        <v>3.0130130089102463</v>
      </c>
      <c r="E162" s="16">
        <v>0.72006338188212649</v>
      </c>
      <c r="F162" s="16">
        <v>2.630320578236808</v>
      </c>
      <c r="G162" s="16">
        <v>0.86989470028624583</v>
      </c>
    </row>
    <row r="163" spans="1:7" x14ac:dyDescent="0.35">
      <c r="A163">
        <v>2022</v>
      </c>
      <c r="B163">
        <v>6</v>
      </c>
      <c r="C163">
        <v>22</v>
      </c>
      <c r="D163" s="16">
        <v>1.5172779617529932</v>
      </c>
      <c r="E163" s="16">
        <v>3.1856274746645727</v>
      </c>
      <c r="F163" s="16">
        <v>0.97842542433333657</v>
      </c>
      <c r="G163" s="16">
        <v>3.2388818191792415</v>
      </c>
    </row>
    <row r="164" spans="1:7" x14ac:dyDescent="0.35">
      <c r="A164">
        <v>2022</v>
      </c>
      <c r="B164">
        <v>6</v>
      </c>
      <c r="C164">
        <v>23</v>
      </c>
      <c r="D164" s="16">
        <v>3.6429617363783353</v>
      </c>
      <c r="E164" s="16">
        <v>1.6373608125459862</v>
      </c>
      <c r="F164" s="16">
        <v>2.2230230302261527</v>
      </c>
      <c r="G164" s="16">
        <v>1.7904863660487629</v>
      </c>
    </row>
    <row r="165" spans="1:7" x14ac:dyDescent="0.35">
      <c r="A165">
        <v>2022</v>
      </c>
      <c r="B165">
        <v>6</v>
      </c>
      <c r="C165">
        <v>24</v>
      </c>
      <c r="D165" s="16">
        <v>3.5168690753640561</v>
      </c>
      <c r="E165" s="16">
        <v>3.8297646305935502</v>
      </c>
      <c r="F165" s="16">
        <v>2.7281448818862359</v>
      </c>
      <c r="G165" s="16">
        <v>2.5607350941157403E-2</v>
      </c>
    </row>
    <row r="166" spans="1:7" x14ac:dyDescent="0.35">
      <c r="A166">
        <v>2022</v>
      </c>
      <c r="B166">
        <v>6</v>
      </c>
      <c r="C166">
        <v>25</v>
      </c>
      <c r="D166" s="16">
        <v>3.221605710517669</v>
      </c>
      <c r="E166" s="16">
        <v>3.643903483385357</v>
      </c>
      <c r="F166" s="16">
        <v>1.6525090045648354</v>
      </c>
      <c r="G166" s="16">
        <v>1.1123481622269238</v>
      </c>
    </row>
    <row r="167" spans="1:7" x14ac:dyDescent="0.35">
      <c r="A167">
        <v>2022</v>
      </c>
      <c r="B167">
        <v>6</v>
      </c>
      <c r="C167">
        <v>26</v>
      </c>
      <c r="D167" s="16">
        <v>3.5667031666960405</v>
      </c>
      <c r="E167" s="16">
        <v>0.14769954662154339</v>
      </c>
      <c r="F167" s="16">
        <v>3.3475159193473734</v>
      </c>
      <c r="G167" s="16">
        <v>2.9903214861484169</v>
      </c>
    </row>
    <row r="168" spans="1:7" x14ac:dyDescent="0.35">
      <c r="A168">
        <v>2022</v>
      </c>
      <c r="B168">
        <v>6</v>
      </c>
      <c r="C168">
        <v>27</v>
      </c>
      <c r="D168" s="16">
        <v>2.8883011436928641</v>
      </c>
      <c r="E168" s="16">
        <v>0.21966812404475755</v>
      </c>
      <c r="F168" s="16">
        <v>0.68296633924548189</v>
      </c>
      <c r="G168" s="16">
        <v>0.49199022452200447</v>
      </c>
    </row>
    <row r="169" spans="1:7" x14ac:dyDescent="0.35">
      <c r="A169">
        <v>2022</v>
      </c>
      <c r="B169">
        <v>6</v>
      </c>
      <c r="C169">
        <v>28</v>
      </c>
      <c r="D169" s="16">
        <v>3.7336135257927134</v>
      </c>
      <c r="E169" s="16">
        <v>2.2722991887270951</v>
      </c>
      <c r="F169" s="16">
        <v>2.8653162772401237</v>
      </c>
      <c r="G169" s="16">
        <v>0.73553574778036968</v>
      </c>
    </row>
    <row r="170" spans="1:7" x14ac:dyDescent="0.35">
      <c r="A170">
        <v>2022</v>
      </c>
      <c r="B170">
        <v>7</v>
      </c>
      <c r="C170">
        <v>1</v>
      </c>
      <c r="D170" s="16">
        <v>3.478875979357543</v>
      </c>
      <c r="E170" s="16">
        <v>2.9178088826354882</v>
      </c>
      <c r="F170" s="16">
        <v>3.2301337752383139</v>
      </c>
      <c r="G170" s="16">
        <v>3.5961216635623203</v>
      </c>
    </row>
    <row r="171" spans="1:7" x14ac:dyDescent="0.35">
      <c r="A171">
        <v>2022</v>
      </c>
      <c r="B171">
        <v>7</v>
      </c>
      <c r="C171">
        <v>2</v>
      </c>
      <c r="D171" s="16">
        <v>3.0144945722799803</v>
      </c>
      <c r="E171" s="16">
        <v>3.4155134442512507</v>
      </c>
      <c r="F171" s="16">
        <v>2.3464259794180542</v>
      </c>
      <c r="G171" s="16">
        <v>2.8245735788551172</v>
      </c>
    </row>
    <row r="172" spans="1:7" x14ac:dyDescent="0.35">
      <c r="A172">
        <v>2022</v>
      </c>
      <c r="B172">
        <v>7</v>
      </c>
      <c r="C172">
        <v>3</v>
      </c>
      <c r="D172" s="16">
        <v>2.7882795833711476</v>
      </c>
      <c r="E172" s="16">
        <v>3.0626324930864275</v>
      </c>
      <c r="F172" s="16">
        <v>1.7282324447988411</v>
      </c>
      <c r="G172" s="16">
        <v>2.7799857306569402</v>
      </c>
    </row>
    <row r="173" spans="1:7" x14ac:dyDescent="0.35">
      <c r="A173">
        <v>2022</v>
      </c>
      <c r="B173">
        <v>7</v>
      </c>
      <c r="C173">
        <v>4</v>
      </c>
      <c r="D173" s="16">
        <v>2.5805403820967889</v>
      </c>
      <c r="E173" s="16">
        <v>3.948168562113068</v>
      </c>
      <c r="F173" s="16">
        <v>2.9867774745809124</v>
      </c>
      <c r="G173" s="16">
        <v>5.4604702874758271E-2</v>
      </c>
    </row>
    <row r="174" spans="1:7" x14ac:dyDescent="0.35">
      <c r="A174">
        <v>2022</v>
      </c>
      <c r="B174">
        <v>7</v>
      </c>
      <c r="C174">
        <v>5</v>
      </c>
      <c r="D174" s="16">
        <v>2.9773960814365221</v>
      </c>
      <c r="E174" s="16">
        <v>3.5759553331802576</v>
      </c>
      <c r="F174" s="16">
        <v>3.1454649306284437</v>
      </c>
      <c r="G174" s="16">
        <v>2.5491779113031598</v>
      </c>
    </row>
    <row r="175" spans="1:7" x14ac:dyDescent="0.35">
      <c r="A175">
        <v>2022</v>
      </c>
      <c r="B175">
        <v>7</v>
      </c>
      <c r="C175">
        <v>6</v>
      </c>
      <c r="D175" s="16">
        <v>2.8383091583655125</v>
      </c>
      <c r="E175" s="16">
        <v>0.38734145123101804</v>
      </c>
      <c r="F175" s="16">
        <v>3.7409735414716452</v>
      </c>
      <c r="G175" s="16">
        <v>0.86022635816887094</v>
      </c>
    </row>
    <row r="176" spans="1:7" x14ac:dyDescent="0.35">
      <c r="A176">
        <v>2022</v>
      </c>
      <c r="B176">
        <v>7</v>
      </c>
      <c r="C176">
        <v>7</v>
      </c>
      <c r="D176" s="16">
        <v>2.275549224914859</v>
      </c>
      <c r="E176" s="16">
        <v>0.32212304302546357</v>
      </c>
      <c r="F176" s="16">
        <v>2.4220448166616495</v>
      </c>
      <c r="G176" s="16">
        <v>3.7368406386724304</v>
      </c>
    </row>
    <row r="177" spans="1:7" x14ac:dyDescent="0.35">
      <c r="A177">
        <v>2022</v>
      </c>
      <c r="B177">
        <v>7</v>
      </c>
      <c r="C177">
        <v>8</v>
      </c>
      <c r="D177" s="16">
        <v>0.3343541342905243</v>
      </c>
      <c r="E177" s="16">
        <v>0.69806507903113069</v>
      </c>
      <c r="F177" s="16">
        <v>3.4212790012576226</v>
      </c>
      <c r="G177" s="16">
        <v>1.6354792967456846</v>
      </c>
    </row>
    <row r="178" spans="1:7" x14ac:dyDescent="0.35">
      <c r="A178">
        <v>2022</v>
      </c>
      <c r="B178">
        <v>7</v>
      </c>
      <c r="C178">
        <v>9</v>
      </c>
      <c r="D178" s="16">
        <v>0.71800524125406318</v>
      </c>
      <c r="E178" s="16">
        <v>1.1645219737386525</v>
      </c>
      <c r="F178" s="16">
        <v>3.1602707233045115</v>
      </c>
      <c r="G178" s="16">
        <v>9.4368738394731366E-2</v>
      </c>
    </row>
    <row r="179" spans="1:7" x14ac:dyDescent="0.35">
      <c r="A179">
        <v>2022</v>
      </c>
      <c r="B179">
        <v>7</v>
      </c>
      <c r="C179">
        <v>10</v>
      </c>
      <c r="D179" s="16">
        <v>1.9821782187452275</v>
      </c>
      <c r="E179" s="16">
        <v>3.1561762084004332</v>
      </c>
      <c r="F179" s="16">
        <v>1.5224150760696893</v>
      </c>
      <c r="G179" s="16">
        <v>2.9419418182034782</v>
      </c>
    </row>
    <row r="180" spans="1:7" x14ac:dyDescent="0.35">
      <c r="A180">
        <v>2022</v>
      </c>
      <c r="B180">
        <v>7</v>
      </c>
      <c r="C180">
        <v>11</v>
      </c>
      <c r="D180" s="16">
        <v>0.77146866139068448</v>
      </c>
      <c r="E180" s="16">
        <v>3.1943575117578455</v>
      </c>
      <c r="F180" s="16">
        <v>0.55214703485384131</v>
      </c>
      <c r="G180" s="16">
        <v>1.905255832214519</v>
      </c>
    </row>
    <row r="181" spans="1:7" x14ac:dyDescent="0.35">
      <c r="A181">
        <v>2022</v>
      </c>
      <c r="B181">
        <v>7</v>
      </c>
      <c r="C181">
        <v>12</v>
      </c>
      <c r="D181" s="16">
        <v>0.26156158795934825</v>
      </c>
      <c r="E181" s="16">
        <v>3.5423461031474015</v>
      </c>
      <c r="F181" s="16">
        <v>1.1988363293761606</v>
      </c>
      <c r="G181" s="16">
        <v>0.69267030599900226</v>
      </c>
    </row>
    <row r="182" spans="1:7" x14ac:dyDescent="0.35">
      <c r="A182">
        <v>2022</v>
      </c>
      <c r="B182">
        <v>7</v>
      </c>
      <c r="C182">
        <v>13</v>
      </c>
      <c r="D182" s="16">
        <v>1.3384530368093661</v>
      </c>
      <c r="E182" s="16">
        <v>1.5220707770733592</v>
      </c>
      <c r="F182" s="16">
        <v>3.270145016275805E-2</v>
      </c>
      <c r="G182" s="16">
        <v>0.71814238317764501</v>
      </c>
    </row>
    <row r="183" spans="1:7" x14ac:dyDescent="0.35">
      <c r="A183">
        <v>2022</v>
      </c>
      <c r="B183">
        <v>7</v>
      </c>
      <c r="C183">
        <v>14</v>
      </c>
      <c r="D183" s="16">
        <v>3.5607082682175188</v>
      </c>
      <c r="E183" s="16">
        <v>1.8707376993222535</v>
      </c>
      <c r="F183" s="16">
        <v>3.8667727742157587</v>
      </c>
      <c r="G183" s="16">
        <v>0.23791734830154798</v>
      </c>
    </row>
    <row r="184" spans="1:7" x14ac:dyDescent="0.35">
      <c r="A184">
        <v>2022</v>
      </c>
      <c r="B184">
        <v>7</v>
      </c>
      <c r="C184">
        <v>15</v>
      </c>
      <c r="D184" s="16">
        <v>1.2394524001447409</v>
      </c>
      <c r="E184" s="16">
        <v>3.9126078775301809</v>
      </c>
      <c r="F184" s="16">
        <v>0.78309356293614396</v>
      </c>
      <c r="G184" s="16">
        <v>2.9213185289138814</v>
      </c>
    </row>
    <row r="185" spans="1:7" x14ac:dyDescent="0.35">
      <c r="A185">
        <v>2022</v>
      </c>
      <c r="B185">
        <v>7</v>
      </c>
      <c r="C185">
        <v>16</v>
      </c>
      <c r="D185" s="16">
        <v>2.483752817647332</v>
      </c>
      <c r="E185" s="16">
        <v>1.7611515116506369</v>
      </c>
      <c r="F185" s="16">
        <v>1.8553095179440504</v>
      </c>
      <c r="G185" s="16">
        <v>0.32209165148748742</v>
      </c>
    </row>
    <row r="186" spans="1:7" x14ac:dyDescent="0.35">
      <c r="A186">
        <v>2022</v>
      </c>
      <c r="B186">
        <v>7</v>
      </c>
      <c r="C186">
        <v>17</v>
      </c>
      <c r="D186" s="16">
        <v>2.8151115404862161</v>
      </c>
      <c r="E186" s="16">
        <v>1.2773729596193593</v>
      </c>
      <c r="F186" s="16">
        <v>3.9373498888334955</v>
      </c>
      <c r="G186" s="16">
        <v>0.2328993845135896</v>
      </c>
    </row>
    <row r="187" spans="1:7" x14ac:dyDescent="0.35">
      <c r="A187">
        <v>2022</v>
      </c>
      <c r="B187">
        <v>7</v>
      </c>
      <c r="C187">
        <v>18</v>
      </c>
      <c r="D187" s="16">
        <v>0.66450207108854853</v>
      </c>
      <c r="E187" s="16">
        <v>1.8746335215493226</v>
      </c>
      <c r="F187" s="16">
        <v>1.3720807142019038</v>
      </c>
      <c r="G187" s="16">
        <v>1.917439297679465</v>
      </c>
    </row>
    <row r="188" spans="1:7" x14ac:dyDescent="0.35">
      <c r="A188">
        <v>2022</v>
      </c>
      <c r="B188">
        <v>7</v>
      </c>
      <c r="C188">
        <v>19</v>
      </c>
      <c r="D188" s="16">
        <v>0.53312039186846594</v>
      </c>
      <c r="E188" s="16">
        <v>3.7526031030350562</v>
      </c>
      <c r="F188" s="16">
        <v>0.43184567659131501</v>
      </c>
      <c r="G188" s="16">
        <v>8.0083099008017467E-2</v>
      </c>
    </row>
    <row r="189" spans="1:7" x14ac:dyDescent="0.35">
      <c r="A189">
        <v>2022</v>
      </c>
      <c r="B189">
        <v>7</v>
      </c>
      <c r="C189">
        <v>20</v>
      </c>
      <c r="D189" s="16">
        <v>1.5360289858608991</v>
      </c>
      <c r="E189" s="16">
        <v>2.324772591886775</v>
      </c>
      <c r="F189" s="16">
        <v>1.3335066121344679</v>
      </c>
      <c r="G189" s="16">
        <v>1.1416352852498539</v>
      </c>
    </row>
    <row r="190" spans="1:7" x14ac:dyDescent="0.35">
      <c r="A190">
        <v>2022</v>
      </c>
      <c r="B190">
        <v>7</v>
      </c>
      <c r="C190">
        <v>21</v>
      </c>
      <c r="D190" s="16">
        <v>3.6555867647354945</v>
      </c>
      <c r="E190" s="16">
        <v>0.4625282231011596</v>
      </c>
      <c r="F190" s="16">
        <v>0.74615762277613396</v>
      </c>
      <c r="G190" s="16">
        <v>3.2841981243559051</v>
      </c>
    </row>
    <row r="191" spans="1:7" x14ac:dyDescent="0.35">
      <c r="A191">
        <v>2022</v>
      </c>
      <c r="B191">
        <v>7</v>
      </c>
      <c r="C191">
        <v>22</v>
      </c>
      <c r="D191" s="16">
        <v>1.9018678507329825</v>
      </c>
      <c r="E191" s="16">
        <v>0.35345473840970465</v>
      </c>
      <c r="F191" s="16">
        <v>0.38639154479253612</v>
      </c>
      <c r="G191" s="16">
        <v>0.97791186414569164</v>
      </c>
    </row>
    <row r="192" spans="1:7" x14ac:dyDescent="0.35">
      <c r="A192">
        <v>2022</v>
      </c>
      <c r="B192">
        <v>7</v>
      </c>
      <c r="C192">
        <v>23</v>
      </c>
      <c r="D192" s="16">
        <v>1.978158910937232</v>
      </c>
      <c r="E192" s="16">
        <v>0.71773554071924028</v>
      </c>
      <c r="F192" s="16">
        <v>2.2896712967488568</v>
      </c>
      <c r="G192" s="16">
        <v>1.203802207094204</v>
      </c>
    </row>
    <row r="193" spans="1:7" x14ac:dyDescent="0.35">
      <c r="A193">
        <v>2022</v>
      </c>
      <c r="B193">
        <v>7</v>
      </c>
      <c r="C193">
        <v>24</v>
      </c>
      <c r="D193" s="16">
        <v>2.9182767283338613</v>
      </c>
      <c r="E193" s="16">
        <v>2.3379126369446328</v>
      </c>
      <c r="F193" s="16">
        <v>0.32432314180441058</v>
      </c>
      <c r="G193" s="16">
        <v>8.9781932683724808E-2</v>
      </c>
    </row>
    <row r="194" spans="1:7" x14ac:dyDescent="0.35">
      <c r="A194">
        <v>2022</v>
      </c>
      <c r="B194">
        <v>7</v>
      </c>
      <c r="C194">
        <v>25</v>
      </c>
      <c r="D194" s="16">
        <v>3.667580186526131</v>
      </c>
      <c r="E194" s="16">
        <v>3.3289736909204479</v>
      </c>
      <c r="F194" s="16">
        <v>3.9601145189881817</v>
      </c>
      <c r="G194" s="16">
        <v>0.21998154189370522</v>
      </c>
    </row>
    <row r="195" spans="1:7" x14ac:dyDescent="0.35">
      <c r="A195">
        <v>2022</v>
      </c>
      <c r="B195">
        <v>7</v>
      </c>
      <c r="C195">
        <v>26</v>
      </c>
      <c r="D195" s="16">
        <v>0.37829539216616714</v>
      </c>
      <c r="E195" s="16">
        <v>1.104901966568443</v>
      </c>
      <c r="F195" s="16">
        <v>0.86309124189456821</v>
      </c>
      <c r="G195" s="16">
        <v>0.92253862118805063</v>
      </c>
    </row>
    <row r="196" spans="1:7" x14ac:dyDescent="0.35">
      <c r="A196">
        <v>2022</v>
      </c>
      <c r="B196">
        <v>7</v>
      </c>
      <c r="C196">
        <v>27</v>
      </c>
      <c r="D196" s="16">
        <v>2.8867153781549311</v>
      </c>
      <c r="E196" s="16">
        <v>3.8844103342626739</v>
      </c>
      <c r="F196" s="16">
        <v>3.2153164242884014</v>
      </c>
      <c r="G196" s="16">
        <v>0.89559804590993952</v>
      </c>
    </row>
    <row r="197" spans="1:7" x14ac:dyDescent="0.35">
      <c r="A197">
        <v>2022</v>
      </c>
      <c r="B197">
        <v>7</v>
      </c>
      <c r="C197">
        <v>28</v>
      </c>
      <c r="D197" s="16">
        <v>1.4272396947689785</v>
      </c>
      <c r="E197" s="16">
        <v>3.0046226127371463</v>
      </c>
      <c r="F197" s="16">
        <v>3.671501186853531</v>
      </c>
      <c r="G197" s="16">
        <v>0.54553328375889443</v>
      </c>
    </row>
    <row r="198" spans="1:7" x14ac:dyDescent="0.35">
      <c r="A198">
        <v>2022</v>
      </c>
      <c r="B198">
        <v>8</v>
      </c>
      <c r="C198">
        <v>1</v>
      </c>
      <c r="D198" s="16">
        <v>1.5621583613217536</v>
      </c>
      <c r="E198" s="16">
        <v>2.8240596871643695</v>
      </c>
      <c r="F198" s="16">
        <v>1.8174006820502391</v>
      </c>
      <c r="G198" s="16">
        <v>3.9874709586032506</v>
      </c>
    </row>
    <row r="199" spans="1:7" x14ac:dyDescent="0.35">
      <c r="A199">
        <v>2022</v>
      </c>
      <c r="B199">
        <v>8</v>
      </c>
      <c r="C199">
        <v>2</v>
      </c>
      <c r="D199" s="16">
        <v>1.2279031300839676</v>
      </c>
      <c r="E199" s="16">
        <v>1.533260932610351</v>
      </c>
      <c r="F199" s="16">
        <v>3.0928686816872402</v>
      </c>
      <c r="G199" s="16">
        <v>0.13638151383261787</v>
      </c>
    </row>
    <row r="200" spans="1:7" x14ac:dyDescent="0.35">
      <c r="A200">
        <v>2022</v>
      </c>
      <c r="B200">
        <v>8</v>
      </c>
      <c r="C200">
        <v>3</v>
      </c>
      <c r="D200" s="16">
        <v>2.3048978680465133</v>
      </c>
      <c r="E200" s="16">
        <v>1.2131612118754229</v>
      </c>
      <c r="F200" s="16">
        <v>2.5824459215218747</v>
      </c>
      <c r="G200" s="16">
        <v>0.64872901878915457</v>
      </c>
    </row>
    <row r="201" spans="1:7" x14ac:dyDescent="0.35">
      <c r="A201">
        <v>2022</v>
      </c>
      <c r="B201">
        <v>8</v>
      </c>
      <c r="C201">
        <v>4</v>
      </c>
      <c r="D201" s="16">
        <v>2.0344080998802916E-2</v>
      </c>
      <c r="E201" s="16">
        <v>1.1101347582120678</v>
      </c>
      <c r="F201" s="16">
        <v>1.9897204913559818</v>
      </c>
      <c r="G201" s="16">
        <v>3.6690936043430238</v>
      </c>
    </row>
    <row r="202" spans="1:7" x14ac:dyDescent="0.35">
      <c r="A202">
        <v>2022</v>
      </c>
      <c r="B202">
        <v>8</v>
      </c>
      <c r="C202">
        <v>5</v>
      </c>
      <c r="D202" s="16">
        <v>0.66352312015084314</v>
      </c>
      <c r="E202" s="16">
        <v>3.1722253215509602</v>
      </c>
      <c r="F202" s="16">
        <v>2.8345287109798614</v>
      </c>
      <c r="G202" s="16">
        <v>0.51758024024047344</v>
      </c>
    </row>
    <row r="203" spans="1:7" x14ac:dyDescent="0.35">
      <c r="A203">
        <v>2022</v>
      </c>
      <c r="B203">
        <v>8</v>
      </c>
      <c r="C203">
        <v>6</v>
      </c>
      <c r="D203" s="16">
        <v>3.1633437979530066</v>
      </c>
      <c r="E203" s="16">
        <v>1.854998401310171</v>
      </c>
      <c r="F203" s="16">
        <v>1.8903997444155878</v>
      </c>
      <c r="G203" s="16">
        <v>3.453394125393825</v>
      </c>
    </row>
    <row r="204" spans="1:7" x14ac:dyDescent="0.35">
      <c r="A204">
        <v>2022</v>
      </c>
      <c r="B204">
        <v>8</v>
      </c>
      <c r="C204">
        <v>7</v>
      </c>
      <c r="D204" s="16">
        <v>0.56388818420085451</v>
      </c>
      <c r="E204" s="16">
        <v>2.061270419023661</v>
      </c>
      <c r="F204" s="16">
        <v>2.2722354740020063</v>
      </c>
      <c r="G204" s="16">
        <v>2.4960716029308547</v>
      </c>
    </row>
    <row r="205" spans="1:7" x14ac:dyDescent="0.35">
      <c r="A205">
        <v>2022</v>
      </c>
      <c r="B205">
        <v>8</v>
      </c>
      <c r="C205">
        <v>8</v>
      </c>
      <c r="D205" s="16">
        <v>3.6832198579247932</v>
      </c>
      <c r="E205" s="16">
        <v>0.86314570878072328</v>
      </c>
      <c r="F205" s="16">
        <v>2.1887823096601435</v>
      </c>
      <c r="G205" s="16">
        <v>3.2535651493931042</v>
      </c>
    </row>
    <row r="206" spans="1:7" x14ac:dyDescent="0.35">
      <c r="A206">
        <v>2022</v>
      </c>
      <c r="B206">
        <v>8</v>
      </c>
      <c r="C206">
        <v>9</v>
      </c>
      <c r="D206" s="16">
        <v>1.7674316534285772</v>
      </c>
      <c r="E206" s="16">
        <v>1.8629589593541653</v>
      </c>
      <c r="F206" s="16">
        <v>3.6739368322297872</v>
      </c>
      <c r="G206" s="16">
        <v>1.229147614781692</v>
      </c>
    </row>
    <row r="207" spans="1:7" x14ac:dyDescent="0.35">
      <c r="A207">
        <v>2022</v>
      </c>
      <c r="B207">
        <v>8</v>
      </c>
      <c r="C207">
        <v>10</v>
      </c>
      <c r="D207" s="16">
        <v>0.58305401347694863</v>
      </c>
      <c r="E207" s="16">
        <v>1.205584607370239</v>
      </c>
      <c r="F207" s="16">
        <v>2.8636733957779885</v>
      </c>
      <c r="G207" s="16">
        <v>2.0912661587732817</v>
      </c>
    </row>
    <row r="208" spans="1:7" x14ac:dyDescent="0.35">
      <c r="A208">
        <v>2022</v>
      </c>
      <c r="B208">
        <v>8</v>
      </c>
      <c r="C208">
        <v>11</v>
      </c>
      <c r="D208" s="16">
        <v>1.0948786744875507</v>
      </c>
      <c r="E208" s="16">
        <v>3.3351914532525209</v>
      </c>
      <c r="F208" s="16">
        <v>3.4887146042977117</v>
      </c>
      <c r="G208" s="16">
        <v>1.0227296353461148</v>
      </c>
    </row>
    <row r="209" spans="1:7" x14ac:dyDescent="0.35">
      <c r="A209">
        <v>2022</v>
      </c>
      <c r="B209">
        <v>8</v>
      </c>
      <c r="C209">
        <v>12</v>
      </c>
      <c r="D209" s="16">
        <v>1.9515704641240883</v>
      </c>
      <c r="E209" s="16">
        <v>0.58303022008593786</v>
      </c>
      <c r="F209" s="16">
        <v>2.5369157116358898</v>
      </c>
      <c r="G209" s="16">
        <v>2.1259930817873376</v>
      </c>
    </row>
    <row r="210" spans="1:7" x14ac:dyDescent="0.35">
      <c r="A210">
        <v>2022</v>
      </c>
      <c r="B210">
        <v>8</v>
      </c>
      <c r="C210">
        <v>13</v>
      </c>
      <c r="D210" s="16">
        <v>0.76182602066745897</v>
      </c>
      <c r="E210" s="16">
        <v>1.4609116753032492</v>
      </c>
      <c r="F210" s="16">
        <v>3.5099453642119465</v>
      </c>
      <c r="G210" s="16">
        <v>1.7044949786816646</v>
      </c>
    </row>
    <row r="211" spans="1:7" x14ac:dyDescent="0.35">
      <c r="A211">
        <v>2022</v>
      </c>
      <c r="B211">
        <v>8</v>
      </c>
      <c r="C211">
        <v>14</v>
      </c>
      <c r="D211" s="16">
        <v>1.2734389007132672</v>
      </c>
      <c r="E211" s="16">
        <v>2.918739286496669</v>
      </c>
      <c r="F211" s="16">
        <v>3.4657374824057476</v>
      </c>
      <c r="G211" s="16">
        <v>0.80576834964875266</v>
      </c>
    </row>
    <row r="212" spans="1:7" x14ac:dyDescent="0.35">
      <c r="A212">
        <v>2022</v>
      </c>
      <c r="B212">
        <v>8</v>
      </c>
      <c r="C212">
        <v>15</v>
      </c>
      <c r="D212" s="16">
        <v>3.734599692252591</v>
      </c>
      <c r="E212" s="16">
        <v>1.1713251370257343</v>
      </c>
      <c r="F212" s="16">
        <v>2.8334378467072514</v>
      </c>
      <c r="G212" s="16">
        <v>2.9511250288451181</v>
      </c>
    </row>
    <row r="213" spans="1:7" x14ac:dyDescent="0.35">
      <c r="A213">
        <v>2022</v>
      </c>
      <c r="B213">
        <v>8</v>
      </c>
      <c r="C213">
        <v>16</v>
      </c>
      <c r="D213" s="16">
        <v>3.5934697565919715</v>
      </c>
      <c r="E213" s="16">
        <v>3.9234924294985474</v>
      </c>
      <c r="F213" s="16">
        <v>0.3636592342559255</v>
      </c>
      <c r="G213" s="16">
        <v>1.2765084369696806</v>
      </c>
    </row>
    <row r="214" spans="1:7" x14ac:dyDescent="0.35">
      <c r="A214">
        <v>2022</v>
      </c>
      <c r="B214">
        <v>8</v>
      </c>
      <c r="C214">
        <v>17</v>
      </c>
      <c r="D214" s="16">
        <v>2.1324183159917429</v>
      </c>
      <c r="E214" s="16">
        <v>2.870992371166222</v>
      </c>
      <c r="F214" s="16">
        <v>3.9592760722108991</v>
      </c>
      <c r="G214" s="16">
        <v>0.33386917913723524</v>
      </c>
    </row>
    <row r="215" spans="1:7" x14ac:dyDescent="0.35">
      <c r="A215">
        <v>2022</v>
      </c>
      <c r="B215">
        <v>8</v>
      </c>
      <c r="C215">
        <v>18</v>
      </c>
      <c r="D215" s="16">
        <v>3.6162925225071723</v>
      </c>
      <c r="E215" s="16">
        <v>2.9283599837257137</v>
      </c>
      <c r="F215" s="16">
        <v>0.94746678214195024</v>
      </c>
      <c r="G215" s="16">
        <v>3.2650151322271475</v>
      </c>
    </row>
    <row r="216" spans="1:7" x14ac:dyDescent="0.35">
      <c r="A216">
        <v>2022</v>
      </c>
      <c r="B216">
        <v>8</v>
      </c>
      <c r="C216">
        <v>19</v>
      </c>
      <c r="D216" s="16">
        <v>5.9204040531262159E-3</v>
      </c>
      <c r="E216" s="16">
        <v>3.7243231976959414</v>
      </c>
      <c r="F216" s="16">
        <v>3.0614639128037853</v>
      </c>
      <c r="G216" s="16">
        <v>3.4809401089002918</v>
      </c>
    </row>
    <row r="217" spans="1:7" x14ac:dyDescent="0.35">
      <c r="A217">
        <v>2022</v>
      </c>
      <c r="B217">
        <v>8</v>
      </c>
      <c r="C217">
        <v>20</v>
      </c>
      <c r="D217" s="16">
        <v>3.565183175519381</v>
      </c>
      <c r="E217" s="16">
        <v>2.1180966951224622E-2</v>
      </c>
      <c r="F217" s="16">
        <v>0.83006501399503563</v>
      </c>
      <c r="G217" s="16">
        <v>2.4571398708653023</v>
      </c>
    </row>
    <row r="218" spans="1:7" x14ac:dyDescent="0.35">
      <c r="A218">
        <v>2022</v>
      </c>
      <c r="B218">
        <v>8</v>
      </c>
      <c r="C218">
        <v>21</v>
      </c>
      <c r="D218" s="16">
        <v>0.91436201735662026</v>
      </c>
      <c r="E218" s="16">
        <v>0.32516805761870682</v>
      </c>
      <c r="F218" s="16">
        <v>2.919026033761345</v>
      </c>
      <c r="G218" s="16">
        <v>1.7458159670470992</v>
      </c>
    </row>
    <row r="219" spans="1:7" x14ac:dyDescent="0.35">
      <c r="A219">
        <v>2022</v>
      </c>
      <c r="B219">
        <v>8</v>
      </c>
      <c r="C219">
        <v>22</v>
      </c>
      <c r="D219" s="16">
        <v>1.0510362021010256</v>
      </c>
      <c r="E219" s="16">
        <v>2.27252460179036</v>
      </c>
      <c r="F219" s="16">
        <v>1.8687924774925238</v>
      </c>
      <c r="G219" s="16">
        <v>2.4290462867493972</v>
      </c>
    </row>
    <row r="220" spans="1:7" x14ac:dyDescent="0.35">
      <c r="A220">
        <v>2022</v>
      </c>
      <c r="B220">
        <v>8</v>
      </c>
      <c r="C220">
        <v>23</v>
      </c>
      <c r="D220" s="16">
        <v>2.2333152183108771</v>
      </c>
      <c r="E220" s="16">
        <v>2.7924860959079072</v>
      </c>
      <c r="F220" s="16">
        <v>8.4782242182340539E-2</v>
      </c>
      <c r="G220" s="16">
        <v>2.5259069259133375</v>
      </c>
    </row>
    <row r="221" spans="1:7" x14ac:dyDescent="0.35">
      <c r="A221">
        <v>2022</v>
      </c>
      <c r="B221">
        <v>8</v>
      </c>
      <c r="C221">
        <v>24</v>
      </c>
      <c r="D221" s="16">
        <v>0.5620978215943051</v>
      </c>
      <c r="E221" s="16">
        <v>0.71765553763468093</v>
      </c>
      <c r="F221" s="16">
        <v>0.60043263235492006</v>
      </c>
      <c r="G221" s="16">
        <v>1.3549819838936203</v>
      </c>
    </row>
    <row r="222" spans="1:7" x14ac:dyDescent="0.35">
      <c r="A222">
        <v>2022</v>
      </c>
      <c r="B222">
        <v>8</v>
      </c>
      <c r="C222">
        <v>25</v>
      </c>
      <c r="D222" s="16">
        <v>3.0605567404181198</v>
      </c>
      <c r="E222" s="16">
        <v>5.7255743298316286E-2</v>
      </c>
      <c r="F222" s="16">
        <v>5.6216761491342027E-2</v>
      </c>
      <c r="G222" s="16">
        <v>0.97596205990414653</v>
      </c>
    </row>
    <row r="223" spans="1:7" x14ac:dyDescent="0.35">
      <c r="A223">
        <v>2022</v>
      </c>
      <c r="B223">
        <v>8</v>
      </c>
      <c r="C223">
        <v>26</v>
      </c>
      <c r="D223" s="16">
        <v>0.87675058858234722</v>
      </c>
      <c r="E223" s="16">
        <v>3.5431259616123572</v>
      </c>
      <c r="F223" s="16">
        <v>2.8250681692178548</v>
      </c>
      <c r="G223" s="16">
        <v>0.97790797448884526</v>
      </c>
    </row>
    <row r="224" spans="1:7" x14ac:dyDescent="0.35">
      <c r="A224">
        <v>2022</v>
      </c>
      <c r="B224">
        <v>8</v>
      </c>
      <c r="C224">
        <v>27</v>
      </c>
      <c r="D224" s="16">
        <v>3.557117958116693</v>
      </c>
      <c r="E224" s="16">
        <v>3.7937478459671614</v>
      </c>
      <c r="F224" s="16">
        <v>3.5318213918913939</v>
      </c>
      <c r="G224" s="16">
        <v>3.1635633914092951</v>
      </c>
    </row>
    <row r="225" spans="1:7" x14ac:dyDescent="0.35">
      <c r="A225">
        <v>2022</v>
      </c>
      <c r="B225">
        <v>8</v>
      </c>
      <c r="C225">
        <v>28</v>
      </c>
      <c r="D225" s="16">
        <v>1.013510228171115</v>
      </c>
      <c r="E225" s="16">
        <v>1.9490118016414719</v>
      </c>
      <c r="F225" s="16">
        <v>2.2725589205121288</v>
      </c>
      <c r="G225" s="16">
        <v>1.6414811267613394</v>
      </c>
    </row>
    <row r="226" spans="1:7" x14ac:dyDescent="0.35">
      <c r="A226">
        <v>2022</v>
      </c>
      <c r="B226">
        <v>9</v>
      </c>
      <c r="C226">
        <v>1</v>
      </c>
      <c r="D226" s="16">
        <v>5.3841809336101498E-2</v>
      </c>
      <c r="E226" s="16">
        <v>0.58013719415023912</v>
      </c>
      <c r="F226" s="16">
        <v>2.4978036215902186</v>
      </c>
      <c r="G226" s="16">
        <v>3.1248922919311313</v>
      </c>
    </row>
    <row r="227" spans="1:7" x14ac:dyDescent="0.35">
      <c r="A227">
        <v>2022</v>
      </c>
      <c r="B227">
        <v>9</v>
      </c>
      <c r="C227">
        <v>2</v>
      </c>
      <c r="D227" s="16">
        <v>3.3664317990902846</v>
      </c>
      <c r="E227" s="16">
        <v>2.7048785159579469</v>
      </c>
      <c r="F227" s="16">
        <v>3.0067708459565456</v>
      </c>
      <c r="G227" s="16">
        <v>1.6817741023678527</v>
      </c>
    </row>
    <row r="228" spans="1:7" x14ac:dyDescent="0.35">
      <c r="A228">
        <v>2022</v>
      </c>
      <c r="B228">
        <v>9</v>
      </c>
      <c r="C228">
        <v>3</v>
      </c>
      <c r="D228" s="16">
        <v>3.9036118242038822</v>
      </c>
      <c r="E228" s="16">
        <v>2.1592474308055922</v>
      </c>
      <c r="F228" s="16">
        <v>2.6531656175883627</v>
      </c>
      <c r="G228" s="16">
        <v>0.43166420299171815</v>
      </c>
    </row>
    <row r="229" spans="1:7" x14ac:dyDescent="0.35">
      <c r="A229">
        <v>2022</v>
      </c>
      <c r="B229">
        <v>9</v>
      </c>
      <c r="C229">
        <v>4</v>
      </c>
      <c r="D229" s="16">
        <v>3.7013554927162784</v>
      </c>
      <c r="E229" s="16">
        <v>2.2718468550035595</v>
      </c>
      <c r="F229" s="16">
        <v>2.613934116926897</v>
      </c>
      <c r="G229" s="16">
        <v>1.5458397203910166</v>
      </c>
    </row>
    <row r="230" spans="1:7" x14ac:dyDescent="0.35">
      <c r="A230">
        <v>2022</v>
      </c>
      <c r="B230">
        <v>9</v>
      </c>
      <c r="C230">
        <v>5</v>
      </c>
      <c r="D230" s="16">
        <v>0.5698020988599648</v>
      </c>
      <c r="E230" s="16">
        <v>1.95954914291528</v>
      </c>
      <c r="F230" s="16">
        <v>3.3359849054207049</v>
      </c>
      <c r="G230" s="16">
        <v>0.66224883069534402</v>
      </c>
    </row>
    <row r="231" spans="1:7" x14ac:dyDescent="0.35">
      <c r="A231">
        <v>2022</v>
      </c>
      <c r="B231">
        <v>9</v>
      </c>
      <c r="C231">
        <v>6</v>
      </c>
      <c r="D231" s="16">
        <v>3.9651589776979179</v>
      </c>
      <c r="E231" s="16">
        <v>1.4653106715795849</v>
      </c>
      <c r="F231" s="16">
        <v>2.6396915248492676</v>
      </c>
      <c r="G231" s="16">
        <v>3.3568216365528016</v>
      </c>
    </row>
    <row r="232" spans="1:7" x14ac:dyDescent="0.35">
      <c r="A232">
        <v>2022</v>
      </c>
      <c r="B232">
        <v>9</v>
      </c>
      <c r="C232">
        <v>7</v>
      </c>
      <c r="D232" s="16">
        <v>1.1806673192206363</v>
      </c>
      <c r="E232" s="16">
        <v>0.40279633718566599</v>
      </c>
      <c r="F232" s="16">
        <v>5.3233677105126276E-2</v>
      </c>
      <c r="G232" s="16">
        <v>1.0870684447769108</v>
      </c>
    </row>
    <row r="233" spans="1:7" x14ac:dyDescent="0.35">
      <c r="A233">
        <v>2022</v>
      </c>
      <c r="B233">
        <v>9</v>
      </c>
      <c r="C233">
        <v>8</v>
      </c>
      <c r="D233" s="16">
        <v>4.3185803898049713E-2</v>
      </c>
      <c r="E233" s="16">
        <v>3.6953825873989934</v>
      </c>
      <c r="F233" s="16">
        <v>1.3967185729605145</v>
      </c>
      <c r="G233" s="16">
        <v>1.4689380628508699</v>
      </c>
    </row>
    <row r="234" spans="1:7" x14ac:dyDescent="0.35">
      <c r="A234">
        <v>2022</v>
      </c>
      <c r="B234">
        <v>9</v>
      </c>
      <c r="C234">
        <v>9</v>
      </c>
      <c r="D234" s="16">
        <v>0.43425523424502988</v>
      </c>
      <c r="E234" s="16">
        <v>1.1000291715989667</v>
      </c>
      <c r="F234" s="16">
        <v>3.482895553067475</v>
      </c>
      <c r="G234" s="16">
        <v>1.3366863876453436</v>
      </c>
    </row>
    <row r="235" spans="1:7" x14ac:dyDescent="0.35">
      <c r="A235">
        <v>2022</v>
      </c>
      <c r="B235">
        <v>9</v>
      </c>
      <c r="C235">
        <v>10</v>
      </c>
      <c r="D235" s="16">
        <v>2.5201959470591619</v>
      </c>
      <c r="E235" s="16">
        <v>0.68390733908202828</v>
      </c>
      <c r="F235" s="16">
        <v>0.23019675743536405</v>
      </c>
      <c r="G235" s="16">
        <v>3.5247388632715442</v>
      </c>
    </row>
    <row r="236" spans="1:7" x14ac:dyDescent="0.35">
      <c r="A236">
        <v>2022</v>
      </c>
      <c r="B236">
        <v>9</v>
      </c>
      <c r="C236">
        <v>11</v>
      </c>
      <c r="D236" s="16">
        <v>0.83301399146152955</v>
      </c>
      <c r="E236" s="16">
        <v>0.20595077056829503</v>
      </c>
      <c r="F236" s="16">
        <v>2.2543106060178379</v>
      </c>
      <c r="G236" s="16">
        <v>0.1050312776346094</v>
      </c>
    </row>
    <row r="237" spans="1:7" x14ac:dyDescent="0.35">
      <c r="A237">
        <v>2022</v>
      </c>
      <c r="B237">
        <v>9</v>
      </c>
      <c r="C237">
        <v>12</v>
      </c>
      <c r="D237" s="16">
        <v>1.8455165808610885</v>
      </c>
      <c r="E237" s="16">
        <v>1.1432785547629414</v>
      </c>
      <c r="F237" s="16">
        <v>2.9376407385830392</v>
      </c>
      <c r="G237" s="16">
        <v>2.4699786223527425</v>
      </c>
    </row>
    <row r="238" spans="1:7" x14ac:dyDescent="0.35">
      <c r="A238">
        <v>2022</v>
      </c>
      <c r="B238">
        <v>9</v>
      </c>
      <c r="C238">
        <v>13</v>
      </c>
      <c r="D238" s="16">
        <v>3.5051780397543078</v>
      </c>
      <c r="E238" s="16">
        <v>3.9305357373142593</v>
      </c>
      <c r="F238" s="16">
        <v>2.6610639233470605</v>
      </c>
      <c r="G238" s="16">
        <v>1.933703272708839</v>
      </c>
    </row>
    <row r="239" spans="1:7" x14ac:dyDescent="0.35">
      <c r="A239">
        <v>2022</v>
      </c>
      <c r="B239">
        <v>9</v>
      </c>
      <c r="C239">
        <v>14</v>
      </c>
      <c r="D239" s="16">
        <v>2.3042908679855172</v>
      </c>
      <c r="E239" s="16">
        <v>1.0709998094847597</v>
      </c>
      <c r="F239" s="16">
        <v>1.7610870074453353</v>
      </c>
      <c r="G239" s="16">
        <v>3.8855004032227454</v>
      </c>
    </row>
    <row r="240" spans="1:7" x14ac:dyDescent="0.35">
      <c r="A240">
        <v>2022</v>
      </c>
      <c r="B240">
        <v>9</v>
      </c>
      <c r="C240">
        <v>15</v>
      </c>
      <c r="D240" s="16">
        <v>0.19895694165901778</v>
      </c>
      <c r="E240" s="16">
        <v>1.22650706411443</v>
      </c>
      <c r="F240" s="16">
        <v>3.9886646062437325</v>
      </c>
      <c r="G240" s="16">
        <v>3.1734808935494909</v>
      </c>
    </row>
    <row r="241" spans="1:7" x14ac:dyDescent="0.35">
      <c r="A241">
        <v>2022</v>
      </c>
      <c r="B241">
        <v>9</v>
      </c>
      <c r="C241">
        <v>16</v>
      </c>
      <c r="D241" s="16">
        <v>2.180023736364225</v>
      </c>
      <c r="E241" s="16">
        <v>2.019758471205352</v>
      </c>
      <c r="F241" s="16">
        <v>2.5614398248571444</v>
      </c>
      <c r="G241" s="16">
        <v>3.6417827116820107</v>
      </c>
    </row>
    <row r="242" spans="1:7" x14ac:dyDescent="0.35">
      <c r="A242">
        <v>2022</v>
      </c>
      <c r="B242">
        <v>9</v>
      </c>
      <c r="C242">
        <v>17</v>
      </c>
      <c r="D242" s="16">
        <v>2.963894268249422</v>
      </c>
      <c r="E242" s="16">
        <v>0.79220587692011613</v>
      </c>
      <c r="F242" s="16">
        <v>1.6112522671788265</v>
      </c>
      <c r="G242" s="16">
        <v>2.0229947605517578</v>
      </c>
    </row>
    <row r="243" spans="1:7" x14ac:dyDescent="0.35">
      <c r="A243">
        <v>2022</v>
      </c>
      <c r="B243">
        <v>9</v>
      </c>
      <c r="C243">
        <v>18</v>
      </c>
      <c r="D243" s="16">
        <v>3.210077825838451</v>
      </c>
      <c r="E243" s="16">
        <v>0.6862795254790286</v>
      </c>
      <c r="F243" s="16">
        <v>3.9388486131467864</v>
      </c>
      <c r="G243" s="16">
        <v>0.55625301943848005</v>
      </c>
    </row>
    <row r="244" spans="1:7" x14ac:dyDescent="0.35">
      <c r="A244">
        <v>2022</v>
      </c>
      <c r="B244">
        <v>9</v>
      </c>
      <c r="C244">
        <v>19</v>
      </c>
      <c r="D244" s="16">
        <v>3.8407527052866728</v>
      </c>
      <c r="E244" s="16">
        <v>2.2693865895421768</v>
      </c>
      <c r="F244" s="16">
        <v>0.16956118554623245</v>
      </c>
      <c r="G244" s="16">
        <v>2.554794876649372</v>
      </c>
    </row>
    <row r="245" spans="1:7" x14ac:dyDescent="0.35">
      <c r="A245">
        <v>2022</v>
      </c>
      <c r="B245">
        <v>9</v>
      </c>
      <c r="C245">
        <v>20</v>
      </c>
      <c r="D245" s="16">
        <v>0.57839455326168565</v>
      </c>
      <c r="E245" s="16">
        <v>0.24549781871552279</v>
      </c>
      <c r="F245" s="16">
        <v>2.437273712220267</v>
      </c>
      <c r="G245" s="16">
        <v>1.2758190035625208</v>
      </c>
    </row>
    <row r="246" spans="1:7" x14ac:dyDescent="0.35">
      <c r="A246">
        <v>2022</v>
      </c>
      <c r="B246">
        <v>9</v>
      </c>
      <c r="C246">
        <v>21</v>
      </c>
      <c r="D246" s="16">
        <v>2.8004284754900493</v>
      </c>
      <c r="E246" s="16">
        <v>1.6651464228070925</v>
      </c>
      <c r="F246" s="16">
        <v>3.0482374622601496</v>
      </c>
      <c r="G246" s="16">
        <v>3.70486866804309</v>
      </c>
    </row>
    <row r="247" spans="1:7" x14ac:dyDescent="0.35">
      <c r="A247">
        <v>2022</v>
      </c>
      <c r="B247">
        <v>9</v>
      </c>
      <c r="C247">
        <v>22</v>
      </c>
      <c r="D247" s="16">
        <v>1.576905652322059</v>
      </c>
      <c r="E247" s="16">
        <v>2.4616172651456756</v>
      </c>
      <c r="F247" s="16">
        <v>1.0673895529160542</v>
      </c>
      <c r="G247" s="16">
        <v>8.9466901326682446E-3</v>
      </c>
    </row>
    <row r="248" spans="1:7" x14ac:dyDescent="0.35">
      <c r="A248">
        <v>2022</v>
      </c>
      <c r="B248">
        <v>9</v>
      </c>
      <c r="C248">
        <v>23</v>
      </c>
      <c r="D248" s="16">
        <v>2.6385514701315684</v>
      </c>
      <c r="E248" s="16">
        <v>0.34078436297121462</v>
      </c>
      <c r="F248" s="16">
        <v>0.39429893915755931</v>
      </c>
      <c r="G248" s="16">
        <v>0.72798506239386862</v>
      </c>
    </row>
    <row r="249" spans="1:7" x14ac:dyDescent="0.35">
      <c r="A249">
        <v>2022</v>
      </c>
      <c r="B249">
        <v>9</v>
      </c>
      <c r="C249">
        <v>24</v>
      </c>
      <c r="D249" s="16">
        <v>9.8832560604147357E-2</v>
      </c>
      <c r="E249" s="16">
        <v>3.266305761109995</v>
      </c>
      <c r="F249" s="16">
        <v>2.7075775854733886</v>
      </c>
      <c r="G249" s="16">
        <v>3.6717459735451183</v>
      </c>
    </row>
    <row r="250" spans="1:7" x14ac:dyDescent="0.35">
      <c r="A250">
        <v>2022</v>
      </c>
      <c r="B250">
        <v>9</v>
      </c>
      <c r="C250">
        <v>25</v>
      </c>
      <c r="D250" s="16">
        <v>2.8195278858505524</v>
      </c>
      <c r="E250" s="16">
        <v>3.8153421963520957</v>
      </c>
      <c r="F250" s="16">
        <v>2.4894140687474224</v>
      </c>
      <c r="G250" s="16">
        <v>1.4680964101989913</v>
      </c>
    </row>
    <row r="251" spans="1:7" x14ac:dyDescent="0.35">
      <c r="A251">
        <v>2022</v>
      </c>
      <c r="B251">
        <v>9</v>
      </c>
      <c r="C251">
        <v>26</v>
      </c>
      <c r="D251" s="16">
        <v>3.9013574310271166</v>
      </c>
      <c r="E251" s="16">
        <v>0.52057859893491454</v>
      </c>
      <c r="F251" s="16">
        <v>1.4829162225052173</v>
      </c>
      <c r="G251" s="16">
        <v>2.7128150226963936</v>
      </c>
    </row>
    <row r="252" spans="1:7" x14ac:dyDescent="0.35">
      <c r="A252">
        <v>2022</v>
      </c>
      <c r="B252">
        <v>9</v>
      </c>
      <c r="C252">
        <v>27</v>
      </c>
      <c r="D252" s="16">
        <v>1.9900636036285735</v>
      </c>
      <c r="E252" s="16">
        <v>0.52773617284643226</v>
      </c>
      <c r="F252" s="16">
        <v>2.822920766049263</v>
      </c>
      <c r="G252" s="16">
        <v>2.6794151447259065</v>
      </c>
    </row>
    <row r="253" spans="1:7" x14ac:dyDescent="0.35">
      <c r="A253">
        <v>2022</v>
      </c>
      <c r="B253">
        <v>9</v>
      </c>
      <c r="C253">
        <v>28</v>
      </c>
      <c r="D253" s="16">
        <v>0.12430245174468491</v>
      </c>
      <c r="E253" s="16">
        <v>1.9884131469600308</v>
      </c>
      <c r="F253" s="16">
        <v>0.74850244134017752</v>
      </c>
      <c r="G253" s="16">
        <v>1.3879010383361217</v>
      </c>
    </row>
    <row r="254" spans="1:7" x14ac:dyDescent="0.35">
      <c r="A254">
        <v>2022</v>
      </c>
      <c r="B254">
        <v>10</v>
      </c>
      <c r="C254">
        <v>1</v>
      </c>
      <c r="D254" s="16">
        <v>1.1072677105593862</v>
      </c>
      <c r="E254" s="16">
        <v>2.6484786617622618</v>
      </c>
      <c r="F254" s="16">
        <v>3.8766171336373669</v>
      </c>
      <c r="G254" s="16">
        <v>3.7106572912483315E-2</v>
      </c>
    </row>
    <row r="255" spans="1:7" x14ac:dyDescent="0.35">
      <c r="A255">
        <v>2022</v>
      </c>
      <c r="B255">
        <v>10</v>
      </c>
      <c r="C255">
        <v>2</v>
      </c>
      <c r="D255" s="16">
        <v>2.0742417854416577</v>
      </c>
      <c r="E255" s="16">
        <v>2.2377393595759121</v>
      </c>
      <c r="F255" s="16">
        <v>0.79801526395484412</v>
      </c>
      <c r="G255" s="16">
        <v>3.5310768410941193</v>
      </c>
    </row>
    <row r="256" spans="1:7" x14ac:dyDescent="0.35">
      <c r="A256">
        <v>2022</v>
      </c>
      <c r="B256">
        <v>10</v>
      </c>
      <c r="C256">
        <v>3</v>
      </c>
      <c r="D256" s="16">
        <v>2.4296566524300762</v>
      </c>
      <c r="E256" s="16">
        <v>0.72647007801589281</v>
      </c>
      <c r="F256" s="16">
        <v>0.54498343735311616</v>
      </c>
      <c r="G256" s="16">
        <v>0.88447511575978366</v>
      </c>
    </row>
    <row r="257" spans="1:7" x14ac:dyDescent="0.35">
      <c r="A257">
        <v>2022</v>
      </c>
      <c r="B257">
        <v>10</v>
      </c>
      <c r="C257">
        <v>4</v>
      </c>
      <c r="D257" s="16">
        <v>3.1900909933356529</v>
      </c>
      <c r="E257" s="16">
        <v>2.9691929249945046</v>
      </c>
      <c r="F257" s="16">
        <v>0.79567611119670678</v>
      </c>
      <c r="G257" s="16">
        <v>1.0593879858810236</v>
      </c>
    </row>
    <row r="258" spans="1:7" x14ac:dyDescent="0.35">
      <c r="A258">
        <v>2022</v>
      </c>
      <c r="B258">
        <v>10</v>
      </c>
      <c r="C258">
        <v>5</v>
      </c>
      <c r="D258" s="16">
        <v>3.1983160723028057</v>
      </c>
      <c r="E258" s="16">
        <v>3.7368195877551518</v>
      </c>
      <c r="F258" s="16">
        <v>0.46858878478396715</v>
      </c>
      <c r="G258" s="16">
        <v>2.9216099836220408</v>
      </c>
    </row>
    <row r="259" spans="1:7" x14ac:dyDescent="0.35">
      <c r="A259">
        <v>2022</v>
      </c>
      <c r="B259">
        <v>10</v>
      </c>
      <c r="C259">
        <v>6</v>
      </c>
      <c r="D259" s="16">
        <v>3.0847450261025724</v>
      </c>
      <c r="E259" s="16">
        <v>1.6497836076859445</v>
      </c>
      <c r="F259" s="16">
        <v>3.9370788985854515</v>
      </c>
      <c r="G259" s="16">
        <v>1.1055689761061096</v>
      </c>
    </row>
    <row r="260" spans="1:7" x14ac:dyDescent="0.35">
      <c r="A260">
        <v>2022</v>
      </c>
      <c r="B260">
        <v>10</v>
      </c>
      <c r="C260">
        <v>7</v>
      </c>
      <c r="D260" s="16">
        <v>1.4108973500972795</v>
      </c>
      <c r="E260" s="16">
        <v>1.4668904179354492</v>
      </c>
      <c r="F260" s="16">
        <v>2.471482646667118</v>
      </c>
      <c r="G260" s="16">
        <v>3.9787360686464557</v>
      </c>
    </row>
    <row r="261" spans="1:7" x14ac:dyDescent="0.35">
      <c r="A261">
        <v>2022</v>
      </c>
      <c r="B261">
        <v>10</v>
      </c>
      <c r="C261">
        <v>8</v>
      </c>
      <c r="D261" s="16">
        <v>3.18983279736312</v>
      </c>
      <c r="E261" s="16">
        <v>1.4878146213452705</v>
      </c>
      <c r="F261" s="16">
        <v>2.7599519789072864</v>
      </c>
      <c r="G261" s="16">
        <v>2.356562131250675</v>
      </c>
    </row>
    <row r="262" spans="1:7" x14ac:dyDescent="0.35">
      <c r="A262">
        <v>2022</v>
      </c>
      <c r="B262">
        <v>10</v>
      </c>
      <c r="C262">
        <v>9</v>
      </c>
      <c r="D262" s="16">
        <v>3.4876009299383592</v>
      </c>
      <c r="E262" s="16">
        <v>1.3035979825908961</v>
      </c>
      <c r="F262" s="16">
        <v>3.6959877060741717</v>
      </c>
      <c r="G262" s="16">
        <v>0.63106481334094866</v>
      </c>
    </row>
    <row r="263" spans="1:7" x14ac:dyDescent="0.35">
      <c r="A263">
        <v>2022</v>
      </c>
      <c r="B263">
        <v>10</v>
      </c>
      <c r="C263">
        <v>10</v>
      </c>
      <c r="D263" s="16">
        <v>1.6491578105005238</v>
      </c>
      <c r="E263" s="16">
        <v>0.35921291769116293</v>
      </c>
      <c r="F263" s="16">
        <v>1.945698263366674</v>
      </c>
      <c r="G263" s="16">
        <v>1.839225640845255</v>
      </c>
    </row>
    <row r="264" spans="1:7" x14ac:dyDescent="0.35">
      <c r="A264">
        <v>2022</v>
      </c>
      <c r="B264">
        <v>10</v>
      </c>
      <c r="C264">
        <v>11</v>
      </c>
      <c r="D264" s="16">
        <v>3.4335872455571494</v>
      </c>
      <c r="E264" s="16">
        <v>2.1463404661783785</v>
      </c>
      <c r="F264" s="16">
        <v>1.8113381599646381</v>
      </c>
      <c r="G264" s="16">
        <v>1.0300912468274976</v>
      </c>
    </row>
    <row r="265" spans="1:7" x14ac:dyDescent="0.35">
      <c r="A265">
        <v>2022</v>
      </c>
      <c r="B265">
        <v>10</v>
      </c>
      <c r="C265">
        <v>12</v>
      </c>
      <c r="D265" s="16">
        <v>0.7335009674305879</v>
      </c>
      <c r="E265" s="16">
        <v>3.1636547416982301</v>
      </c>
      <c r="F265" s="16">
        <v>1.717561573030379</v>
      </c>
      <c r="G265" s="16">
        <v>3.0517542737387702</v>
      </c>
    </row>
    <row r="266" spans="1:7" x14ac:dyDescent="0.35">
      <c r="A266">
        <v>2022</v>
      </c>
      <c r="B266">
        <v>10</v>
      </c>
      <c r="C266">
        <v>13</v>
      </c>
      <c r="D266" s="16">
        <v>2.9659507738549999</v>
      </c>
      <c r="E266" s="16">
        <v>1.339896962154326</v>
      </c>
      <c r="F266" s="16">
        <v>3.0965432196126792</v>
      </c>
      <c r="G266" s="16">
        <v>3.4731049704003292</v>
      </c>
    </row>
    <row r="267" spans="1:7" x14ac:dyDescent="0.35">
      <c r="A267">
        <v>2022</v>
      </c>
      <c r="B267">
        <v>10</v>
      </c>
      <c r="C267">
        <v>14</v>
      </c>
      <c r="D267" s="16">
        <v>0.36071262859188824</v>
      </c>
      <c r="E267" s="16">
        <v>3.7840207528882539</v>
      </c>
      <c r="F267" s="16">
        <v>3.3114625574328982</v>
      </c>
      <c r="G267" s="16">
        <v>2.4934838297895445</v>
      </c>
    </row>
    <row r="268" spans="1:7" x14ac:dyDescent="0.35">
      <c r="A268">
        <v>2022</v>
      </c>
      <c r="B268">
        <v>10</v>
      </c>
      <c r="C268">
        <v>15</v>
      </c>
      <c r="D268" s="16">
        <v>2.4309013217467044</v>
      </c>
      <c r="E268" s="16">
        <v>0.75310360387197184</v>
      </c>
      <c r="F268" s="16">
        <v>3.6464389281804794</v>
      </c>
      <c r="G268" s="16">
        <v>0.40924575776823868</v>
      </c>
    </row>
    <row r="269" spans="1:7" x14ac:dyDescent="0.35">
      <c r="A269">
        <v>2022</v>
      </c>
      <c r="B269">
        <v>10</v>
      </c>
      <c r="C269">
        <v>16</v>
      </c>
      <c r="D269" s="16">
        <v>3.6960081185799725</v>
      </c>
      <c r="E269" s="16">
        <v>3.7946800214845773</v>
      </c>
      <c r="F269" s="16">
        <v>1.3749451586736363</v>
      </c>
      <c r="G269" s="16">
        <v>3.5826328969036823</v>
      </c>
    </row>
    <row r="270" spans="1:7" x14ac:dyDescent="0.35">
      <c r="A270">
        <v>2022</v>
      </c>
      <c r="B270">
        <v>10</v>
      </c>
      <c r="C270">
        <v>17</v>
      </c>
      <c r="D270" s="16">
        <v>3.7787808765636437</v>
      </c>
      <c r="E270" s="16">
        <v>3.6870075441713617</v>
      </c>
      <c r="F270" s="16">
        <v>2.5617533803869703</v>
      </c>
      <c r="G270" s="16">
        <v>1.8482515129675114</v>
      </c>
    </row>
    <row r="271" spans="1:7" x14ac:dyDescent="0.35">
      <c r="A271">
        <v>2022</v>
      </c>
      <c r="B271">
        <v>10</v>
      </c>
      <c r="C271">
        <v>18</v>
      </c>
      <c r="D271" s="16">
        <v>2.8452069822176518</v>
      </c>
      <c r="E271" s="16">
        <v>3.0083371167889283</v>
      </c>
      <c r="F271" s="16">
        <v>1.1674793688401923</v>
      </c>
      <c r="G271" s="16">
        <v>0.56247059906228136</v>
      </c>
    </row>
    <row r="272" spans="1:7" x14ac:dyDescent="0.35">
      <c r="A272">
        <v>2022</v>
      </c>
      <c r="B272">
        <v>10</v>
      </c>
      <c r="C272">
        <v>19</v>
      </c>
      <c r="D272" s="16">
        <v>3.1784827728137843</v>
      </c>
      <c r="E272" s="16">
        <v>9.0580286068805638E-2</v>
      </c>
      <c r="F272" s="16">
        <v>1.7727633522701072</v>
      </c>
      <c r="G272" s="16">
        <v>0.93643642366788127</v>
      </c>
    </row>
    <row r="273" spans="1:7" x14ac:dyDescent="0.35">
      <c r="A273">
        <v>2022</v>
      </c>
      <c r="B273">
        <v>10</v>
      </c>
      <c r="C273">
        <v>20</v>
      </c>
      <c r="D273" s="16">
        <v>0.56436868334827306</v>
      </c>
      <c r="E273" s="16">
        <v>3.3275023161410959</v>
      </c>
      <c r="F273" s="16">
        <v>3.6709863699587677</v>
      </c>
      <c r="G273" s="16">
        <v>3.2357804688705367</v>
      </c>
    </row>
    <row r="274" spans="1:7" x14ac:dyDescent="0.35">
      <c r="A274">
        <v>2022</v>
      </c>
      <c r="B274">
        <v>10</v>
      </c>
      <c r="C274">
        <v>21</v>
      </c>
      <c r="D274" s="16">
        <v>0.59209445548235928</v>
      </c>
      <c r="E274" s="16">
        <v>2.1503771861044183</v>
      </c>
      <c r="F274" s="16">
        <v>3.7045544304192211</v>
      </c>
      <c r="G274" s="16">
        <v>1.8094853610410917</v>
      </c>
    </row>
    <row r="275" spans="1:7" x14ac:dyDescent="0.35">
      <c r="A275">
        <v>2022</v>
      </c>
      <c r="B275">
        <v>10</v>
      </c>
      <c r="C275">
        <v>22</v>
      </c>
      <c r="D275" s="16">
        <v>1.5540559274667074</v>
      </c>
      <c r="E275" s="16">
        <v>2.0683481330667211</v>
      </c>
      <c r="F275" s="16">
        <v>0.35954279372051889</v>
      </c>
      <c r="G275" s="16">
        <v>1.1928964681477336</v>
      </c>
    </row>
    <row r="276" spans="1:7" x14ac:dyDescent="0.35">
      <c r="A276">
        <v>2022</v>
      </c>
      <c r="B276">
        <v>10</v>
      </c>
      <c r="C276">
        <v>23</v>
      </c>
      <c r="D276" s="16">
        <v>1.4670627514332133</v>
      </c>
      <c r="E276" s="16">
        <v>1.6005257372233288</v>
      </c>
      <c r="F276" s="16">
        <v>3.5061746444494144</v>
      </c>
      <c r="G276" s="16">
        <v>3.8152367911846321</v>
      </c>
    </row>
    <row r="277" spans="1:7" x14ac:dyDescent="0.35">
      <c r="A277">
        <v>2022</v>
      </c>
      <c r="B277">
        <v>10</v>
      </c>
      <c r="C277">
        <v>24</v>
      </c>
      <c r="D277" s="16">
        <v>0.61511546162051101</v>
      </c>
      <c r="E277" s="16">
        <v>0.68560138103504542</v>
      </c>
      <c r="F277" s="16">
        <v>0.89068886269233882</v>
      </c>
      <c r="G277" s="16">
        <v>4.9131410584744017E-2</v>
      </c>
    </row>
    <row r="278" spans="1:7" x14ac:dyDescent="0.35">
      <c r="A278">
        <v>2022</v>
      </c>
      <c r="B278">
        <v>10</v>
      </c>
      <c r="C278">
        <v>25</v>
      </c>
      <c r="D278" s="16">
        <v>0.64310508632429286</v>
      </c>
      <c r="E278" s="16">
        <v>3.095399207408069</v>
      </c>
      <c r="F278" s="16">
        <v>0.53290589698711077</v>
      </c>
      <c r="G278" s="16">
        <v>3.4695752503544242</v>
      </c>
    </row>
    <row r="279" spans="1:7" x14ac:dyDescent="0.35">
      <c r="A279">
        <v>2022</v>
      </c>
      <c r="B279">
        <v>10</v>
      </c>
      <c r="C279">
        <v>26</v>
      </c>
      <c r="D279" s="16">
        <v>1.5257161040589091</v>
      </c>
      <c r="E279" s="16">
        <v>2.813515845150846</v>
      </c>
      <c r="F279" s="16">
        <v>9.4971604828093525E-2</v>
      </c>
      <c r="G279" s="16">
        <v>2.0453901787168172</v>
      </c>
    </row>
    <row r="280" spans="1:7" x14ac:dyDescent="0.35">
      <c r="A280">
        <v>2022</v>
      </c>
      <c r="B280">
        <v>10</v>
      </c>
      <c r="C280">
        <v>27</v>
      </c>
      <c r="D280" s="16">
        <v>2.0492893868394391</v>
      </c>
      <c r="E280" s="16">
        <v>3.6212838856231246</v>
      </c>
      <c r="F280" s="16">
        <v>0.24901140971054092</v>
      </c>
      <c r="G280" s="16">
        <v>0.73965697309973022</v>
      </c>
    </row>
    <row r="281" spans="1:7" x14ac:dyDescent="0.35">
      <c r="A281">
        <v>2022</v>
      </c>
      <c r="B281">
        <v>10</v>
      </c>
      <c r="C281">
        <v>28</v>
      </c>
      <c r="D281" s="16">
        <v>0.40683485397958474</v>
      </c>
      <c r="E281" s="16">
        <v>0.91080205793016678</v>
      </c>
      <c r="F281" s="16">
        <v>3.2677060057058194</v>
      </c>
      <c r="G281" s="16">
        <v>2.127634087998612</v>
      </c>
    </row>
    <row r="282" spans="1:7" x14ac:dyDescent="0.35">
      <c r="A282">
        <v>2022</v>
      </c>
      <c r="B282">
        <v>11</v>
      </c>
      <c r="C282">
        <v>1</v>
      </c>
      <c r="D282" s="16">
        <v>3.6089370189836933</v>
      </c>
      <c r="E282" s="16">
        <v>1.0457903044459509</v>
      </c>
      <c r="F282" s="16">
        <v>3.2550577854857941</v>
      </c>
      <c r="G282" s="16">
        <v>2.2743857530776443</v>
      </c>
    </row>
    <row r="283" spans="1:7" x14ac:dyDescent="0.35">
      <c r="A283">
        <v>2022</v>
      </c>
      <c r="B283">
        <v>11</v>
      </c>
      <c r="C283">
        <v>2</v>
      </c>
      <c r="D283" s="16">
        <v>3.4960532141380543</v>
      </c>
      <c r="E283" s="16">
        <v>0.90363516491727403</v>
      </c>
      <c r="F283" s="16">
        <v>2.352265535730337</v>
      </c>
      <c r="G283" s="16">
        <v>3.3928024578056593</v>
      </c>
    </row>
    <row r="284" spans="1:7" x14ac:dyDescent="0.35">
      <c r="A284">
        <v>2022</v>
      </c>
      <c r="B284">
        <v>11</v>
      </c>
      <c r="C284">
        <v>3</v>
      </c>
      <c r="D284" s="16">
        <v>3.2559576045650314</v>
      </c>
      <c r="E284" s="16">
        <v>3.8213166024540635</v>
      </c>
      <c r="F284" s="16">
        <v>2.0852818158464141</v>
      </c>
      <c r="G284" s="16">
        <v>0.2319547534801174</v>
      </c>
    </row>
    <row r="285" spans="1:7" x14ac:dyDescent="0.35">
      <c r="A285">
        <v>2022</v>
      </c>
      <c r="B285">
        <v>11</v>
      </c>
      <c r="C285">
        <v>4</v>
      </c>
      <c r="D285" s="16">
        <v>2.1052735936006872</v>
      </c>
      <c r="E285" s="16">
        <v>2.7855209775690883</v>
      </c>
      <c r="F285" s="16">
        <v>1.1248076594506551</v>
      </c>
      <c r="G285" s="16">
        <v>2.4829235710580946</v>
      </c>
    </row>
    <row r="286" spans="1:7" x14ac:dyDescent="0.35">
      <c r="A286">
        <v>2022</v>
      </c>
      <c r="B286">
        <v>11</v>
      </c>
      <c r="C286">
        <v>5</v>
      </c>
      <c r="D286" s="16">
        <v>0.718623860369763</v>
      </c>
      <c r="E286" s="16">
        <v>3.4589305103800965</v>
      </c>
      <c r="F286" s="16">
        <v>2.9018387833791079</v>
      </c>
      <c r="G286" s="16">
        <v>0.27455619342142823</v>
      </c>
    </row>
    <row r="287" spans="1:7" x14ac:dyDescent="0.35">
      <c r="A287">
        <v>2022</v>
      </c>
      <c r="B287">
        <v>11</v>
      </c>
      <c r="C287">
        <v>6</v>
      </c>
      <c r="D287" s="16">
        <v>0.94739347126877149</v>
      </c>
      <c r="E287" s="16">
        <v>1.904840207977307</v>
      </c>
      <c r="F287" s="16">
        <v>0.58909902308105133</v>
      </c>
      <c r="G287" s="16">
        <v>1.0194867678233908</v>
      </c>
    </row>
    <row r="288" spans="1:7" x14ac:dyDescent="0.35">
      <c r="A288">
        <v>2022</v>
      </c>
      <c r="B288">
        <v>11</v>
      </c>
      <c r="C288">
        <v>7</v>
      </c>
      <c r="D288" s="16">
        <v>0.61557397644439726</v>
      </c>
      <c r="E288" s="16">
        <v>2.5410127563428446</v>
      </c>
      <c r="F288" s="16">
        <v>2.3943149339572098</v>
      </c>
      <c r="G288" s="16">
        <v>2.0262656942192194</v>
      </c>
    </row>
    <row r="289" spans="1:7" x14ac:dyDescent="0.35">
      <c r="A289">
        <v>2022</v>
      </c>
      <c r="B289">
        <v>11</v>
      </c>
      <c r="C289">
        <v>8</v>
      </c>
      <c r="D289" s="16">
        <v>2.7180804696128762</v>
      </c>
      <c r="E289" s="16">
        <v>0.56770189439777452</v>
      </c>
      <c r="F289" s="16">
        <v>3.8080376180500086</v>
      </c>
      <c r="G289" s="16">
        <v>0.91713036381434287</v>
      </c>
    </row>
    <row r="290" spans="1:7" x14ac:dyDescent="0.35">
      <c r="A290">
        <v>2022</v>
      </c>
      <c r="B290">
        <v>11</v>
      </c>
      <c r="C290">
        <v>9</v>
      </c>
      <c r="D290" s="16">
        <v>1.0571532370261258</v>
      </c>
      <c r="E290" s="16">
        <v>1.3863195402824036</v>
      </c>
      <c r="F290" s="16">
        <v>0.30940395015250166</v>
      </c>
      <c r="G290" s="16">
        <v>2.7696002821168717</v>
      </c>
    </row>
    <row r="291" spans="1:7" x14ac:dyDescent="0.35">
      <c r="A291">
        <v>2022</v>
      </c>
      <c r="B291">
        <v>11</v>
      </c>
      <c r="C291">
        <v>10</v>
      </c>
      <c r="D291" s="16">
        <v>1.9947988049667789</v>
      </c>
      <c r="E291" s="16">
        <v>3.5377402176898816</v>
      </c>
      <c r="F291" s="16">
        <v>3.5489885013349238</v>
      </c>
      <c r="G291" s="16">
        <v>3.4771183135180452</v>
      </c>
    </row>
    <row r="292" spans="1:7" x14ac:dyDescent="0.35">
      <c r="A292">
        <v>2022</v>
      </c>
      <c r="B292">
        <v>11</v>
      </c>
      <c r="C292">
        <v>11</v>
      </c>
      <c r="D292" s="16">
        <v>3.7412581142505581</v>
      </c>
      <c r="E292" s="16">
        <v>1.1319826119182221</v>
      </c>
      <c r="F292" s="16">
        <v>1.7177346827869799</v>
      </c>
      <c r="G292" s="16">
        <v>0.52114014838116374</v>
      </c>
    </row>
    <row r="293" spans="1:7" x14ac:dyDescent="0.35">
      <c r="A293">
        <v>2022</v>
      </c>
      <c r="B293">
        <v>11</v>
      </c>
      <c r="C293">
        <v>12</v>
      </c>
      <c r="D293" s="16">
        <v>1.1073297029781934</v>
      </c>
      <c r="E293" s="16">
        <v>1.6434162362820386</v>
      </c>
      <c r="F293" s="16">
        <v>1.3400253530848651</v>
      </c>
      <c r="G293" s="16">
        <v>2.8617401176266015</v>
      </c>
    </row>
    <row r="294" spans="1:7" x14ac:dyDescent="0.35">
      <c r="A294">
        <v>2022</v>
      </c>
      <c r="B294">
        <v>11</v>
      </c>
      <c r="C294">
        <v>13</v>
      </c>
      <c r="D294" s="16">
        <v>0.27081748080435109</v>
      </c>
      <c r="E294" s="16">
        <v>3.2631639694330343</v>
      </c>
      <c r="F294" s="16">
        <v>1.213465385545589</v>
      </c>
      <c r="G294" s="16">
        <v>3.3367309928334756</v>
      </c>
    </row>
    <row r="295" spans="1:7" x14ac:dyDescent="0.35">
      <c r="A295">
        <v>2022</v>
      </c>
      <c r="B295">
        <v>11</v>
      </c>
      <c r="C295">
        <v>14</v>
      </c>
      <c r="D295" s="16">
        <v>0.42079954946857123</v>
      </c>
      <c r="E295" s="16">
        <v>1.1113952580524793</v>
      </c>
      <c r="F295" s="16">
        <v>3.2131280906804198</v>
      </c>
      <c r="G295" s="16">
        <v>1.4112662040289838</v>
      </c>
    </row>
    <row r="296" spans="1:7" x14ac:dyDescent="0.35">
      <c r="A296">
        <v>2022</v>
      </c>
      <c r="B296">
        <v>11</v>
      </c>
      <c r="C296">
        <v>15</v>
      </c>
      <c r="D296" s="16">
        <v>0.12978137062041917</v>
      </c>
      <c r="E296" s="16">
        <v>0.31660221969969315</v>
      </c>
      <c r="F296" s="16">
        <v>2.1662146763214412</v>
      </c>
      <c r="G296" s="16">
        <v>3.2878634535233409</v>
      </c>
    </row>
    <row r="297" spans="1:7" x14ac:dyDescent="0.35">
      <c r="A297">
        <v>2022</v>
      </c>
      <c r="B297">
        <v>11</v>
      </c>
      <c r="C297">
        <v>16</v>
      </c>
      <c r="D297" s="16">
        <v>2.6686643078483789</v>
      </c>
      <c r="E297" s="16">
        <v>2.8469217168055256</v>
      </c>
      <c r="F297" s="16">
        <v>2.6289759776879764</v>
      </c>
      <c r="G297" s="16">
        <v>0.49023425540223364</v>
      </c>
    </row>
    <row r="298" spans="1:7" x14ac:dyDescent="0.35">
      <c r="A298">
        <v>2022</v>
      </c>
      <c r="B298">
        <v>11</v>
      </c>
      <c r="C298">
        <v>17</v>
      </c>
      <c r="D298" s="16">
        <v>1.7829400441379821</v>
      </c>
      <c r="E298" s="16">
        <v>3.5435560632961303</v>
      </c>
      <c r="F298" s="16">
        <v>1.1378609078893014</v>
      </c>
      <c r="G298" s="16">
        <v>2.0381752013426881</v>
      </c>
    </row>
    <row r="299" spans="1:7" x14ac:dyDescent="0.35">
      <c r="A299">
        <v>2022</v>
      </c>
      <c r="B299">
        <v>11</v>
      </c>
      <c r="C299">
        <v>18</v>
      </c>
      <c r="D299" s="16">
        <v>1.497457967950715</v>
      </c>
      <c r="E299" s="16">
        <v>1.1756756703986868</v>
      </c>
      <c r="F299" s="16">
        <v>1.890601518797042</v>
      </c>
      <c r="G299" s="16">
        <v>1.3562593725542769</v>
      </c>
    </row>
    <row r="300" spans="1:7" x14ac:dyDescent="0.35">
      <c r="A300">
        <v>2022</v>
      </c>
      <c r="B300">
        <v>11</v>
      </c>
      <c r="C300">
        <v>19</v>
      </c>
      <c r="D300" s="16">
        <v>0.66863848439129114</v>
      </c>
      <c r="E300" s="16">
        <v>2.3815587781075438</v>
      </c>
      <c r="F300" s="16">
        <v>2.3287286640831919</v>
      </c>
      <c r="G300" s="16">
        <v>2.5703463979665413</v>
      </c>
    </row>
    <row r="301" spans="1:7" x14ac:dyDescent="0.35">
      <c r="A301">
        <v>2022</v>
      </c>
      <c r="B301">
        <v>11</v>
      </c>
      <c r="C301">
        <v>20</v>
      </c>
      <c r="D301" s="16">
        <v>2.1845134340614276</v>
      </c>
      <c r="E301" s="16">
        <v>0.53585145759212827</v>
      </c>
      <c r="F301" s="16">
        <v>0.46066856000071166</v>
      </c>
      <c r="G301" s="16">
        <v>3.5396110484905563</v>
      </c>
    </row>
    <row r="302" spans="1:7" x14ac:dyDescent="0.35">
      <c r="A302">
        <v>2022</v>
      </c>
      <c r="B302">
        <v>11</v>
      </c>
      <c r="C302">
        <v>21</v>
      </c>
      <c r="D302" s="16">
        <v>2.8563889155325879</v>
      </c>
      <c r="E302" s="16">
        <v>2.1628303077053155</v>
      </c>
      <c r="F302" s="16">
        <v>3.1374822040743293</v>
      </c>
      <c r="G302" s="16">
        <v>0.82610659848250023</v>
      </c>
    </row>
    <row r="303" spans="1:7" x14ac:dyDescent="0.35">
      <c r="A303">
        <v>2022</v>
      </c>
      <c r="B303">
        <v>11</v>
      </c>
      <c r="C303">
        <v>22</v>
      </c>
      <c r="D303" s="16">
        <v>3.370943257603348</v>
      </c>
      <c r="E303" s="16">
        <v>3.8086878616074697</v>
      </c>
      <c r="F303" s="16">
        <v>3.7944543701917901</v>
      </c>
      <c r="G303" s="16">
        <v>2.0541354534855705</v>
      </c>
    </row>
    <row r="304" spans="1:7" x14ac:dyDescent="0.35">
      <c r="A304">
        <v>2022</v>
      </c>
      <c r="B304">
        <v>11</v>
      </c>
      <c r="C304">
        <v>23</v>
      </c>
      <c r="D304" s="16">
        <v>1.5480819616977599</v>
      </c>
      <c r="E304" s="16">
        <v>2.3656661961614094</v>
      </c>
      <c r="F304" s="16">
        <v>0.39135585279349305</v>
      </c>
      <c r="G304" s="16">
        <v>0.72288834007362546</v>
      </c>
    </row>
    <row r="305" spans="1:7" x14ac:dyDescent="0.35">
      <c r="A305">
        <v>2022</v>
      </c>
      <c r="B305">
        <v>11</v>
      </c>
      <c r="C305">
        <v>24</v>
      </c>
      <c r="D305" s="16">
        <v>1.5829303692040582</v>
      </c>
      <c r="E305" s="16">
        <v>3.514457510894065</v>
      </c>
      <c r="F305" s="16">
        <v>1.0151634760059207</v>
      </c>
      <c r="G305" s="16">
        <v>2.8656994587809992</v>
      </c>
    </row>
    <row r="306" spans="1:7" x14ac:dyDescent="0.35">
      <c r="A306">
        <v>2022</v>
      </c>
      <c r="B306">
        <v>11</v>
      </c>
      <c r="C306">
        <v>25</v>
      </c>
      <c r="D306" s="16">
        <v>1.5845082796410583</v>
      </c>
      <c r="E306" s="16">
        <v>2.0082974580301234</v>
      </c>
      <c r="F306" s="16">
        <v>2.2818189277567407</v>
      </c>
      <c r="G306" s="16">
        <v>0.65419253651070841</v>
      </c>
    </row>
    <row r="307" spans="1:7" x14ac:dyDescent="0.35">
      <c r="A307">
        <v>2022</v>
      </c>
      <c r="B307">
        <v>11</v>
      </c>
      <c r="C307">
        <v>26</v>
      </c>
      <c r="D307" s="16">
        <v>1.4824589663063286</v>
      </c>
      <c r="E307" s="16">
        <v>1.2362887940675056</v>
      </c>
      <c r="F307" s="16">
        <v>0.5658070613352324</v>
      </c>
      <c r="G307" s="16">
        <v>2.599169469164325</v>
      </c>
    </row>
    <row r="308" spans="1:7" x14ac:dyDescent="0.35">
      <c r="A308">
        <v>2022</v>
      </c>
      <c r="B308">
        <v>11</v>
      </c>
      <c r="C308">
        <v>27</v>
      </c>
      <c r="D308" s="16">
        <v>0.97324875486216778</v>
      </c>
      <c r="E308" s="16">
        <v>0.55098684414370158</v>
      </c>
      <c r="F308" s="16">
        <v>1.0692861021536708</v>
      </c>
      <c r="G308" s="16">
        <v>3.2246250663761327</v>
      </c>
    </row>
    <row r="309" spans="1:7" x14ac:dyDescent="0.35">
      <c r="A309">
        <v>2022</v>
      </c>
      <c r="B309">
        <v>11</v>
      </c>
      <c r="C309">
        <v>28</v>
      </c>
      <c r="D309" s="16">
        <v>2.5042335922098533</v>
      </c>
      <c r="E309" s="16">
        <v>0.70962549226924576</v>
      </c>
      <c r="F309" s="16">
        <v>2.3932894650609735</v>
      </c>
      <c r="G309" s="16">
        <v>3.6141124692219089</v>
      </c>
    </row>
    <row r="310" spans="1:7" x14ac:dyDescent="0.35">
      <c r="A310">
        <v>2022</v>
      </c>
      <c r="B310">
        <v>12</v>
      </c>
      <c r="C310">
        <v>1</v>
      </c>
      <c r="D310" s="16">
        <v>2.8269014703789228</v>
      </c>
      <c r="E310" s="16">
        <v>3.7743671424001692</v>
      </c>
      <c r="F310" s="16">
        <v>3.9541781429561702</v>
      </c>
      <c r="G310" s="16">
        <v>0.5954905732334943</v>
      </c>
    </row>
    <row r="311" spans="1:7" x14ac:dyDescent="0.35">
      <c r="A311">
        <v>2022</v>
      </c>
      <c r="B311">
        <v>12</v>
      </c>
      <c r="C311">
        <v>2</v>
      </c>
      <c r="D311" s="16">
        <v>1.1135632407151022</v>
      </c>
      <c r="E311" s="16">
        <v>1.4528630633048216</v>
      </c>
      <c r="F311" s="16">
        <v>2.3712491631179149</v>
      </c>
      <c r="G311" s="16">
        <v>3.0396480556142822</v>
      </c>
    </row>
    <row r="312" spans="1:7" x14ac:dyDescent="0.35">
      <c r="A312">
        <v>2022</v>
      </c>
      <c r="B312">
        <v>12</v>
      </c>
      <c r="C312">
        <v>3</v>
      </c>
      <c r="D312" s="16">
        <v>0.23009820327427244</v>
      </c>
      <c r="E312" s="16">
        <v>2.3688048858620636E-2</v>
      </c>
      <c r="F312" s="16">
        <v>0.13698717548415162</v>
      </c>
      <c r="G312" s="16">
        <v>2.4309618090792773</v>
      </c>
    </row>
    <row r="313" spans="1:7" x14ac:dyDescent="0.35">
      <c r="A313">
        <v>2022</v>
      </c>
      <c r="B313">
        <v>12</v>
      </c>
      <c r="C313">
        <v>4</v>
      </c>
      <c r="D313" s="16">
        <v>0.79089392432530836</v>
      </c>
      <c r="E313" s="16">
        <v>3.7446160098506449</v>
      </c>
      <c r="F313" s="16">
        <v>2.3990594584024922</v>
      </c>
      <c r="G313" s="16">
        <v>1.3648927311085308</v>
      </c>
    </row>
    <row r="314" spans="1:7" x14ac:dyDescent="0.35">
      <c r="A314">
        <v>2022</v>
      </c>
      <c r="B314">
        <v>12</v>
      </c>
      <c r="C314">
        <v>5</v>
      </c>
      <c r="D314" s="16">
        <v>1.3053714711299809</v>
      </c>
      <c r="E314" s="16">
        <v>2.7531338144406168</v>
      </c>
      <c r="F314" s="16">
        <v>3.0783376408152443</v>
      </c>
      <c r="G314" s="16">
        <v>3.1387698506070696</v>
      </c>
    </row>
    <row r="315" spans="1:7" x14ac:dyDescent="0.35">
      <c r="A315">
        <v>2022</v>
      </c>
      <c r="B315">
        <v>12</v>
      </c>
      <c r="C315">
        <v>6</v>
      </c>
      <c r="D315" s="16">
        <v>3.75652287509602</v>
      </c>
      <c r="E315" s="16">
        <v>1.9041530360149181</v>
      </c>
      <c r="F315" s="16">
        <v>1.3418960086332028</v>
      </c>
      <c r="G315" s="16">
        <v>3.585068668242362</v>
      </c>
    </row>
    <row r="316" spans="1:7" x14ac:dyDescent="0.35">
      <c r="A316">
        <v>2022</v>
      </c>
      <c r="B316">
        <v>12</v>
      </c>
      <c r="C316">
        <v>7</v>
      </c>
      <c r="D316" s="16">
        <v>1.3199146006018578</v>
      </c>
      <c r="E316" s="16">
        <v>0.75779227134385785</v>
      </c>
      <c r="F316" s="16">
        <v>3.6966115683779948</v>
      </c>
      <c r="G316" s="16">
        <v>0.61053744348327443</v>
      </c>
    </row>
    <row r="317" spans="1:7" x14ac:dyDescent="0.35">
      <c r="A317">
        <v>2022</v>
      </c>
      <c r="B317">
        <v>12</v>
      </c>
      <c r="C317">
        <v>8</v>
      </c>
      <c r="D317" s="16">
        <v>1.666462534620627</v>
      </c>
      <c r="E317" s="16">
        <v>2.2402965009216826</v>
      </c>
      <c r="F317" s="16">
        <v>1.2911950314922667</v>
      </c>
      <c r="G317" s="16">
        <v>1.0851822871710048</v>
      </c>
    </row>
    <row r="318" spans="1:7" x14ac:dyDescent="0.35">
      <c r="A318">
        <v>2022</v>
      </c>
      <c r="B318">
        <v>12</v>
      </c>
      <c r="C318">
        <v>9</v>
      </c>
      <c r="D318" s="16">
        <v>2.0319121825946675</v>
      </c>
      <c r="E318" s="16">
        <v>3.8488785724622399</v>
      </c>
      <c r="F318" s="16">
        <v>1.8953629810558938</v>
      </c>
      <c r="G318" s="16">
        <v>2.5115215045838437</v>
      </c>
    </row>
    <row r="319" spans="1:7" x14ac:dyDescent="0.35">
      <c r="A319">
        <v>2022</v>
      </c>
      <c r="B319">
        <v>12</v>
      </c>
      <c r="C319">
        <v>10</v>
      </c>
      <c r="D319" s="16">
        <v>0.36352556926043933</v>
      </c>
      <c r="E319" s="16">
        <v>3.2349665303561546</v>
      </c>
      <c r="F319" s="16">
        <v>1.0806899053016719</v>
      </c>
      <c r="G319" s="16">
        <v>1.6327905568614289</v>
      </c>
    </row>
    <row r="320" spans="1:7" x14ac:dyDescent="0.35">
      <c r="A320">
        <v>2022</v>
      </c>
      <c r="B320">
        <v>12</v>
      </c>
      <c r="C320">
        <v>11</v>
      </c>
      <c r="D320" s="16">
        <v>2.8499304538412673</v>
      </c>
      <c r="E320" s="16">
        <v>0.86416058134851381</v>
      </c>
      <c r="F320" s="16">
        <v>2.398841923488606</v>
      </c>
      <c r="G320" s="16">
        <v>3.6257478152664406</v>
      </c>
    </row>
    <row r="321" spans="1:7" x14ac:dyDescent="0.35">
      <c r="A321">
        <v>2022</v>
      </c>
      <c r="B321">
        <v>12</v>
      </c>
      <c r="C321">
        <v>12</v>
      </c>
      <c r="D321" s="16">
        <v>1.4102506167877285</v>
      </c>
      <c r="E321" s="16">
        <v>0.41463414431195167</v>
      </c>
      <c r="F321" s="16">
        <v>2.043957911343286E-2</v>
      </c>
      <c r="G321" s="16">
        <v>3.7946074169378399</v>
      </c>
    </row>
    <row r="322" spans="1:7" x14ac:dyDescent="0.35">
      <c r="A322">
        <v>2022</v>
      </c>
      <c r="B322">
        <v>12</v>
      </c>
      <c r="C322">
        <v>13</v>
      </c>
      <c r="D322" s="16">
        <v>1.018153125165266</v>
      </c>
      <c r="E322" s="16">
        <v>3.3398320806548645</v>
      </c>
      <c r="F322" s="16">
        <v>3.4831099472298699</v>
      </c>
      <c r="G322" s="16">
        <v>3.4953256188372985</v>
      </c>
    </row>
    <row r="323" spans="1:7" x14ac:dyDescent="0.35">
      <c r="A323">
        <v>2022</v>
      </c>
      <c r="B323">
        <v>12</v>
      </c>
      <c r="C323">
        <v>14</v>
      </c>
      <c r="D323" s="16">
        <v>1.8271745957858285</v>
      </c>
      <c r="E323" s="16">
        <v>0.25280706853315404</v>
      </c>
      <c r="F323" s="16">
        <v>2.095847090542946</v>
      </c>
      <c r="G323" s="16">
        <v>3.0379336158699619</v>
      </c>
    </row>
    <row r="324" spans="1:7" x14ac:dyDescent="0.35">
      <c r="A324">
        <v>2022</v>
      </c>
      <c r="B324">
        <v>12</v>
      </c>
      <c r="C324">
        <v>15</v>
      </c>
      <c r="D324" s="16">
        <v>1.6855222476915923</v>
      </c>
      <c r="E324" s="16">
        <v>0.65568369812001048</v>
      </c>
      <c r="F324" s="16">
        <v>3.7084088282178316</v>
      </c>
      <c r="G324" s="16">
        <v>3.2037628209660487</v>
      </c>
    </row>
    <row r="325" spans="1:7" x14ac:dyDescent="0.35">
      <c r="A325">
        <v>2022</v>
      </c>
      <c r="B325">
        <v>12</v>
      </c>
      <c r="C325">
        <v>16</v>
      </c>
      <c r="D325" s="16">
        <v>0.39729256273364966</v>
      </c>
      <c r="E325" s="16">
        <v>1.433095867502248</v>
      </c>
      <c r="F325" s="16">
        <v>0.66836806878029487</v>
      </c>
      <c r="G325" s="16">
        <v>0.56179034864031641</v>
      </c>
    </row>
    <row r="326" spans="1:7" x14ac:dyDescent="0.35">
      <c r="A326">
        <v>2022</v>
      </c>
      <c r="B326">
        <v>12</v>
      </c>
      <c r="C326">
        <v>17</v>
      </c>
      <c r="D326" s="16">
        <v>1.2658449670690528</v>
      </c>
      <c r="E326" s="16">
        <v>2.6552710578912557</v>
      </c>
      <c r="F326" s="16">
        <v>0.95730178000778787</v>
      </c>
      <c r="G326" s="16">
        <v>3.9410339219822692</v>
      </c>
    </row>
    <row r="327" spans="1:7" x14ac:dyDescent="0.35">
      <c r="A327">
        <v>2022</v>
      </c>
      <c r="B327">
        <v>12</v>
      </c>
      <c r="C327">
        <v>18</v>
      </c>
      <c r="D327" s="16">
        <v>1.3624706816781584</v>
      </c>
      <c r="E327" s="16">
        <v>3.6822410709043281</v>
      </c>
      <c r="F327" s="16">
        <v>0.78154286591060318</v>
      </c>
      <c r="G327" s="16">
        <v>2.060441540224879</v>
      </c>
    </row>
    <row r="328" spans="1:7" x14ac:dyDescent="0.35">
      <c r="A328">
        <v>2022</v>
      </c>
      <c r="B328">
        <v>12</v>
      </c>
      <c r="C328">
        <v>19</v>
      </c>
      <c r="D328" s="16">
        <v>1.8070455334626851</v>
      </c>
      <c r="E328" s="16">
        <v>0.70586369848794739</v>
      </c>
      <c r="F328" s="16">
        <v>3.9675602443211511</v>
      </c>
      <c r="G328" s="16">
        <v>3.4329028355019515</v>
      </c>
    </row>
    <row r="329" spans="1:7" x14ac:dyDescent="0.35">
      <c r="A329">
        <v>2022</v>
      </c>
      <c r="B329">
        <v>12</v>
      </c>
      <c r="C329">
        <v>20</v>
      </c>
      <c r="D329" s="16">
        <v>3.2975211469431325</v>
      </c>
      <c r="E329" s="16">
        <v>0.69720653444121483</v>
      </c>
      <c r="F329" s="16">
        <v>3.5038578517836139</v>
      </c>
      <c r="G329" s="16">
        <v>3.8907402976479286</v>
      </c>
    </row>
    <row r="330" spans="1:7" x14ac:dyDescent="0.35">
      <c r="A330">
        <v>2022</v>
      </c>
      <c r="B330">
        <v>12</v>
      </c>
      <c r="C330">
        <v>21</v>
      </c>
      <c r="D330" s="16">
        <v>1.8007085979727915</v>
      </c>
      <c r="E330" s="16">
        <v>0.77916136827709126</v>
      </c>
      <c r="F330" s="16">
        <v>1.8477089145771113</v>
      </c>
      <c r="G330" s="16">
        <v>3.1871244244885011</v>
      </c>
    </row>
    <row r="331" spans="1:7" x14ac:dyDescent="0.35">
      <c r="A331">
        <v>2022</v>
      </c>
      <c r="B331">
        <v>12</v>
      </c>
      <c r="C331">
        <v>22</v>
      </c>
      <c r="D331" s="16">
        <v>2.1551088454231762</v>
      </c>
      <c r="E331" s="16">
        <v>2.1671637236679646</v>
      </c>
      <c r="F331" s="16">
        <v>1.5640644484370445</v>
      </c>
      <c r="G331" s="16">
        <v>1.6591902023741878</v>
      </c>
    </row>
    <row r="332" spans="1:7" x14ac:dyDescent="0.35">
      <c r="A332">
        <v>2022</v>
      </c>
      <c r="B332">
        <v>12</v>
      </c>
      <c r="C332">
        <v>23</v>
      </c>
      <c r="D332" s="16">
        <v>3.198857086562783</v>
      </c>
      <c r="E332" s="16">
        <v>3.1142243859766165</v>
      </c>
      <c r="F332" s="16">
        <v>1.8505547052244289</v>
      </c>
      <c r="G332" s="16">
        <v>0.77904673836700544</v>
      </c>
    </row>
    <row r="333" spans="1:7" x14ac:dyDescent="0.35">
      <c r="A333">
        <v>2022</v>
      </c>
      <c r="B333">
        <v>12</v>
      </c>
      <c r="C333">
        <v>24</v>
      </c>
      <c r="D333" s="16">
        <v>1.3847808305561364</v>
      </c>
      <c r="E333" s="16">
        <v>2.7539186540837037</v>
      </c>
      <c r="F333" s="16">
        <v>3.3293352328564469</v>
      </c>
      <c r="G333" s="16">
        <v>1.8040947603887294</v>
      </c>
    </row>
    <row r="334" spans="1:7" x14ac:dyDescent="0.35">
      <c r="A334">
        <v>2022</v>
      </c>
      <c r="B334">
        <v>12</v>
      </c>
      <c r="C334">
        <v>25</v>
      </c>
      <c r="D334" s="16">
        <v>0.46633337520964036</v>
      </c>
      <c r="E334" s="16">
        <v>3.505480661025941</v>
      </c>
      <c r="F334" s="16">
        <v>1.1606083535906278</v>
      </c>
      <c r="G334" s="16">
        <v>2.5658897621878514</v>
      </c>
    </row>
    <row r="335" spans="1:7" x14ac:dyDescent="0.35">
      <c r="A335">
        <v>2022</v>
      </c>
      <c r="B335">
        <v>12</v>
      </c>
      <c r="C335">
        <v>26</v>
      </c>
      <c r="D335" s="16">
        <v>1.9311798821821817</v>
      </c>
      <c r="E335" s="16">
        <v>1.6457012450002484</v>
      </c>
      <c r="F335" s="16">
        <v>2.0659221293827024</v>
      </c>
      <c r="G335" s="16">
        <v>3.363395348019695</v>
      </c>
    </row>
    <row r="336" spans="1:7" x14ac:dyDescent="0.35">
      <c r="A336">
        <v>2022</v>
      </c>
      <c r="B336">
        <v>12</v>
      </c>
      <c r="C336">
        <v>27</v>
      </c>
      <c r="D336" s="16">
        <v>3.8091550547036723</v>
      </c>
      <c r="E336" s="16">
        <v>3.1509714913481495</v>
      </c>
      <c r="F336" s="16">
        <v>3.3415780418556662</v>
      </c>
      <c r="G336" s="16">
        <v>2.3072419477908221</v>
      </c>
    </row>
    <row r="337" spans="1:7" x14ac:dyDescent="0.35">
      <c r="A337">
        <v>2022</v>
      </c>
      <c r="B337">
        <v>12</v>
      </c>
      <c r="C337">
        <v>28</v>
      </c>
      <c r="D337" s="16">
        <v>1.7380524474246277</v>
      </c>
      <c r="E337" s="16">
        <v>0.19455873762441556</v>
      </c>
      <c r="F337" s="16">
        <v>0.80621432778170821</v>
      </c>
      <c r="G337" s="16">
        <v>0.20397202576114459</v>
      </c>
    </row>
    <row r="338" spans="1:7" x14ac:dyDescent="0.35">
      <c r="A338">
        <v>2023</v>
      </c>
      <c r="B338">
        <v>1</v>
      </c>
      <c r="C338">
        <v>1</v>
      </c>
      <c r="D338" s="16">
        <v>0.53357622419398254</v>
      </c>
      <c r="E338" s="16">
        <v>1.3103698066145695</v>
      </c>
      <c r="F338" s="16">
        <v>3.3961803564472386</v>
      </c>
      <c r="G338" s="16">
        <v>2.04606200963994</v>
      </c>
    </row>
    <row r="339" spans="1:7" x14ac:dyDescent="0.35">
      <c r="A339">
        <v>2023</v>
      </c>
      <c r="B339">
        <v>1</v>
      </c>
      <c r="C339">
        <v>2</v>
      </c>
      <c r="D339" s="16">
        <v>0.73387282551686228</v>
      </c>
      <c r="E339" s="16">
        <v>2.7751003402493035</v>
      </c>
      <c r="F339" s="16">
        <v>3.0828846363915599</v>
      </c>
      <c r="G339" s="16">
        <v>3.7437014757889346</v>
      </c>
    </row>
    <row r="340" spans="1:7" x14ac:dyDescent="0.35">
      <c r="A340">
        <v>2023</v>
      </c>
      <c r="B340">
        <v>1</v>
      </c>
      <c r="C340">
        <v>3</v>
      </c>
      <c r="D340" s="16">
        <v>2.2905099079796449</v>
      </c>
      <c r="E340" s="16">
        <v>3.2906763454322356</v>
      </c>
      <c r="F340" s="16">
        <v>0.48279960754723739</v>
      </c>
      <c r="G340" s="16">
        <v>2.2245155655912296</v>
      </c>
    </row>
    <row r="341" spans="1:7" x14ac:dyDescent="0.35">
      <c r="A341">
        <v>2023</v>
      </c>
      <c r="B341">
        <v>1</v>
      </c>
      <c r="C341">
        <v>4</v>
      </c>
      <c r="D341" s="16">
        <v>2.5413063145239478</v>
      </c>
      <c r="E341" s="16">
        <v>1.0596626273720866</v>
      </c>
      <c r="F341" s="16">
        <v>1.2970094638817526</v>
      </c>
      <c r="G341" s="16">
        <v>2.9170888704422655</v>
      </c>
    </row>
    <row r="342" spans="1:7" x14ac:dyDescent="0.35">
      <c r="A342">
        <v>2023</v>
      </c>
      <c r="B342">
        <v>1</v>
      </c>
      <c r="C342">
        <v>5</v>
      </c>
      <c r="D342" s="16">
        <v>0.37576432807781224</v>
      </c>
      <c r="E342" s="16">
        <v>2.7493799446019143</v>
      </c>
      <c r="F342" s="16">
        <v>1.2526265804371115</v>
      </c>
      <c r="G342" s="16">
        <v>3.1802419506232598</v>
      </c>
    </row>
    <row r="343" spans="1:7" x14ac:dyDescent="0.35">
      <c r="A343">
        <v>2023</v>
      </c>
      <c r="B343">
        <v>1</v>
      </c>
      <c r="C343">
        <v>6</v>
      </c>
      <c r="D343" s="16">
        <v>1.9297303026395545</v>
      </c>
      <c r="E343" s="16">
        <v>1.7858696975107873</v>
      </c>
      <c r="F343" s="16">
        <v>2.6324136510051992</v>
      </c>
      <c r="G343" s="16">
        <v>0.8350661405404205</v>
      </c>
    </row>
    <row r="344" spans="1:7" x14ac:dyDescent="0.35">
      <c r="A344">
        <v>2023</v>
      </c>
      <c r="B344">
        <v>1</v>
      </c>
      <c r="C344">
        <v>7</v>
      </c>
      <c r="D344" s="16">
        <v>1.7034512161504933</v>
      </c>
      <c r="E344" s="16">
        <v>2.3712895463392636</v>
      </c>
      <c r="F344" s="16">
        <v>6.1881452369795031E-2</v>
      </c>
      <c r="G344" s="16">
        <v>2.3427303733810159</v>
      </c>
    </row>
    <row r="345" spans="1:7" x14ac:dyDescent="0.35">
      <c r="A345">
        <v>2023</v>
      </c>
      <c r="B345">
        <v>1</v>
      </c>
      <c r="C345">
        <v>8</v>
      </c>
      <c r="D345" s="16">
        <v>2.9502716260545445</v>
      </c>
      <c r="E345" s="16">
        <v>1.6340463161837011</v>
      </c>
      <c r="F345" s="16">
        <v>0.96720993393892041</v>
      </c>
      <c r="G345" s="16">
        <v>0.40275308155540124</v>
      </c>
    </row>
    <row r="346" spans="1:7" x14ac:dyDescent="0.35">
      <c r="A346">
        <v>2023</v>
      </c>
      <c r="B346">
        <v>1</v>
      </c>
      <c r="C346">
        <v>9</v>
      </c>
      <c r="D346" s="16">
        <v>2.3644496688052348</v>
      </c>
      <c r="E346" s="16">
        <v>2.9121181561772485</v>
      </c>
      <c r="F346" s="16">
        <v>2.6645502621064314</v>
      </c>
      <c r="G346" s="16">
        <v>1.3983473501854751</v>
      </c>
    </row>
    <row r="347" spans="1:7" x14ac:dyDescent="0.35">
      <c r="A347">
        <v>2023</v>
      </c>
      <c r="B347">
        <v>1</v>
      </c>
      <c r="C347">
        <v>10</v>
      </c>
      <c r="D347" s="16">
        <v>2.3595031940190769</v>
      </c>
      <c r="E347" s="16">
        <v>2.2638600963298279</v>
      </c>
      <c r="F347" s="16">
        <v>2.21528681633102</v>
      </c>
      <c r="G347" s="16">
        <v>2.2956669126685525</v>
      </c>
    </row>
    <row r="348" spans="1:7" x14ac:dyDescent="0.35">
      <c r="A348">
        <v>2023</v>
      </c>
      <c r="B348">
        <v>1</v>
      </c>
      <c r="C348">
        <v>11</v>
      </c>
      <c r="D348" s="16">
        <v>0.69841476186511997</v>
      </c>
      <c r="E348" s="16">
        <v>0.20089320330152249</v>
      </c>
      <c r="F348" s="16">
        <v>3.4459599315618279</v>
      </c>
      <c r="G348" s="16">
        <v>1.3466819976065003</v>
      </c>
    </row>
    <row r="349" spans="1:7" x14ac:dyDescent="0.35">
      <c r="A349">
        <v>2023</v>
      </c>
      <c r="B349">
        <v>1</v>
      </c>
      <c r="C349">
        <v>12</v>
      </c>
      <c r="D349" s="16">
        <v>2.5563412254921811</v>
      </c>
      <c r="E349" s="16">
        <v>0.23888344642335957</v>
      </c>
      <c r="F349" s="16">
        <v>5.5074622243046711E-2</v>
      </c>
      <c r="G349" s="16">
        <v>0.53303669168839019</v>
      </c>
    </row>
    <row r="350" spans="1:7" x14ac:dyDescent="0.35">
      <c r="A350">
        <v>2023</v>
      </c>
      <c r="B350">
        <v>1</v>
      </c>
      <c r="C350">
        <v>13</v>
      </c>
      <c r="D350" s="16">
        <v>1.1570682025548464</v>
      </c>
      <c r="E350" s="16">
        <v>0.90627511447826281</v>
      </c>
      <c r="F350" s="16">
        <v>2.6705938663666937</v>
      </c>
      <c r="G350" s="16">
        <v>0.53011582897760778</v>
      </c>
    </row>
    <row r="351" spans="1:7" x14ac:dyDescent="0.35">
      <c r="A351">
        <v>2023</v>
      </c>
      <c r="B351">
        <v>1</v>
      </c>
      <c r="C351">
        <v>14</v>
      </c>
      <c r="D351" s="16">
        <v>2.8085310220263975</v>
      </c>
      <c r="E351" s="16">
        <v>0.69866788729169294</v>
      </c>
      <c r="F351" s="16">
        <v>2.5584289248925756</v>
      </c>
      <c r="G351" s="16">
        <v>2.6119556473160706</v>
      </c>
    </row>
    <row r="352" spans="1:7" x14ac:dyDescent="0.35">
      <c r="A352">
        <v>2023</v>
      </c>
      <c r="B352">
        <v>1</v>
      </c>
      <c r="C352">
        <v>15</v>
      </c>
      <c r="D352" s="16">
        <v>3.3398420009392518</v>
      </c>
      <c r="E352" s="16">
        <v>2.0284897528701347</v>
      </c>
      <c r="F352" s="16">
        <v>0.71834124439392255</v>
      </c>
      <c r="G352" s="16">
        <v>2.2299117131701518</v>
      </c>
    </row>
    <row r="353" spans="1:7" x14ac:dyDescent="0.35">
      <c r="A353">
        <v>2023</v>
      </c>
      <c r="B353">
        <v>1</v>
      </c>
      <c r="C353">
        <v>16</v>
      </c>
      <c r="D353" s="16">
        <v>1.6968537912393757</v>
      </c>
      <c r="E353" s="16">
        <v>0.82633222321803634</v>
      </c>
      <c r="F353" s="16">
        <v>2.8519571210554431</v>
      </c>
      <c r="G353" s="16">
        <v>0.51793112651309858</v>
      </c>
    </row>
    <row r="354" spans="1:7" x14ac:dyDescent="0.35">
      <c r="A354">
        <v>2023</v>
      </c>
      <c r="B354">
        <v>1</v>
      </c>
      <c r="C354">
        <v>17</v>
      </c>
      <c r="D354" s="16">
        <v>3.3475884643097995</v>
      </c>
      <c r="E354" s="16">
        <v>0.86563128047159665</v>
      </c>
      <c r="F354" s="16">
        <v>3.4706419085401441</v>
      </c>
      <c r="G354" s="16">
        <v>1.2229768860223409</v>
      </c>
    </row>
    <row r="355" spans="1:7" x14ac:dyDescent="0.35">
      <c r="A355">
        <v>2023</v>
      </c>
      <c r="B355">
        <v>1</v>
      </c>
      <c r="C355">
        <v>18</v>
      </c>
      <c r="D355" s="16">
        <v>1.5407212668117718</v>
      </c>
      <c r="E355" s="16">
        <v>2.6458573698542107</v>
      </c>
      <c r="F355" s="16">
        <v>3.9012849699728478</v>
      </c>
      <c r="G355" s="16">
        <v>2.3499277020863549</v>
      </c>
    </row>
    <row r="356" spans="1:7" x14ac:dyDescent="0.35">
      <c r="A356">
        <v>2023</v>
      </c>
      <c r="B356">
        <v>1</v>
      </c>
      <c r="C356">
        <v>19</v>
      </c>
      <c r="D356" s="16">
        <v>1.3476638139537687</v>
      </c>
      <c r="E356" s="16">
        <v>2.0094060500651407</v>
      </c>
      <c r="F356" s="16">
        <v>0.59030842712108367</v>
      </c>
      <c r="G356" s="16">
        <v>2.9940536233441999</v>
      </c>
    </row>
    <row r="357" spans="1:7" x14ac:dyDescent="0.35">
      <c r="A357">
        <v>2023</v>
      </c>
      <c r="B357">
        <v>1</v>
      </c>
      <c r="C357">
        <v>20</v>
      </c>
      <c r="D357" s="16">
        <v>1.3893126590046254</v>
      </c>
      <c r="E357" s="16">
        <v>2.1888854397474646</v>
      </c>
      <c r="F357" s="16">
        <v>2.9431981927460265</v>
      </c>
      <c r="G357" s="16">
        <v>3.0230466577743038</v>
      </c>
    </row>
    <row r="358" spans="1:7" x14ac:dyDescent="0.35">
      <c r="A358">
        <v>2023</v>
      </c>
      <c r="B358">
        <v>1</v>
      </c>
      <c r="C358">
        <v>21</v>
      </c>
      <c r="D358" s="16">
        <v>2.5961517904604099</v>
      </c>
      <c r="E358" s="16">
        <v>0.33383452463826435</v>
      </c>
      <c r="F358" s="16">
        <v>2.421763400284989</v>
      </c>
      <c r="G358" s="16">
        <v>0.70113433842675121</v>
      </c>
    </row>
    <row r="359" spans="1:7" x14ac:dyDescent="0.35">
      <c r="A359">
        <v>2023</v>
      </c>
      <c r="B359">
        <v>1</v>
      </c>
      <c r="C359">
        <v>22</v>
      </c>
      <c r="D359" s="16">
        <v>1.0562746158410632</v>
      </c>
      <c r="E359" s="16">
        <v>3.1054043889201877</v>
      </c>
      <c r="F359" s="16">
        <v>3.1793260666376324</v>
      </c>
      <c r="G359" s="16">
        <v>0.44619026689256547</v>
      </c>
    </row>
    <row r="360" spans="1:7" x14ac:dyDescent="0.35">
      <c r="A360">
        <v>2023</v>
      </c>
      <c r="B360">
        <v>1</v>
      </c>
      <c r="C360">
        <v>23</v>
      </c>
      <c r="D360" s="16">
        <v>2.7081121543390045</v>
      </c>
      <c r="E360" s="16">
        <v>2.9677344189195147</v>
      </c>
      <c r="F360" s="16">
        <v>3.1306365428378418</v>
      </c>
      <c r="G360" s="16">
        <v>0.27995464867081266</v>
      </c>
    </row>
    <row r="361" spans="1:7" x14ac:dyDescent="0.35">
      <c r="A361">
        <v>2023</v>
      </c>
      <c r="B361">
        <v>1</v>
      </c>
      <c r="C361">
        <v>24</v>
      </c>
      <c r="D361" s="16">
        <v>1.8331040693264251</v>
      </c>
      <c r="E361" s="16">
        <v>1.7378134948036403</v>
      </c>
      <c r="F361" s="16">
        <v>3.4285971721148347</v>
      </c>
      <c r="G361" s="16">
        <v>3.4462044035041801</v>
      </c>
    </row>
    <row r="362" spans="1:7" x14ac:dyDescent="0.35">
      <c r="A362">
        <v>2023</v>
      </c>
      <c r="B362">
        <v>1</v>
      </c>
      <c r="C362">
        <v>25</v>
      </c>
      <c r="D362" s="16">
        <v>1.7753615926389985</v>
      </c>
      <c r="E362" s="16">
        <v>0.86624722901956019</v>
      </c>
      <c r="F362" s="16">
        <v>3.2036403418051758</v>
      </c>
      <c r="G362" s="16">
        <v>1.9445880826099047</v>
      </c>
    </row>
    <row r="363" spans="1:7" x14ac:dyDescent="0.35">
      <c r="A363">
        <v>2023</v>
      </c>
      <c r="B363">
        <v>1</v>
      </c>
      <c r="C363">
        <v>26</v>
      </c>
      <c r="D363" s="16">
        <v>1.906054280068628</v>
      </c>
      <c r="E363" s="16">
        <v>1.8709769344892591</v>
      </c>
      <c r="F363" s="16">
        <v>1.4590366902535838</v>
      </c>
      <c r="G363" s="16">
        <v>0.69478947303280902</v>
      </c>
    </row>
    <row r="364" spans="1:7" x14ac:dyDescent="0.35">
      <c r="A364">
        <v>2023</v>
      </c>
      <c r="B364">
        <v>1</v>
      </c>
      <c r="C364">
        <v>27</v>
      </c>
      <c r="D364" s="16">
        <v>1.8617472328448357</v>
      </c>
      <c r="E364" s="16">
        <v>1.4183654485777732</v>
      </c>
      <c r="F364" s="16">
        <v>2.8450789987075722</v>
      </c>
      <c r="G364" s="16">
        <v>3.2507500056379706</v>
      </c>
    </row>
    <row r="365" spans="1:7" x14ac:dyDescent="0.35">
      <c r="A365">
        <v>2023</v>
      </c>
      <c r="B365">
        <v>1</v>
      </c>
      <c r="C365">
        <v>28</v>
      </c>
      <c r="D365" s="16">
        <v>0.41700529175824697</v>
      </c>
      <c r="E365" s="16">
        <v>3.6264810188032115</v>
      </c>
      <c r="F365" s="16">
        <v>0.82969350566849398</v>
      </c>
      <c r="G365" s="16">
        <v>1.1148015439727259</v>
      </c>
    </row>
    <row r="366" spans="1:7" x14ac:dyDescent="0.35">
      <c r="A366">
        <v>2023</v>
      </c>
      <c r="B366">
        <v>2</v>
      </c>
      <c r="C366">
        <v>1</v>
      </c>
      <c r="D366" s="16">
        <v>0.25194558901885111</v>
      </c>
      <c r="E366" s="16">
        <v>3.1351869726152661</v>
      </c>
      <c r="F366" s="16">
        <v>3.6187649059658797</v>
      </c>
      <c r="G366" s="16">
        <v>0.88944624631057101</v>
      </c>
    </row>
    <row r="367" spans="1:7" x14ac:dyDescent="0.35">
      <c r="A367">
        <v>2023</v>
      </c>
      <c r="B367">
        <v>2</v>
      </c>
      <c r="C367">
        <v>2</v>
      </c>
      <c r="D367" s="16">
        <v>0.61510705784344344</v>
      </c>
      <c r="E367" s="16">
        <v>0.68204249561477681</v>
      </c>
      <c r="F367" s="16">
        <v>1.8917233884127231</v>
      </c>
      <c r="G367" s="16">
        <v>3.8245456637991135</v>
      </c>
    </row>
    <row r="368" spans="1:7" x14ac:dyDescent="0.35">
      <c r="A368">
        <v>2023</v>
      </c>
      <c r="B368">
        <v>2</v>
      </c>
      <c r="C368">
        <v>3</v>
      </c>
      <c r="D368" s="16">
        <v>1.1849037707547434</v>
      </c>
      <c r="E368" s="16">
        <v>1.6141770467625078</v>
      </c>
      <c r="F368" s="16">
        <v>1.9983767849912804</v>
      </c>
      <c r="G368" s="16">
        <v>3.354770173184745</v>
      </c>
    </row>
    <row r="369" spans="1:7" x14ac:dyDescent="0.35">
      <c r="A369">
        <v>2023</v>
      </c>
      <c r="B369">
        <v>2</v>
      </c>
      <c r="C369">
        <v>4</v>
      </c>
      <c r="D369" s="16">
        <v>2.9392182820707773</v>
      </c>
      <c r="E369" s="16">
        <v>1.6199831302503869</v>
      </c>
      <c r="F369" s="16">
        <v>1.0143698263425436</v>
      </c>
      <c r="G369" s="16">
        <v>1.8938787680695142</v>
      </c>
    </row>
    <row r="370" spans="1:7" x14ac:dyDescent="0.35">
      <c r="A370">
        <v>2023</v>
      </c>
      <c r="B370">
        <v>2</v>
      </c>
      <c r="C370">
        <v>5</v>
      </c>
      <c r="D370" s="16">
        <v>0.30030437628130979</v>
      </c>
      <c r="E370" s="16">
        <v>3.5152086701288372</v>
      </c>
      <c r="F370" s="16">
        <v>2.5246775216698931</v>
      </c>
      <c r="G370" s="16">
        <v>0.17246894547371028</v>
      </c>
    </row>
    <row r="371" spans="1:7" x14ac:dyDescent="0.35">
      <c r="A371">
        <v>2023</v>
      </c>
      <c r="B371">
        <v>2</v>
      </c>
      <c r="C371">
        <v>6</v>
      </c>
      <c r="D371" s="16">
        <v>1.4887502498219018</v>
      </c>
      <c r="E371" s="16">
        <v>2.5582128436410447</v>
      </c>
      <c r="F371" s="16">
        <v>3.0580749019174847</v>
      </c>
      <c r="G371" s="16">
        <v>3.7278387087202867</v>
      </c>
    </row>
    <row r="372" spans="1:7" x14ac:dyDescent="0.35">
      <c r="A372">
        <v>2023</v>
      </c>
      <c r="B372">
        <v>2</v>
      </c>
      <c r="C372">
        <v>7</v>
      </c>
      <c r="D372" s="16">
        <v>3.0837859582293001</v>
      </c>
      <c r="E372" s="16">
        <v>3.4543200901117399</v>
      </c>
      <c r="F372" s="16">
        <v>3.4075418937650812</v>
      </c>
      <c r="G372" s="16">
        <v>3.2348349503331941</v>
      </c>
    </row>
    <row r="373" spans="1:7" x14ac:dyDescent="0.35">
      <c r="A373">
        <v>2023</v>
      </c>
      <c r="B373">
        <v>2</v>
      </c>
      <c r="C373">
        <v>8</v>
      </c>
      <c r="D373" s="16">
        <v>1.1273847308607547</v>
      </c>
      <c r="E373" s="16">
        <v>3.0899748030847287</v>
      </c>
      <c r="F373" s="16">
        <v>2.021243178890173</v>
      </c>
      <c r="G373" s="16">
        <v>2.7523633671614367</v>
      </c>
    </row>
    <row r="374" spans="1:7" x14ac:dyDescent="0.35">
      <c r="A374">
        <v>2023</v>
      </c>
      <c r="B374">
        <v>2</v>
      </c>
      <c r="C374">
        <v>9</v>
      </c>
      <c r="D374" s="16">
        <v>3.1436674329557786</v>
      </c>
      <c r="E374" s="16">
        <v>3.3740599648083149</v>
      </c>
      <c r="F374" s="16">
        <v>2.2081944083773535</v>
      </c>
      <c r="G374" s="16">
        <v>2.5533567059151712</v>
      </c>
    </row>
    <row r="375" spans="1:7" x14ac:dyDescent="0.35">
      <c r="A375">
        <v>2023</v>
      </c>
      <c r="B375">
        <v>2</v>
      </c>
      <c r="C375">
        <v>10</v>
      </c>
      <c r="D375" s="16">
        <v>3.7848788432909992</v>
      </c>
      <c r="E375" s="16">
        <v>3.3010620004848779</v>
      </c>
      <c r="F375" s="16">
        <v>2.8996935127359116</v>
      </c>
      <c r="G375" s="16">
        <v>2.1668843908037299</v>
      </c>
    </row>
    <row r="376" spans="1:7" x14ac:dyDescent="0.35">
      <c r="A376">
        <v>2023</v>
      </c>
      <c r="B376">
        <v>2</v>
      </c>
      <c r="C376">
        <v>11</v>
      </c>
      <c r="D376" s="16">
        <v>0.26202770470967174</v>
      </c>
      <c r="E376" s="16">
        <v>1.1699398153166842</v>
      </c>
      <c r="F376" s="16">
        <v>1.5882766036225107</v>
      </c>
      <c r="G376" s="16">
        <v>2.5543663824099503</v>
      </c>
    </row>
    <row r="377" spans="1:7" x14ac:dyDescent="0.35">
      <c r="A377">
        <v>2023</v>
      </c>
      <c r="B377">
        <v>2</v>
      </c>
      <c r="C377">
        <v>12</v>
      </c>
      <c r="D377" s="16">
        <v>2.7437290996775978</v>
      </c>
      <c r="E377" s="16">
        <v>1.5001442639920288</v>
      </c>
      <c r="F377" s="16">
        <v>3.2390594224250391</v>
      </c>
      <c r="G377" s="16">
        <v>0.66571894521173114</v>
      </c>
    </row>
    <row r="378" spans="1:7" x14ac:dyDescent="0.35">
      <c r="A378">
        <v>2023</v>
      </c>
      <c r="B378">
        <v>2</v>
      </c>
      <c r="C378">
        <v>13</v>
      </c>
      <c r="D378" s="16">
        <v>0.99191712740555493</v>
      </c>
      <c r="E378" s="16">
        <v>0.74338334671923878</v>
      </c>
      <c r="F378" s="16">
        <v>1.5756105706409613</v>
      </c>
      <c r="G378" s="16">
        <v>1.661728933062784</v>
      </c>
    </row>
    <row r="379" spans="1:7" x14ac:dyDescent="0.35">
      <c r="A379">
        <v>2023</v>
      </c>
      <c r="B379">
        <v>2</v>
      </c>
      <c r="C379">
        <v>14</v>
      </c>
      <c r="D379" s="16">
        <v>0.91806744398537221</v>
      </c>
      <c r="E379" s="16">
        <v>1.8242501229549104</v>
      </c>
      <c r="F379" s="16">
        <v>2.7756310402488107</v>
      </c>
      <c r="G379" s="16">
        <v>1.8426717156914347</v>
      </c>
    </row>
    <row r="380" spans="1:7" x14ac:dyDescent="0.35">
      <c r="A380">
        <v>2023</v>
      </c>
      <c r="B380">
        <v>2</v>
      </c>
      <c r="C380">
        <v>15</v>
      </c>
      <c r="D380" s="16">
        <v>2.8885056432467389</v>
      </c>
      <c r="E380" s="16">
        <v>0.26552482645234843</v>
      </c>
      <c r="F380" s="16">
        <v>1.4665377080453146</v>
      </c>
      <c r="G380" s="16">
        <v>0.64616810586869411</v>
      </c>
    </row>
    <row r="381" spans="1:7" x14ac:dyDescent="0.35">
      <c r="A381">
        <v>2023</v>
      </c>
      <c r="B381">
        <v>2</v>
      </c>
      <c r="C381">
        <v>16</v>
      </c>
      <c r="D381" s="16">
        <v>1.2492105184125082</v>
      </c>
      <c r="E381" s="16">
        <v>1.6677067790809579</v>
      </c>
      <c r="F381" s="16">
        <v>3.8354181764028792</v>
      </c>
      <c r="G381" s="16">
        <v>1.9624782105882348</v>
      </c>
    </row>
    <row r="382" spans="1:7" x14ac:dyDescent="0.35">
      <c r="A382">
        <v>2023</v>
      </c>
      <c r="B382">
        <v>2</v>
      </c>
      <c r="C382">
        <v>17</v>
      </c>
      <c r="D382" s="16">
        <v>1.6984493771550375</v>
      </c>
      <c r="E382" s="16">
        <v>3.124356715067131</v>
      </c>
      <c r="F382" s="16">
        <v>1.1241114934145804</v>
      </c>
      <c r="G382" s="16">
        <v>3.549358124743295</v>
      </c>
    </row>
    <row r="383" spans="1:7" x14ac:dyDescent="0.35">
      <c r="A383">
        <v>2023</v>
      </c>
      <c r="B383">
        <v>2</v>
      </c>
      <c r="C383">
        <v>18</v>
      </c>
      <c r="D383" s="16">
        <v>3.1068708315631604</v>
      </c>
      <c r="E383" s="16">
        <v>2.5400789982055767</v>
      </c>
      <c r="F383" s="16">
        <v>0.41890364100816013</v>
      </c>
      <c r="G383" s="16">
        <v>3.4514761549225854</v>
      </c>
    </row>
    <row r="384" spans="1:7" x14ac:dyDescent="0.35">
      <c r="A384">
        <v>2023</v>
      </c>
      <c r="B384">
        <v>2</v>
      </c>
      <c r="C384">
        <v>19</v>
      </c>
      <c r="D384" s="16">
        <v>2.7151466003937923</v>
      </c>
      <c r="E384" s="16">
        <v>2.9415229870594226</v>
      </c>
      <c r="F384" s="16">
        <v>3.4346425002731591</v>
      </c>
      <c r="G384" s="16">
        <v>1.5412480782038918</v>
      </c>
    </row>
    <row r="385" spans="1:7" x14ac:dyDescent="0.35">
      <c r="A385">
        <v>2023</v>
      </c>
      <c r="B385">
        <v>2</v>
      </c>
      <c r="C385">
        <v>20</v>
      </c>
      <c r="D385" s="16">
        <v>1.4624647556786714</v>
      </c>
      <c r="E385" s="16">
        <v>2.9621311598704856</v>
      </c>
      <c r="F385" s="16">
        <v>3.2207127723142057</v>
      </c>
      <c r="G385" s="16">
        <v>0.58723611762890471</v>
      </c>
    </row>
    <row r="386" spans="1:7" x14ac:dyDescent="0.35">
      <c r="A386">
        <v>2023</v>
      </c>
      <c r="B386">
        <v>2</v>
      </c>
      <c r="C386">
        <v>21</v>
      </c>
      <c r="D386" s="16">
        <v>0.15634392582329948</v>
      </c>
      <c r="E386" s="16">
        <v>3.5025474163906192</v>
      </c>
      <c r="F386" s="16">
        <v>1.6852129821948432</v>
      </c>
      <c r="G386" s="16">
        <v>3.8752717927570313</v>
      </c>
    </row>
    <row r="387" spans="1:7" x14ac:dyDescent="0.35">
      <c r="A387">
        <v>2023</v>
      </c>
      <c r="B387">
        <v>2</v>
      </c>
      <c r="C387">
        <v>22</v>
      </c>
      <c r="D387" s="16">
        <v>3.9771300424675569</v>
      </c>
      <c r="E387" s="16">
        <v>3.0900327683674726</v>
      </c>
      <c r="F387" s="16">
        <v>3.5569825698085253</v>
      </c>
      <c r="G387" s="16">
        <v>0.52111885221280652</v>
      </c>
    </row>
    <row r="388" spans="1:7" x14ac:dyDescent="0.35">
      <c r="A388">
        <v>2023</v>
      </c>
      <c r="B388">
        <v>2</v>
      </c>
      <c r="C388">
        <v>23</v>
      </c>
      <c r="D388" s="16">
        <v>2.3219573698513161</v>
      </c>
      <c r="E388" s="16">
        <v>3.6516507804065883</v>
      </c>
      <c r="F388" s="16">
        <v>1.167712191778858</v>
      </c>
      <c r="G388" s="16">
        <v>2.026828092144072</v>
      </c>
    </row>
    <row r="389" spans="1:7" x14ac:dyDescent="0.35">
      <c r="A389">
        <v>2023</v>
      </c>
      <c r="B389">
        <v>2</v>
      </c>
      <c r="C389">
        <v>24</v>
      </c>
      <c r="D389" s="16">
        <v>0.70386284898072216</v>
      </c>
      <c r="E389" s="16">
        <v>1.3188099630432624</v>
      </c>
      <c r="F389" s="16">
        <v>0.47612528639058249</v>
      </c>
      <c r="G389" s="16">
        <v>1.6437833890699904</v>
      </c>
    </row>
    <row r="390" spans="1:7" x14ac:dyDescent="0.35">
      <c r="A390">
        <v>2023</v>
      </c>
      <c r="B390">
        <v>2</v>
      </c>
      <c r="C390">
        <v>25</v>
      </c>
      <c r="D390" s="16">
        <v>1.7252834054871213</v>
      </c>
      <c r="E390" s="16">
        <v>3.0149926054927865</v>
      </c>
      <c r="F390" s="16">
        <v>2.853053326668415</v>
      </c>
      <c r="G390" s="16">
        <v>0.17278164455873712</v>
      </c>
    </row>
    <row r="391" spans="1:7" x14ac:dyDescent="0.35">
      <c r="A391">
        <v>2023</v>
      </c>
      <c r="B391">
        <v>2</v>
      </c>
      <c r="C391">
        <v>26</v>
      </c>
      <c r="D391" s="16">
        <v>1.1301508577738817</v>
      </c>
      <c r="E391" s="16">
        <v>1.466324820676483</v>
      </c>
      <c r="F391" s="16">
        <v>2.7316768642624596</v>
      </c>
      <c r="G391" s="16">
        <v>2.6063681138771493</v>
      </c>
    </row>
    <row r="392" spans="1:7" x14ac:dyDescent="0.35">
      <c r="A392">
        <v>2023</v>
      </c>
      <c r="B392">
        <v>2</v>
      </c>
      <c r="C392">
        <v>27</v>
      </c>
      <c r="D392" s="16">
        <v>2.6631852113243597</v>
      </c>
      <c r="E392" s="16">
        <v>3.6553758893280781</v>
      </c>
      <c r="F392" s="16">
        <v>2.9196281936505386</v>
      </c>
      <c r="G392" s="16">
        <v>2.8109368431300483</v>
      </c>
    </row>
    <row r="393" spans="1:7" x14ac:dyDescent="0.35">
      <c r="A393">
        <v>2023</v>
      </c>
      <c r="B393">
        <v>2</v>
      </c>
      <c r="C393">
        <v>28</v>
      </c>
      <c r="D393" s="16">
        <v>0.72734737569262409</v>
      </c>
      <c r="E393" s="16">
        <v>1.7915384453318848</v>
      </c>
      <c r="F393" s="16">
        <v>0.64034473994909114</v>
      </c>
      <c r="G393" s="16">
        <v>2.9665186224904274</v>
      </c>
    </row>
    <row r="394" spans="1:7" x14ac:dyDescent="0.35">
      <c r="A394">
        <v>2023</v>
      </c>
      <c r="B394">
        <v>3</v>
      </c>
      <c r="C394">
        <v>1</v>
      </c>
      <c r="D394" s="16">
        <v>3.9795485979672307</v>
      </c>
      <c r="E394" s="16">
        <v>3.9470059547660741</v>
      </c>
      <c r="F394" s="16">
        <v>0.13903417799536033</v>
      </c>
      <c r="G394" s="16">
        <v>0.35099927324862712</v>
      </c>
    </row>
    <row r="395" spans="1:7" x14ac:dyDescent="0.35">
      <c r="A395">
        <v>2023</v>
      </c>
      <c r="B395">
        <v>3</v>
      </c>
      <c r="C395">
        <v>2</v>
      </c>
      <c r="D395" s="16">
        <v>3.2789803291141237</v>
      </c>
      <c r="E395" s="16">
        <v>3.1926017472340971</v>
      </c>
      <c r="F395" s="16">
        <v>2.2222866964575823</v>
      </c>
      <c r="G395" s="16">
        <v>1.3466173482718173</v>
      </c>
    </row>
    <row r="396" spans="1:7" x14ac:dyDescent="0.35">
      <c r="A396">
        <v>2023</v>
      </c>
      <c r="B396">
        <v>3</v>
      </c>
      <c r="C396">
        <v>3</v>
      </c>
      <c r="D396" s="16">
        <v>3.5906414593250138</v>
      </c>
      <c r="E396" s="16">
        <v>1.7861277324257268</v>
      </c>
      <c r="F396" s="16">
        <v>2.6528671505596937</v>
      </c>
      <c r="G396" s="16">
        <v>0.47580455121205167</v>
      </c>
    </row>
    <row r="397" spans="1:7" x14ac:dyDescent="0.35">
      <c r="A397">
        <v>2023</v>
      </c>
      <c r="B397">
        <v>3</v>
      </c>
      <c r="C397">
        <v>4</v>
      </c>
      <c r="D397" s="16">
        <v>3.6425395599532333</v>
      </c>
      <c r="E397" s="16">
        <v>1.7727090943576123</v>
      </c>
      <c r="F397" s="16">
        <v>3.7158442126670899</v>
      </c>
      <c r="G397" s="16">
        <v>1.4552985328157617</v>
      </c>
    </row>
    <row r="398" spans="1:7" x14ac:dyDescent="0.35">
      <c r="A398">
        <v>2023</v>
      </c>
      <c r="B398">
        <v>3</v>
      </c>
      <c r="C398">
        <v>5</v>
      </c>
      <c r="D398" s="16">
        <v>0.30417803533475496</v>
      </c>
      <c r="E398" s="16">
        <v>2.5222943800404867</v>
      </c>
      <c r="F398" s="16">
        <v>1.6930678831131973</v>
      </c>
      <c r="G398" s="16">
        <v>0.37640999969364897</v>
      </c>
    </row>
    <row r="399" spans="1:7" x14ac:dyDescent="0.35">
      <c r="A399">
        <v>2023</v>
      </c>
      <c r="B399">
        <v>3</v>
      </c>
      <c r="C399">
        <v>6</v>
      </c>
      <c r="D399" s="16">
        <v>2.1733538207093526</v>
      </c>
      <c r="E399" s="16">
        <v>1.6175120073094864</v>
      </c>
      <c r="F399" s="16">
        <v>0.72274657966800016</v>
      </c>
      <c r="G399" s="16">
        <v>0.44743596068121683</v>
      </c>
    </row>
    <row r="400" spans="1:7" x14ac:dyDescent="0.35">
      <c r="A400">
        <v>2023</v>
      </c>
      <c r="B400">
        <v>3</v>
      </c>
      <c r="C400">
        <v>7</v>
      </c>
      <c r="D400" s="16">
        <v>2.2467627444000464</v>
      </c>
      <c r="E400" s="16">
        <v>1.8238825704920054</v>
      </c>
      <c r="F400" s="16">
        <v>3.7117659140301691</v>
      </c>
      <c r="G400" s="16">
        <v>0.30948821840665763</v>
      </c>
    </row>
    <row r="401" spans="1:7" x14ac:dyDescent="0.35">
      <c r="A401">
        <v>2023</v>
      </c>
      <c r="B401">
        <v>3</v>
      </c>
      <c r="C401">
        <v>8</v>
      </c>
      <c r="D401" s="16">
        <v>2.6370455803963835</v>
      </c>
      <c r="E401" s="16">
        <v>1.7077234679903786</v>
      </c>
      <c r="F401" s="16">
        <v>3.2891108935325226</v>
      </c>
      <c r="G401" s="16">
        <v>1.2425602515508816</v>
      </c>
    </row>
    <row r="402" spans="1:7" x14ac:dyDescent="0.35">
      <c r="A402">
        <v>2023</v>
      </c>
      <c r="B402">
        <v>3</v>
      </c>
      <c r="C402">
        <v>9</v>
      </c>
      <c r="D402" s="16">
        <v>2.4314870977726355</v>
      </c>
      <c r="E402" s="16">
        <v>3.1731446739218021</v>
      </c>
      <c r="F402" s="16">
        <v>3.5771726685645531</v>
      </c>
      <c r="G402" s="16">
        <v>1.8758804883721321</v>
      </c>
    </row>
    <row r="403" spans="1:7" x14ac:dyDescent="0.35">
      <c r="A403">
        <v>2023</v>
      </c>
      <c r="B403">
        <v>3</v>
      </c>
      <c r="C403">
        <v>10</v>
      </c>
      <c r="D403" s="16">
        <v>2.0540114454900542</v>
      </c>
      <c r="E403" s="16">
        <v>3.4798878982579358</v>
      </c>
      <c r="F403" s="16">
        <v>0.97713194465984721</v>
      </c>
      <c r="G403" s="16">
        <v>0.8800498297059387</v>
      </c>
    </row>
    <row r="404" spans="1:7" x14ac:dyDescent="0.35">
      <c r="A404">
        <v>2023</v>
      </c>
      <c r="B404">
        <v>3</v>
      </c>
      <c r="C404">
        <v>11</v>
      </c>
      <c r="D404" s="16">
        <v>0.28662448942244678</v>
      </c>
      <c r="E404" s="16">
        <v>2.4284792342786661</v>
      </c>
      <c r="F404" s="16">
        <v>3.06120741627538</v>
      </c>
      <c r="G404" s="16">
        <v>2.3673438547669812</v>
      </c>
    </row>
    <row r="405" spans="1:7" x14ac:dyDescent="0.35">
      <c r="A405">
        <v>2023</v>
      </c>
      <c r="B405">
        <v>3</v>
      </c>
      <c r="C405">
        <v>12</v>
      </c>
      <c r="D405" s="16">
        <v>0.34922443370382927</v>
      </c>
      <c r="E405" s="16">
        <v>2.7590471465476938</v>
      </c>
      <c r="F405" s="16">
        <v>2.0335293285233527</v>
      </c>
      <c r="G405" s="16">
        <v>2.4294736894600071</v>
      </c>
    </row>
    <row r="406" spans="1:7" x14ac:dyDescent="0.35">
      <c r="A406">
        <v>2023</v>
      </c>
      <c r="B406">
        <v>3</v>
      </c>
      <c r="C406">
        <v>13</v>
      </c>
      <c r="D406" s="16">
        <v>1.8280348284954817</v>
      </c>
      <c r="E406" s="16">
        <v>2.2029795708131701</v>
      </c>
      <c r="F406" s="16">
        <v>2.7062741926277569</v>
      </c>
      <c r="G406" s="16">
        <v>3.8911593318006319</v>
      </c>
    </row>
    <row r="407" spans="1:7" x14ac:dyDescent="0.35">
      <c r="A407">
        <v>2023</v>
      </c>
      <c r="B407">
        <v>3</v>
      </c>
      <c r="C407">
        <v>14</v>
      </c>
      <c r="D407" s="16">
        <v>1.3734919574118241</v>
      </c>
      <c r="E407" s="16">
        <v>3.6753613825010101</v>
      </c>
      <c r="F407" s="16">
        <v>3.0214607173931176</v>
      </c>
      <c r="G407" s="16">
        <v>2.9668118815698792</v>
      </c>
    </row>
    <row r="408" spans="1:7" x14ac:dyDescent="0.35">
      <c r="A408">
        <v>2023</v>
      </c>
      <c r="B408">
        <v>3</v>
      </c>
      <c r="C408">
        <v>15</v>
      </c>
      <c r="D408" s="16">
        <v>3.7021994496830355</v>
      </c>
      <c r="E408" s="16">
        <v>0.49789649558585625</v>
      </c>
      <c r="F408" s="16">
        <v>1.5903857805444148</v>
      </c>
      <c r="G408" s="16">
        <v>0.27452951821784888</v>
      </c>
    </row>
    <row r="409" spans="1:7" x14ac:dyDescent="0.35">
      <c r="A409">
        <v>2023</v>
      </c>
      <c r="B409">
        <v>3</v>
      </c>
      <c r="C409">
        <v>16</v>
      </c>
      <c r="D409" s="16">
        <v>2.2350178397594984</v>
      </c>
      <c r="E409" s="16">
        <v>0.51229954390578092</v>
      </c>
      <c r="F409" s="16">
        <v>1.2334772522345059</v>
      </c>
      <c r="G409" s="16">
        <v>0.92295676215362388</v>
      </c>
    </row>
    <row r="410" spans="1:7" x14ac:dyDescent="0.35">
      <c r="A410">
        <v>2023</v>
      </c>
      <c r="B410">
        <v>3</v>
      </c>
      <c r="C410">
        <v>17</v>
      </c>
      <c r="D410" s="16">
        <v>2.8300048718595439</v>
      </c>
      <c r="E410" s="16">
        <v>1.3533561189143541</v>
      </c>
      <c r="F410" s="16">
        <v>1.6312708115128851</v>
      </c>
      <c r="G410" s="16">
        <v>1.01164320751879</v>
      </c>
    </row>
    <row r="411" spans="1:7" x14ac:dyDescent="0.35">
      <c r="A411">
        <v>2023</v>
      </c>
      <c r="B411">
        <v>3</v>
      </c>
      <c r="C411">
        <v>18</v>
      </c>
      <c r="D411" s="16">
        <v>1.9228744117794281</v>
      </c>
      <c r="E411" s="16">
        <v>2.7209998245398492</v>
      </c>
      <c r="F411" s="16">
        <v>1.6597026043111995</v>
      </c>
      <c r="G411" s="16">
        <v>1.992012141754254</v>
      </c>
    </row>
    <row r="412" spans="1:7" x14ac:dyDescent="0.35">
      <c r="A412">
        <v>2023</v>
      </c>
      <c r="B412">
        <v>3</v>
      </c>
      <c r="C412">
        <v>19</v>
      </c>
      <c r="D412" s="16">
        <v>3.7458873833492623</v>
      </c>
      <c r="E412" s="16">
        <v>3.586038042015077</v>
      </c>
      <c r="F412" s="16">
        <v>1.733078630928039</v>
      </c>
      <c r="G412" s="16">
        <v>3.926712077978431</v>
      </c>
    </row>
    <row r="413" spans="1:7" x14ac:dyDescent="0.35">
      <c r="A413">
        <v>2023</v>
      </c>
      <c r="B413">
        <v>3</v>
      </c>
      <c r="C413">
        <v>20</v>
      </c>
      <c r="D413" s="16">
        <v>0.52176319821325201</v>
      </c>
      <c r="E413" s="16">
        <v>0.52968226161374599</v>
      </c>
      <c r="F413" s="16">
        <v>2.5479618977719269</v>
      </c>
      <c r="G413" s="16">
        <v>1.4318821433614541</v>
      </c>
    </row>
    <row r="414" spans="1:7" x14ac:dyDescent="0.35">
      <c r="A414">
        <v>2023</v>
      </c>
      <c r="B414">
        <v>3</v>
      </c>
      <c r="C414">
        <v>21</v>
      </c>
      <c r="D414" s="16">
        <v>0.78114130669242599</v>
      </c>
      <c r="E414" s="16">
        <v>1.5744965094054675</v>
      </c>
      <c r="F414" s="16">
        <v>3.4628241930266759</v>
      </c>
      <c r="G414" s="16">
        <v>3.1548311374176854</v>
      </c>
    </row>
    <row r="415" spans="1:7" x14ac:dyDescent="0.35">
      <c r="A415">
        <v>2023</v>
      </c>
      <c r="B415">
        <v>3</v>
      </c>
      <c r="C415">
        <v>22</v>
      </c>
      <c r="D415" s="16">
        <v>2.786066558660397</v>
      </c>
      <c r="E415" s="16">
        <v>3.3489997120555817</v>
      </c>
      <c r="F415" s="16">
        <v>3.3986690809812137</v>
      </c>
      <c r="G415" s="16">
        <v>2.3049759767840903</v>
      </c>
    </row>
    <row r="416" spans="1:7" x14ac:dyDescent="0.35">
      <c r="A416">
        <v>2023</v>
      </c>
      <c r="B416">
        <v>3</v>
      </c>
      <c r="C416">
        <v>23</v>
      </c>
      <c r="D416" s="16">
        <v>2.8331663043871811</v>
      </c>
      <c r="E416" s="16">
        <v>3.9372610355811699</v>
      </c>
      <c r="F416" s="16">
        <v>1.0672956158307922</v>
      </c>
      <c r="G416" s="16">
        <v>1.8078275764086729</v>
      </c>
    </row>
    <row r="417" spans="1:7" x14ac:dyDescent="0.35">
      <c r="A417">
        <v>2023</v>
      </c>
      <c r="B417">
        <v>3</v>
      </c>
      <c r="C417">
        <v>24</v>
      </c>
      <c r="D417" s="16">
        <v>3.8809151107944433</v>
      </c>
      <c r="E417" s="16">
        <v>3.9273938185678365</v>
      </c>
      <c r="F417" s="16">
        <v>1.9403041097029115</v>
      </c>
      <c r="G417" s="16">
        <v>1.1284045012756847</v>
      </c>
    </row>
    <row r="418" spans="1:7" x14ac:dyDescent="0.35">
      <c r="A418">
        <v>2023</v>
      </c>
      <c r="B418">
        <v>3</v>
      </c>
      <c r="C418">
        <v>25</v>
      </c>
      <c r="D418" s="16">
        <v>3.5897231417286002</v>
      </c>
      <c r="E418" s="16">
        <v>1.1915530272226356</v>
      </c>
      <c r="F418" s="16">
        <v>0.85756277691246829</v>
      </c>
      <c r="G418" s="16">
        <v>2.8033820753422667</v>
      </c>
    </row>
    <row r="419" spans="1:7" x14ac:dyDescent="0.35">
      <c r="A419">
        <v>2023</v>
      </c>
      <c r="B419">
        <v>3</v>
      </c>
      <c r="C419">
        <v>26</v>
      </c>
      <c r="D419" s="16">
        <v>3.9073202177558697</v>
      </c>
      <c r="E419" s="16">
        <v>0.45826565635317174</v>
      </c>
      <c r="F419" s="16">
        <v>1.1706807188691353</v>
      </c>
      <c r="G419" s="16">
        <v>2.3668553008132043</v>
      </c>
    </row>
    <row r="420" spans="1:7" x14ac:dyDescent="0.35">
      <c r="A420">
        <v>2023</v>
      </c>
      <c r="B420">
        <v>3</v>
      </c>
      <c r="C420">
        <v>27</v>
      </c>
      <c r="D420" s="16">
        <v>2.8336828113027162</v>
      </c>
      <c r="E420" s="16">
        <v>1.5803843902608747</v>
      </c>
      <c r="F420" s="16">
        <v>0.77452950704522516</v>
      </c>
      <c r="G420" s="16">
        <v>2.292938831352473</v>
      </c>
    </row>
    <row r="421" spans="1:7" x14ac:dyDescent="0.35">
      <c r="A421">
        <v>2023</v>
      </c>
      <c r="B421">
        <v>3</v>
      </c>
      <c r="C421">
        <v>28</v>
      </c>
      <c r="D421" s="16">
        <v>1.0933555773128161</v>
      </c>
      <c r="E421" s="16">
        <v>3.7992320730030658</v>
      </c>
      <c r="F421" s="16">
        <v>1.3843922742349388</v>
      </c>
      <c r="G421" s="16">
        <v>1.9101178172455322</v>
      </c>
    </row>
    <row r="422" spans="1:7" x14ac:dyDescent="0.35">
      <c r="A422">
        <v>2023</v>
      </c>
      <c r="B422">
        <v>4</v>
      </c>
      <c r="C422">
        <v>1</v>
      </c>
      <c r="D422" s="16">
        <v>2.8559494046551213</v>
      </c>
      <c r="E422" s="16">
        <v>1.1321455164172196</v>
      </c>
      <c r="F422" s="16">
        <v>1.4544076298567066</v>
      </c>
      <c r="G422" s="16">
        <v>4.5149964700583745E-2</v>
      </c>
    </row>
    <row r="423" spans="1:7" x14ac:dyDescent="0.35">
      <c r="A423">
        <v>2023</v>
      </c>
      <c r="B423">
        <v>4</v>
      </c>
      <c r="C423">
        <v>2</v>
      </c>
      <c r="D423" s="16">
        <v>2.7423100671684306</v>
      </c>
      <c r="E423" s="16">
        <v>1.337462145826199</v>
      </c>
      <c r="F423" s="16">
        <v>3.2360069061558141</v>
      </c>
      <c r="G423" s="16">
        <v>0.58263122701703507</v>
      </c>
    </row>
    <row r="424" spans="1:7" x14ac:dyDescent="0.35">
      <c r="A424">
        <v>2023</v>
      </c>
      <c r="B424">
        <v>4</v>
      </c>
      <c r="C424">
        <v>3</v>
      </c>
      <c r="D424" s="16">
        <v>1.9223006391002708</v>
      </c>
      <c r="E424" s="16">
        <v>2.2590825318763601</v>
      </c>
      <c r="F424" s="16">
        <v>1.4255340128375522</v>
      </c>
      <c r="G424" s="16">
        <v>3.6598925952577499</v>
      </c>
    </row>
    <row r="425" spans="1:7" x14ac:dyDescent="0.35">
      <c r="A425">
        <v>2023</v>
      </c>
      <c r="B425">
        <v>4</v>
      </c>
      <c r="C425">
        <v>4</v>
      </c>
      <c r="D425" s="16">
        <v>0.76806966153644662</v>
      </c>
      <c r="E425" s="16">
        <v>3.4288351556266647</v>
      </c>
      <c r="F425" s="16">
        <v>0.52283212801293066</v>
      </c>
      <c r="G425" s="16">
        <v>1.5165537244109473</v>
      </c>
    </row>
    <row r="426" spans="1:7" x14ac:dyDescent="0.35">
      <c r="A426">
        <v>2023</v>
      </c>
      <c r="B426">
        <v>4</v>
      </c>
      <c r="C426">
        <v>5</v>
      </c>
      <c r="D426" s="16">
        <v>1.8798844479389665</v>
      </c>
      <c r="E426" s="16">
        <v>0.97842150630274505</v>
      </c>
      <c r="F426" s="16">
        <v>0.35848728488978621</v>
      </c>
      <c r="G426" s="16">
        <v>6.768212084351255E-2</v>
      </c>
    </row>
    <row r="427" spans="1:7" x14ac:dyDescent="0.35">
      <c r="A427">
        <v>2023</v>
      </c>
      <c r="B427">
        <v>4</v>
      </c>
      <c r="C427">
        <v>6</v>
      </c>
      <c r="D427" s="16">
        <v>2.1973438529995279</v>
      </c>
      <c r="E427" s="16">
        <v>1.8341359826348649</v>
      </c>
      <c r="F427" s="16">
        <v>3.8833819950383837</v>
      </c>
      <c r="G427" s="16">
        <v>1.7252224759572283</v>
      </c>
    </row>
    <row r="428" spans="1:7" x14ac:dyDescent="0.35">
      <c r="A428">
        <v>2023</v>
      </c>
      <c r="B428">
        <v>4</v>
      </c>
      <c r="C428">
        <v>7</v>
      </c>
      <c r="D428" s="16">
        <v>1.3831209181133008</v>
      </c>
      <c r="E428" s="16">
        <v>2.73935686023172</v>
      </c>
      <c r="F428" s="16">
        <v>3.575837080988121</v>
      </c>
      <c r="G428" s="16">
        <v>2.5255019812078663</v>
      </c>
    </row>
    <row r="429" spans="1:7" x14ac:dyDescent="0.35">
      <c r="A429">
        <v>2023</v>
      </c>
      <c r="B429">
        <v>4</v>
      </c>
      <c r="C429">
        <v>8</v>
      </c>
      <c r="D429" s="16">
        <v>0.46402973855561491</v>
      </c>
      <c r="E429" s="16">
        <v>0.81841036033420123</v>
      </c>
      <c r="F429" s="16">
        <v>1.1619084527943087</v>
      </c>
      <c r="G429" s="16">
        <v>3.1352000308974133</v>
      </c>
    </row>
    <row r="430" spans="1:7" x14ac:dyDescent="0.35">
      <c r="A430">
        <v>2023</v>
      </c>
      <c r="B430">
        <v>4</v>
      </c>
      <c r="C430">
        <v>9</v>
      </c>
      <c r="D430" s="16">
        <v>3.9372684664402016</v>
      </c>
      <c r="E430" s="16">
        <v>3.6560298955864523</v>
      </c>
      <c r="F430" s="16">
        <v>2.5030820347893727</v>
      </c>
      <c r="G430" s="16">
        <v>1.3193709988806663</v>
      </c>
    </row>
    <row r="431" spans="1:7" x14ac:dyDescent="0.35">
      <c r="A431">
        <v>2023</v>
      </c>
      <c r="B431">
        <v>4</v>
      </c>
      <c r="C431">
        <v>10</v>
      </c>
      <c r="D431" s="16">
        <v>3.0408868114484142</v>
      </c>
      <c r="E431" s="16">
        <v>0.56831491736119855</v>
      </c>
      <c r="F431" s="16">
        <v>0.81397611516374102</v>
      </c>
      <c r="G431" s="16">
        <v>3.8282619020006807</v>
      </c>
    </row>
    <row r="432" spans="1:7" x14ac:dyDescent="0.35">
      <c r="A432">
        <v>2023</v>
      </c>
      <c r="B432">
        <v>4</v>
      </c>
      <c r="C432">
        <v>11</v>
      </c>
      <c r="D432" s="16">
        <v>2.6999433315576136</v>
      </c>
      <c r="E432" s="16">
        <v>3.2456949292768442</v>
      </c>
      <c r="F432" s="16">
        <v>0.8798024649360654</v>
      </c>
      <c r="G432" s="16">
        <v>0.70662575690655682</v>
      </c>
    </row>
    <row r="433" spans="1:7" x14ac:dyDescent="0.35">
      <c r="A433">
        <v>2023</v>
      </c>
      <c r="B433">
        <v>4</v>
      </c>
      <c r="C433">
        <v>12</v>
      </c>
      <c r="D433" s="16">
        <v>3.7012101227077756</v>
      </c>
      <c r="E433" s="16">
        <v>1.1339951635799079</v>
      </c>
      <c r="F433" s="16">
        <v>0.61850233018610501</v>
      </c>
      <c r="G433" s="16">
        <v>3.9637559348451132</v>
      </c>
    </row>
    <row r="434" spans="1:7" x14ac:dyDescent="0.35">
      <c r="A434">
        <v>2023</v>
      </c>
      <c r="B434">
        <v>4</v>
      </c>
      <c r="C434">
        <v>13</v>
      </c>
      <c r="D434" s="16">
        <v>3.8725261472818793</v>
      </c>
      <c r="E434" s="16">
        <v>0.35027775472156941</v>
      </c>
      <c r="F434" s="16">
        <v>0.55338051728885285</v>
      </c>
      <c r="G434" s="16">
        <v>3.8328921306405799</v>
      </c>
    </row>
    <row r="435" spans="1:7" x14ac:dyDescent="0.35">
      <c r="A435">
        <v>2023</v>
      </c>
      <c r="B435">
        <v>4</v>
      </c>
      <c r="C435">
        <v>14</v>
      </c>
      <c r="D435" s="16">
        <v>2.8394735627605776</v>
      </c>
      <c r="E435" s="16">
        <v>3.2623944730263754</v>
      </c>
      <c r="F435" s="16">
        <v>2.8005507200151416</v>
      </c>
      <c r="G435" s="16">
        <v>0.85501119606647524</v>
      </c>
    </row>
    <row r="436" spans="1:7" x14ac:dyDescent="0.35">
      <c r="A436">
        <v>2023</v>
      </c>
      <c r="B436">
        <v>4</v>
      </c>
      <c r="C436">
        <v>15</v>
      </c>
      <c r="D436" s="16">
        <v>0.77655005925082676</v>
      </c>
      <c r="E436" s="16">
        <v>2.095654723328007</v>
      </c>
      <c r="F436" s="16">
        <v>1.2090192572614522</v>
      </c>
      <c r="G436" s="16">
        <v>1.4484937210664439</v>
      </c>
    </row>
    <row r="437" spans="1:7" x14ac:dyDescent="0.35">
      <c r="A437">
        <v>2023</v>
      </c>
      <c r="B437">
        <v>4</v>
      </c>
      <c r="C437">
        <v>16</v>
      </c>
      <c r="D437" s="16">
        <v>3.0563147009648288</v>
      </c>
      <c r="E437" s="16">
        <v>0.39050130319950505</v>
      </c>
      <c r="F437" s="16">
        <v>3.4143717090593286</v>
      </c>
      <c r="G437" s="16">
        <v>3.2789391678581512</v>
      </c>
    </row>
    <row r="438" spans="1:7" x14ac:dyDescent="0.35">
      <c r="A438">
        <v>2023</v>
      </c>
      <c r="B438">
        <v>4</v>
      </c>
      <c r="C438">
        <v>17</v>
      </c>
      <c r="D438" s="16">
        <v>3.7476147332561749</v>
      </c>
      <c r="E438" s="16">
        <v>0.14164596186159395</v>
      </c>
      <c r="F438" s="16">
        <v>3.1575890910612356</v>
      </c>
      <c r="G438" s="16">
        <v>3.8962959669506225</v>
      </c>
    </row>
    <row r="439" spans="1:7" x14ac:dyDescent="0.35">
      <c r="A439">
        <v>2023</v>
      </c>
      <c r="B439">
        <v>4</v>
      </c>
      <c r="C439">
        <v>18</v>
      </c>
      <c r="D439" s="16">
        <v>3.5270662866325777</v>
      </c>
      <c r="E439" s="16">
        <v>2.4103885193818622</v>
      </c>
      <c r="F439" s="16">
        <v>2.0577550733148056</v>
      </c>
      <c r="G439" s="16">
        <v>0.68664942154456376</v>
      </c>
    </row>
    <row r="440" spans="1:7" x14ac:dyDescent="0.35">
      <c r="A440">
        <v>2023</v>
      </c>
      <c r="B440">
        <v>4</v>
      </c>
      <c r="C440">
        <v>19</v>
      </c>
      <c r="D440" s="16">
        <v>1.4940080003304548</v>
      </c>
      <c r="E440" s="16">
        <v>0.48983761124101077</v>
      </c>
      <c r="F440" s="16">
        <v>0.77275920909138041</v>
      </c>
      <c r="G440" s="16">
        <v>1.1954962124410606E-2</v>
      </c>
    </row>
    <row r="441" spans="1:7" x14ac:dyDescent="0.35">
      <c r="A441">
        <v>2023</v>
      </c>
      <c r="B441">
        <v>4</v>
      </c>
      <c r="C441">
        <v>20</v>
      </c>
      <c r="D441" s="16">
        <v>1.196474151257513</v>
      </c>
      <c r="E441" s="16">
        <v>1.1114164926370886</v>
      </c>
      <c r="F441" s="16">
        <v>3.0417174956772346</v>
      </c>
      <c r="G441" s="16">
        <v>2.1148400616512619</v>
      </c>
    </row>
    <row r="442" spans="1:7" x14ac:dyDescent="0.35">
      <c r="A442">
        <v>2023</v>
      </c>
      <c r="B442">
        <v>4</v>
      </c>
      <c r="C442">
        <v>21</v>
      </c>
      <c r="D442" s="16">
        <v>0.77916654170134603</v>
      </c>
      <c r="E442" s="16">
        <v>1.1804022471486384</v>
      </c>
      <c r="F442" s="16">
        <v>2.7717348720053612</v>
      </c>
      <c r="G442" s="16">
        <v>0.98222627578140509</v>
      </c>
    </row>
    <row r="443" spans="1:7" x14ac:dyDescent="0.35">
      <c r="A443">
        <v>2023</v>
      </c>
      <c r="B443">
        <v>4</v>
      </c>
      <c r="C443">
        <v>22</v>
      </c>
      <c r="D443" s="16">
        <v>2.1588218939338097</v>
      </c>
      <c r="E443" s="16">
        <v>1.1655338852298529</v>
      </c>
      <c r="F443" s="16">
        <v>0.20783755982866436</v>
      </c>
      <c r="G443" s="16">
        <v>1.4835280058046152</v>
      </c>
    </row>
    <row r="444" spans="1:7" x14ac:dyDescent="0.35">
      <c r="A444">
        <v>2023</v>
      </c>
      <c r="B444">
        <v>4</v>
      </c>
      <c r="C444">
        <v>23</v>
      </c>
      <c r="D444" s="16">
        <v>3.4849940359733789</v>
      </c>
      <c r="E444" s="16">
        <v>2.1391433954259282</v>
      </c>
      <c r="F444" s="16">
        <v>3.3586837203690045E-2</v>
      </c>
      <c r="G444" s="16">
        <v>2.1977858316203074</v>
      </c>
    </row>
    <row r="445" spans="1:7" x14ac:dyDescent="0.35">
      <c r="A445">
        <v>2023</v>
      </c>
      <c r="B445">
        <v>4</v>
      </c>
      <c r="C445">
        <v>24</v>
      </c>
      <c r="D445" s="16">
        <v>2.7894991714903665</v>
      </c>
      <c r="E445" s="16">
        <v>1.0017522525271532</v>
      </c>
      <c r="F445" s="16">
        <v>3.1047409937273156</v>
      </c>
      <c r="G445" s="16">
        <v>1.4754902430017536</v>
      </c>
    </row>
    <row r="446" spans="1:7" x14ac:dyDescent="0.35">
      <c r="A446">
        <v>2023</v>
      </c>
      <c r="B446">
        <v>4</v>
      </c>
      <c r="C446">
        <v>25</v>
      </c>
      <c r="D446" s="16">
        <v>3.1818298143934922</v>
      </c>
      <c r="E446" s="16">
        <v>1.1664408268256667</v>
      </c>
      <c r="F446" s="16">
        <v>3.4047402334580688</v>
      </c>
      <c r="G446" s="16">
        <v>1.3191385908430924</v>
      </c>
    </row>
    <row r="447" spans="1:7" x14ac:dyDescent="0.35">
      <c r="A447">
        <v>2023</v>
      </c>
      <c r="B447">
        <v>4</v>
      </c>
      <c r="C447">
        <v>26</v>
      </c>
      <c r="D447" s="16">
        <v>3.7189473350446951</v>
      </c>
      <c r="E447" s="16">
        <v>3.7446932434520046</v>
      </c>
      <c r="F447" s="16">
        <v>2.0208915287421254</v>
      </c>
      <c r="G447" s="16">
        <v>3.3287834786014794</v>
      </c>
    </row>
    <row r="448" spans="1:7" x14ac:dyDescent="0.35">
      <c r="A448">
        <v>2023</v>
      </c>
      <c r="B448">
        <v>4</v>
      </c>
      <c r="C448">
        <v>27</v>
      </c>
      <c r="D448" s="16">
        <v>3.4505515810315948</v>
      </c>
      <c r="E448" s="16">
        <v>0.35577254197108976</v>
      </c>
      <c r="F448" s="16">
        <v>3.3979009236442397</v>
      </c>
      <c r="G448" s="16">
        <v>3.8232254128148511</v>
      </c>
    </row>
    <row r="449" spans="1:7" x14ac:dyDescent="0.35">
      <c r="A449">
        <v>2023</v>
      </c>
      <c r="B449">
        <v>4</v>
      </c>
      <c r="C449">
        <v>28</v>
      </c>
      <c r="D449" s="16">
        <v>0.96505943450819176</v>
      </c>
      <c r="E449" s="16">
        <v>1.4197786116563647</v>
      </c>
      <c r="F449" s="16">
        <v>0.5217461524650302</v>
      </c>
      <c r="G449" s="16">
        <v>3.7852900967486347</v>
      </c>
    </row>
    <row r="450" spans="1:7" x14ac:dyDescent="0.35">
      <c r="A450">
        <v>2023</v>
      </c>
      <c r="B450">
        <v>5</v>
      </c>
      <c r="C450">
        <v>1</v>
      </c>
      <c r="D450" s="16">
        <v>0.68118917937516921</v>
      </c>
      <c r="E450" s="16">
        <v>3.1923762333067085</v>
      </c>
      <c r="F450" s="16">
        <v>3.6816715136119798</v>
      </c>
      <c r="G450" s="16">
        <v>3.390739721407575</v>
      </c>
    </row>
    <row r="451" spans="1:7" x14ac:dyDescent="0.35">
      <c r="A451">
        <v>2023</v>
      </c>
      <c r="B451">
        <v>5</v>
      </c>
      <c r="C451">
        <v>2</v>
      </c>
      <c r="D451" s="16">
        <v>3.7285436594736967</v>
      </c>
      <c r="E451" s="16">
        <v>2.7242548972742835</v>
      </c>
      <c r="F451" s="16">
        <v>3.008840384084793</v>
      </c>
      <c r="G451" s="16">
        <v>0.28342790462572331</v>
      </c>
    </row>
    <row r="452" spans="1:7" x14ac:dyDescent="0.35">
      <c r="A452">
        <v>2023</v>
      </c>
      <c r="B452">
        <v>5</v>
      </c>
      <c r="C452">
        <v>3</v>
      </c>
      <c r="D452" s="16">
        <v>1.0292460137525161</v>
      </c>
      <c r="E452" s="16">
        <v>2.3621758546356357</v>
      </c>
      <c r="F452" s="16">
        <v>1.4936143979148775</v>
      </c>
      <c r="G452" s="16">
        <v>1.4872720018830603</v>
      </c>
    </row>
    <row r="453" spans="1:7" x14ac:dyDescent="0.35">
      <c r="A453">
        <v>2023</v>
      </c>
      <c r="B453">
        <v>5</v>
      </c>
      <c r="C453">
        <v>4</v>
      </c>
      <c r="D453" s="16">
        <v>2.1413179198124705</v>
      </c>
      <c r="E453" s="16">
        <v>3.5014440397470721</v>
      </c>
      <c r="F453" s="16">
        <v>2.5530300028633404</v>
      </c>
      <c r="G453" s="16">
        <v>2.0258427300457669</v>
      </c>
    </row>
    <row r="454" spans="1:7" x14ac:dyDescent="0.35">
      <c r="A454">
        <v>2023</v>
      </c>
      <c r="B454">
        <v>5</v>
      </c>
      <c r="C454">
        <v>5</v>
      </c>
      <c r="D454" s="16">
        <v>0.97071453827378429</v>
      </c>
      <c r="E454" s="16">
        <v>0.51473294553651527</v>
      </c>
      <c r="F454" s="16">
        <v>3.2343584385422663</v>
      </c>
      <c r="G454" s="16">
        <v>3.2393402167078538</v>
      </c>
    </row>
    <row r="455" spans="1:7" x14ac:dyDescent="0.35">
      <c r="A455">
        <v>2023</v>
      </c>
      <c r="B455">
        <v>5</v>
      </c>
      <c r="C455">
        <v>6</v>
      </c>
      <c r="D455" s="16">
        <v>1.0453151925622706</v>
      </c>
      <c r="E455" s="16">
        <v>0.82641336337563764</v>
      </c>
      <c r="F455" s="16">
        <v>1.3354885389030802</v>
      </c>
      <c r="G455" s="16">
        <v>2.7367414580263372</v>
      </c>
    </row>
    <row r="456" spans="1:7" x14ac:dyDescent="0.35">
      <c r="A456">
        <v>2023</v>
      </c>
      <c r="B456">
        <v>5</v>
      </c>
      <c r="C456">
        <v>7</v>
      </c>
      <c r="D456" s="16">
        <v>0.52673788981412262</v>
      </c>
      <c r="E456" s="16">
        <v>3.337674270259682</v>
      </c>
      <c r="F456" s="16">
        <v>1.6629620007483767</v>
      </c>
      <c r="G456" s="16">
        <v>0.86863173862511678</v>
      </c>
    </row>
    <row r="457" spans="1:7" x14ac:dyDescent="0.35">
      <c r="A457">
        <v>2023</v>
      </c>
      <c r="B457">
        <v>5</v>
      </c>
      <c r="C457">
        <v>8</v>
      </c>
      <c r="D457" s="16">
        <v>0.36518111353274252</v>
      </c>
      <c r="E457" s="16">
        <v>0.14162014625151365</v>
      </c>
      <c r="F457" s="16">
        <v>3.9593942359137273</v>
      </c>
      <c r="G457" s="16">
        <v>1.5313090378490175</v>
      </c>
    </row>
    <row r="458" spans="1:7" x14ac:dyDescent="0.35">
      <c r="A458">
        <v>2023</v>
      </c>
      <c r="B458">
        <v>5</v>
      </c>
      <c r="C458">
        <v>9</v>
      </c>
      <c r="D458" s="16">
        <v>2.9770007212089635</v>
      </c>
      <c r="E458" s="16">
        <v>0.22305317250850409</v>
      </c>
      <c r="F458" s="16">
        <v>2.6530178658687635</v>
      </c>
      <c r="G458" s="16">
        <v>3.7188824448956073</v>
      </c>
    </row>
    <row r="459" spans="1:7" x14ac:dyDescent="0.35">
      <c r="A459">
        <v>2023</v>
      </c>
      <c r="B459">
        <v>5</v>
      </c>
      <c r="C459">
        <v>10</v>
      </c>
      <c r="D459" s="16">
        <v>1.4945719702900155</v>
      </c>
      <c r="E459" s="16">
        <v>2.9826870327947868</v>
      </c>
      <c r="F459" s="16">
        <v>1.7894530529018868</v>
      </c>
      <c r="G459" s="16">
        <v>3.2806633480277005</v>
      </c>
    </row>
    <row r="460" spans="1:7" x14ac:dyDescent="0.35">
      <c r="A460">
        <v>2023</v>
      </c>
      <c r="B460">
        <v>5</v>
      </c>
      <c r="C460">
        <v>11</v>
      </c>
      <c r="D460" s="16">
        <v>2.3750547287013042</v>
      </c>
      <c r="E460" s="16">
        <v>2.3599634055056309</v>
      </c>
      <c r="F460" s="16">
        <v>6.6033368417516503E-2</v>
      </c>
      <c r="G460" s="16">
        <v>3.6003923037466343</v>
      </c>
    </row>
    <row r="461" spans="1:7" x14ac:dyDescent="0.35">
      <c r="A461">
        <v>2023</v>
      </c>
      <c r="B461">
        <v>5</v>
      </c>
      <c r="C461">
        <v>12</v>
      </c>
      <c r="D461" s="16">
        <v>2.8613088518359597</v>
      </c>
      <c r="E461" s="16">
        <v>3.5180861032163651</v>
      </c>
      <c r="F461" s="16">
        <v>2.7355301128578571</v>
      </c>
      <c r="G461" s="16">
        <v>0.24070866316341322</v>
      </c>
    </row>
    <row r="462" spans="1:7" x14ac:dyDescent="0.35">
      <c r="A462">
        <v>2023</v>
      </c>
      <c r="B462">
        <v>5</v>
      </c>
      <c r="C462">
        <v>13</v>
      </c>
      <c r="D462" s="16">
        <v>1.1611325010561697</v>
      </c>
      <c r="E462" s="16">
        <v>1.4460068802150703</v>
      </c>
      <c r="F462" s="16">
        <v>2.7376610776135775</v>
      </c>
      <c r="G462" s="16">
        <v>1.8010241293228937</v>
      </c>
    </row>
    <row r="463" spans="1:7" x14ac:dyDescent="0.35">
      <c r="A463">
        <v>2023</v>
      </c>
      <c r="B463">
        <v>5</v>
      </c>
      <c r="C463">
        <v>14</v>
      </c>
      <c r="D463" s="16">
        <v>2.57056573062924</v>
      </c>
      <c r="E463" s="16">
        <v>2.5405504431073123</v>
      </c>
      <c r="F463" s="16">
        <v>1.4322695807296486</v>
      </c>
      <c r="G463" s="16">
        <v>1.9682264072784719</v>
      </c>
    </row>
    <row r="464" spans="1:7" x14ac:dyDescent="0.35">
      <c r="A464">
        <v>2023</v>
      </c>
      <c r="B464">
        <v>5</v>
      </c>
      <c r="C464">
        <v>15</v>
      </c>
      <c r="D464" s="16">
        <v>1.139920701835119</v>
      </c>
      <c r="E464" s="16">
        <v>3.1660996176731446</v>
      </c>
      <c r="F464" s="16">
        <v>2.4624306129903295</v>
      </c>
      <c r="G464" s="16">
        <v>2.0141294808622252</v>
      </c>
    </row>
    <row r="465" spans="1:7" x14ac:dyDescent="0.35">
      <c r="A465">
        <v>2023</v>
      </c>
      <c r="B465">
        <v>5</v>
      </c>
      <c r="C465">
        <v>16</v>
      </c>
      <c r="D465" s="16">
        <v>1.6713617435587578</v>
      </c>
      <c r="E465" s="16">
        <v>2.8686671172642559</v>
      </c>
      <c r="F465" s="16">
        <v>2.2710573831538432</v>
      </c>
      <c r="G465" s="16">
        <v>1.0568990414707971</v>
      </c>
    </row>
    <row r="466" spans="1:7" x14ac:dyDescent="0.35">
      <c r="A466">
        <v>2023</v>
      </c>
      <c r="B466">
        <v>5</v>
      </c>
      <c r="C466">
        <v>17</v>
      </c>
      <c r="D466" s="16">
        <v>1.0247508046996181</v>
      </c>
      <c r="E466" s="16">
        <v>0.68594090965435939</v>
      </c>
      <c r="F466" s="16">
        <v>1.2284324031189602</v>
      </c>
      <c r="G466" s="16">
        <v>2.9194860823026785</v>
      </c>
    </row>
    <row r="467" spans="1:7" x14ac:dyDescent="0.35">
      <c r="A467">
        <v>2023</v>
      </c>
      <c r="B467">
        <v>5</v>
      </c>
      <c r="C467">
        <v>18</v>
      </c>
      <c r="D467" s="16">
        <v>2.0411710824676601</v>
      </c>
      <c r="E467" s="16">
        <v>3.5645454858236389</v>
      </c>
      <c r="F467" s="16">
        <v>3.5660900598986811</v>
      </c>
      <c r="G467" s="16">
        <v>3.7896251935569714</v>
      </c>
    </row>
    <row r="468" spans="1:7" x14ac:dyDescent="0.35">
      <c r="A468">
        <v>2023</v>
      </c>
      <c r="B468">
        <v>5</v>
      </c>
      <c r="C468">
        <v>19</v>
      </c>
      <c r="D468" s="16">
        <v>0.33818198719752202</v>
      </c>
      <c r="E468" s="16">
        <v>0.54003496504731352</v>
      </c>
      <c r="F468" s="16">
        <v>0.34551234924916274</v>
      </c>
      <c r="G468" s="16">
        <v>2.8792195724932959</v>
      </c>
    </row>
    <row r="469" spans="1:7" x14ac:dyDescent="0.35">
      <c r="A469">
        <v>2023</v>
      </c>
      <c r="B469">
        <v>5</v>
      </c>
      <c r="C469">
        <v>20</v>
      </c>
      <c r="D469" s="16">
        <v>2.6021487078890413</v>
      </c>
      <c r="E469" s="16">
        <v>0.98543113566399532</v>
      </c>
      <c r="F469" s="16">
        <v>1.9401892728390782</v>
      </c>
      <c r="G469" s="16">
        <v>3.4145247159195322</v>
      </c>
    </row>
    <row r="470" spans="1:7" x14ac:dyDescent="0.35">
      <c r="A470">
        <v>2023</v>
      </c>
      <c r="B470">
        <v>5</v>
      </c>
      <c r="C470">
        <v>21</v>
      </c>
      <c r="D470" s="16">
        <v>2.4953007958048872</v>
      </c>
      <c r="E470" s="16">
        <v>1.990080526194741</v>
      </c>
      <c r="F470" s="16">
        <v>1.2165096513734919</v>
      </c>
      <c r="G470" s="16">
        <v>0.24539381740326105</v>
      </c>
    </row>
    <row r="471" spans="1:7" x14ac:dyDescent="0.35">
      <c r="A471">
        <v>2023</v>
      </c>
      <c r="B471">
        <v>5</v>
      </c>
      <c r="C471">
        <v>22</v>
      </c>
      <c r="D471" s="16">
        <v>2.5590058111161618</v>
      </c>
      <c r="E471" s="16">
        <v>2.5669818056699829</v>
      </c>
      <c r="F471" s="16">
        <v>0.49331648688765561</v>
      </c>
      <c r="G471" s="16">
        <v>1.4974876282552403</v>
      </c>
    </row>
    <row r="472" spans="1:7" x14ac:dyDescent="0.35">
      <c r="A472">
        <v>2023</v>
      </c>
      <c r="B472">
        <v>5</v>
      </c>
      <c r="C472">
        <v>23</v>
      </c>
      <c r="D472" s="16">
        <v>2.6579198789670229</v>
      </c>
      <c r="E472" s="16">
        <v>2.7715445853896248</v>
      </c>
      <c r="F472" s="16">
        <v>3.034619177741229</v>
      </c>
      <c r="G472" s="16">
        <v>0.69932783133624232</v>
      </c>
    </row>
    <row r="473" spans="1:7" x14ac:dyDescent="0.35">
      <c r="A473">
        <v>2023</v>
      </c>
      <c r="B473">
        <v>5</v>
      </c>
      <c r="C473">
        <v>24</v>
      </c>
      <c r="D473" s="16">
        <v>1.6755077014751367</v>
      </c>
      <c r="E473" s="16">
        <v>2.8128513981780303</v>
      </c>
      <c r="F473" s="16">
        <v>3.6391543835152427</v>
      </c>
      <c r="G473" s="16">
        <v>0.34964276327409261</v>
      </c>
    </row>
    <row r="474" spans="1:7" x14ac:dyDescent="0.35">
      <c r="A474">
        <v>2023</v>
      </c>
      <c r="B474">
        <v>5</v>
      </c>
      <c r="C474">
        <v>25</v>
      </c>
      <c r="D474" s="16">
        <v>2.4711199645130795</v>
      </c>
      <c r="E474" s="16">
        <v>1.4973565616261739</v>
      </c>
      <c r="F474" s="16">
        <v>1.1457569813844346</v>
      </c>
      <c r="G474" s="16">
        <v>0.77865866230229219</v>
      </c>
    </row>
    <row r="475" spans="1:7" x14ac:dyDescent="0.35">
      <c r="A475">
        <v>2023</v>
      </c>
      <c r="B475">
        <v>5</v>
      </c>
      <c r="C475">
        <v>26</v>
      </c>
      <c r="D475" s="16">
        <v>1.4613721050714736</v>
      </c>
      <c r="E475" s="16">
        <v>0.64216651545326453</v>
      </c>
      <c r="F475" s="16">
        <v>3.3706977069581749</v>
      </c>
      <c r="G475" s="16">
        <v>0.20454328572860314</v>
      </c>
    </row>
    <row r="476" spans="1:7" x14ac:dyDescent="0.35">
      <c r="A476">
        <v>2023</v>
      </c>
      <c r="B476">
        <v>5</v>
      </c>
      <c r="C476">
        <v>27</v>
      </c>
      <c r="D476" s="16">
        <v>3.2431790081539238</v>
      </c>
      <c r="E476" s="16">
        <v>2.3382359232460326</v>
      </c>
      <c r="F476" s="16">
        <v>3.2910337032514474</v>
      </c>
      <c r="G476" s="16">
        <v>3.0895316583976102</v>
      </c>
    </row>
    <row r="477" spans="1:7" x14ac:dyDescent="0.35">
      <c r="A477">
        <v>2023</v>
      </c>
      <c r="B477">
        <v>5</v>
      </c>
      <c r="C477">
        <v>28</v>
      </c>
      <c r="D477" s="16">
        <v>1.4276496903280855</v>
      </c>
      <c r="E477" s="16">
        <v>3.9982764875868884</v>
      </c>
      <c r="F477" s="16">
        <v>2.5006849508361451</v>
      </c>
      <c r="G477" s="16">
        <v>3.3566527011109932</v>
      </c>
    </row>
    <row r="478" spans="1:7" x14ac:dyDescent="0.35">
      <c r="A478">
        <v>2023</v>
      </c>
      <c r="B478">
        <v>6</v>
      </c>
      <c r="C478">
        <v>1</v>
      </c>
      <c r="D478" s="16">
        <v>0.92917664549012491</v>
      </c>
      <c r="E478" s="16">
        <v>1.8053112161985561</v>
      </c>
      <c r="F478" s="16">
        <v>2.3207773592024226</v>
      </c>
      <c r="G478" s="16">
        <v>3.2766878748818149</v>
      </c>
    </row>
    <row r="479" spans="1:7" x14ac:dyDescent="0.35">
      <c r="A479">
        <v>2023</v>
      </c>
      <c r="B479">
        <v>6</v>
      </c>
      <c r="C479">
        <v>2</v>
      </c>
      <c r="D479" s="16">
        <v>2.8517992860044479</v>
      </c>
      <c r="E479" s="16">
        <v>0.4878338183871862</v>
      </c>
      <c r="F479" s="16">
        <v>3.6055623832582548</v>
      </c>
      <c r="G479" s="16">
        <v>1.1645767698163092</v>
      </c>
    </row>
    <row r="480" spans="1:7" x14ac:dyDescent="0.35">
      <c r="A480">
        <v>2023</v>
      </c>
      <c r="B480">
        <v>6</v>
      </c>
      <c r="C480">
        <v>3</v>
      </c>
      <c r="D480" s="16">
        <v>0.47730665266712791</v>
      </c>
      <c r="E480" s="16">
        <v>0.13547158618777866</v>
      </c>
      <c r="F480" s="16">
        <v>3.1157662298130879</v>
      </c>
      <c r="G480" s="16">
        <v>3.3144912851859618</v>
      </c>
    </row>
    <row r="481" spans="1:7" x14ac:dyDescent="0.35">
      <c r="A481">
        <v>2023</v>
      </c>
      <c r="B481">
        <v>6</v>
      </c>
      <c r="C481">
        <v>4</v>
      </c>
      <c r="D481" s="16">
        <v>0.56096901327129478</v>
      </c>
      <c r="E481" s="16">
        <v>2.1413730883350888</v>
      </c>
      <c r="F481" s="16">
        <v>2.8615484069706172</v>
      </c>
      <c r="G481" s="16">
        <v>2.2405107637543908</v>
      </c>
    </row>
    <row r="482" spans="1:7" x14ac:dyDescent="0.35">
      <c r="A482">
        <v>2023</v>
      </c>
      <c r="B482">
        <v>6</v>
      </c>
      <c r="C482">
        <v>5</v>
      </c>
      <c r="D482" s="16">
        <v>1.3320163082394019</v>
      </c>
      <c r="E482" s="16">
        <v>3.5207863231897614</v>
      </c>
      <c r="F482" s="16">
        <v>3.444086641395796</v>
      </c>
      <c r="G482" s="16">
        <v>6.6578425444785871E-2</v>
      </c>
    </row>
    <row r="483" spans="1:7" x14ac:dyDescent="0.35">
      <c r="A483">
        <v>2023</v>
      </c>
      <c r="B483">
        <v>6</v>
      </c>
      <c r="C483">
        <v>6</v>
      </c>
      <c r="D483" s="16">
        <v>2.4723831181629872</v>
      </c>
      <c r="E483" s="16">
        <v>0.9527144259151763</v>
      </c>
      <c r="F483" s="16">
        <v>2.5211687354170409</v>
      </c>
      <c r="G483" s="16">
        <v>3.2784477261256555</v>
      </c>
    </row>
    <row r="484" spans="1:7" x14ac:dyDescent="0.35">
      <c r="A484">
        <v>2023</v>
      </c>
      <c r="B484">
        <v>6</v>
      </c>
      <c r="C484">
        <v>7</v>
      </c>
      <c r="D484" s="16">
        <v>2.8822506001607668</v>
      </c>
      <c r="E484" s="16">
        <v>1.0496921149238387</v>
      </c>
      <c r="F484" s="16">
        <v>2.0100484400760363</v>
      </c>
      <c r="G484" s="16">
        <v>1.4076550292975685</v>
      </c>
    </row>
    <row r="485" spans="1:7" x14ac:dyDescent="0.35">
      <c r="A485">
        <v>2023</v>
      </c>
      <c r="B485">
        <v>6</v>
      </c>
      <c r="C485">
        <v>8</v>
      </c>
      <c r="D485" s="16">
        <v>3.0788538597889228</v>
      </c>
      <c r="E485" s="16">
        <v>3.4342562319426113</v>
      </c>
      <c r="F485" s="16">
        <v>2.0242178387798</v>
      </c>
      <c r="G485" s="16">
        <v>0.88406464490459502</v>
      </c>
    </row>
    <row r="486" spans="1:7" x14ac:dyDescent="0.35">
      <c r="A486">
        <v>2023</v>
      </c>
      <c r="B486">
        <v>6</v>
      </c>
      <c r="C486">
        <v>9</v>
      </c>
      <c r="D486" s="16">
        <v>3.1555941727470471</v>
      </c>
      <c r="E486" s="16">
        <v>1.4698738091258758</v>
      </c>
      <c r="F486" s="16">
        <v>3.3924114602105848</v>
      </c>
      <c r="G486" s="16">
        <v>2.5801911346044224</v>
      </c>
    </row>
    <row r="487" spans="1:7" x14ac:dyDescent="0.35">
      <c r="A487">
        <v>2023</v>
      </c>
      <c r="B487">
        <v>6</v>
      </c>
      <c r="C487">
        <v>10</v>
      </c>
      <c r="D487" s="16">
        <v>0.83107372860436923</v>
      </c>
      <c r="E487" s="16">
        <v>2.3790980318947841</v>
      </c>
      <c r="F487" s="16">
        <v>0.46888405620562867</v>
      </c>
      <c r="G487" s="16">
        <v>3.9420305878540165</v>
      </c>
    </row>
    <row r="488" spans="1:7" x14ac:dyDescent="0.35">
      <c r="A488">
        <v>2023</v>
      </c>
      <c r="B488">
        <v>6</v>
      </c>
      <c r="C488">
        <v>11</v>
      </c>
      <c r="D488" s="16">
        <v>1.6726270187251897</v>
      </c>
      <c r="E488" s="16">
        <v>1.1176116880233042</v>
      </c>
      <c r="F488" s="16">
        <v>0.30313922351448275</v>
      </c>
      <c r="G488" s="16">
        <v>0.27869415766810901</v>
      </c>
    </row>
    <row r="489" spans="1:7" x14ac:dyDescent="0.35">
      <c r="A489">
        <v>2023</v>
      </c>
      <c r="B489">
        <v>6</v>
      </c>
      <c r="C489">
        <v>12</v>
      </c>
      <c r="D489" s="16">
        <v>2.7495292980343469</v>
      </c>
      <c r="E489" s="16">
        <v>2.8861332685204939</v>
      </c>
      <c r="F489" s="16">
        <v>1.838397339870637</v>
      </c>
      <c r="G489" s="16">
        <v>1.4873076817527586</v>
      </c>
    </row>
    <row r="490" spans="1:7" x14ac:dyDescent="0.35">
      <c r="A490">
        <v>2023</v>
      </c>
      <c r="B490">
        <v>6</v>
      </c>
      <c r="C490">
        <v>13</v>
      </c>
      <c r="D490" s="16">
        <v>2.664600381855025</v>
      </c>
      <c r="E490" s="16">
        <v>2.8830235395950878</v>
      </c>
      <c r="F490" s="16">
        <v>3.1554727769532223</v>
      </c>
      <c r="G490" s="16">
        <v>2.8898127986102495</v>
      </c>
    </row>
    <row r="491" spans="1:7" x14ac:dyDescent="0.35">
      <c r="A491">
        <v>2023</v>
      </c>
      <c r="B491">
        <v>6</v>
      </c>
      <c r="C491">
        <v>14</v>
      </c>
      <c r="D491" s="16">
        <v>0.5330087409878379</v>
      </c>
      <c r="E491" s="16">
        <v>2.8448713859743893</v>
      </c>
      <c r="F491" s="16">
        <v>1.9641943217073412</v>
      </c>
      <c r="G491" s="16">
        <v>2.0256522210578183</v>
      </c>
    </row>
    <row r="492" spans="1:7" x14ac:dyDescent="0.35">
      <c r="A492">
        <v>2023</v>
      </c>
      <c r="B492">
        <v>6</v>
      </c>
      <c r="C492">
        <v>15</v>
      </c>
      <c r="D492" s="16">
        <v>0.956867337396198</v>
      </c>
      <c r="E492" s="16">
        <v>0.42061026875459451</v>
      </c>
      <c r="F492" s="16">
        <v>1.2261343720212761</v>
      </c>
      <c r="G492" s="16">
        <v>1.3381213244485304</v>
      </c>
    </row>
    <row r="493" spans="1:7" x14ac:dyDescent="0.35">
      <c r="A493">
        <v>2023</v>
      </c>
      <c r="B493">
        <v>6</v>
      </c>
      <c r="C493">
        <v>16</v>
      </c>
      <c r="D493" s="16">
        <v>3.855964257095124</v>
      </c>
      <c r="E493" s="16">
        <v>3.4386598203959484</v>
      </c>
      <c r="F493" s="16">
        <v>2.6924518658277856</v>
      </c>
      <c r="G493" s="16">
        <v>3.1912140000815308</v>
      </c>
    </row>
    <row r="494" spans="1:7" x14ac:dyDescent="0.35">
      <c r="A494">
        <v>2023</v>
      </c>
      <c r="B494">
        <v>6</v>
      </c>
      <c r="C494">
        <v>17</v>
      </c>
      <c r="D494" s="16">
        <v>0.6594826378662586</v>
      </c>
      <c r="E494" s="16">
        <v>1.3447598299869665</v>
      </c>
      <c r="F494" s="16">
        <v>0.99817537450829219</v>
      </c>
      <c r="G494" s="16">
        <v>2.8512166161532519</v>
      </c>
    </row>
    <row r="495" spans="1:7" x14ac:dyDescent="0.35">
      <c r="A495">
        <v>2023</v>
      </c>
      <c r="B495">
        <v>6</v>
      </c>
      <c r="C495">
        <v>18</v>
      </c>
      <c r="D495" s="16">
        <v>3.7977790530064475</v>
      </c>
      <c r="E495" s="16">
        <v>2.2742298255327089</v>
      </c>
      <c r="F495" s="16">
        <v>2.5510815500264892</v>
      </c>
      <c r="G495" s="16">
        <v>0.86006615349160453</v>
      </c>
    </row>
    <row r="496" spans="1:7" x14ac:dyDescent="0.35">
      <c r="A496">
        <v>2023</v>
      </c>
      <c r="B496">
        <v>6</v>
      </c>
      <c r="C496">
        <v>19</v>
      </c>
      <c r="D496" s="16">
        <v>2.5489342194777551</v>
      </c>
      <c r="E496" s="16">
        <v>0.30953479499428393</v>
      </c>
      <c r="F496" s="16">
        <v>2.4833813617286644</v>
      </c>
      <c r="G496" s="16">
        <v>1.0119597474136444</v>
      </c>
    </row>
    <row r="497" spans="1:7" x14ac:dyDescent="0.35">
      <c r="A497">
        <v>2023</v>
      </c>
      <c r="B497">
        <v>6</v>
      </c>
      <c r="C497">
        <v>20</v>
      </c>
      <c r="D497" s="16">
        <v>0.15341673231139508</v>
      </c>
      <c r="E497" s="16">
        <v>3.0273636473260797</v>
      </c>
      <c r="F497" s="16">
        <v>0.32544670002033182</v>
      </c>
      <c r="G497" s="16">
        <v>1.6320505830865843</v>
      </c>
    </row>
    <row r="498" spans="1:7" x14ac:dyDescent="0.35">
      <c r="A498">
        <v>2023</v>
      </c>
      <c r="B498">
        <v>6</v>
      </c>
      <c r="C498">
        <v>21</v>
      </c>
      <c r="D498" s="16">
        <v>0.23877361376269945</v>
      </c>
      <c r="E498" s="16">
        <v>2.7783179375275298</v>
      </c>
      <c r="F498" s="16">
        <v>3.8187262538717528</v>
      </c>
      <c r="G498" s="16">
        <v>1.0966059601823073</v>
      </c>
    </row>
    <row r="499" spans="1:7" x14ac:dyDescent="0.35">
      <c r="A499">
        <v>2023</v>
      </c>
      <c r="B499">
        <v>6</v>
      </c>
      <c r="C499">
        <v>22</v>
      </c>
      <c r="D499" s="16">
        <v>0.48045371712105833</v>
      </c>
      <c r="E499" s="16">
        <v>0.55150758005459766</v>
      </c>
      <c r="F499" s="16">
        <v>2.1390023621057566</v>
      </c>
      <c r="G499" s="16">
        <v>2.0061914996589887</v>
      </c>
    </row>
    <row r="500" spans="1:7" x14ac:dyDescent="0.35">
      <c r="A500">
        <v>2023</v>
      </c>
      <c r="B500">
        <v>6</v>
      </c>
      <c r="C500">
        <v>23</v>
      </c>
      <c r="D500" s="16">
        <v>1.9314524282215024</v>
      </c>
      <c r="E500" s="16">
        <v>0.64882649161175854</v>
      </c>
      <c r="F500" s="16">
        <v>0.97903095662279771</v>
      </c>
      <c r="G500" s="16">
        <v>0.55027434278745035</v>
      </c>
    </row>
    <row r="501" spans="1:7" x14ac:dyDescent="0.35">
      <c r="A501">
        <v>2023</v>
      </c>
      <c r="B501">
        <v>6</v>
      </c>
      <c r="C501">
        <v>24</v>
      </c>
      <c r="D501" s="16">
        <v>3.7147896066040875</v>
      </c>
      <c r="E501" s="16">
        <v>1.6108808337481895</v>
      </c>
      <c r="F501" s="16">
        <v>0.38376378200414729</v>
      </c>
      <c r="G501" s="16">
        <v>3.9520122876953288</v>
      </c>
    </row>
    <row r="502" spans="1:7" x14ac:dyDescent="0.35">
      <c r="A502">
        <v>2023</v>
      </c>
      <c r="B502">
        <v>6</v>
      </c>
      <c r="C502">
        <v>25</v>
      </c>
      <c r="D502" s="16">
        <v>3.9530756725041454</v>
      </c>
      <c r="E502" s="16">
        <v>1.7496038171660651</v>
      </c>
      <c r="F502" s="16">
        <v>2.3529086729290585</v>
      </c>
      <c r="G502" s="16">
        <v>1.2729263855277799</v>
      </c>
    </row>
    <row r="503" spans="1:7" x14ac:dyDescent="0.35">
      <c r="A503">
        <v>2023</v>
      </c>
      <c r="B503">
        <v>6</v>
      </c>
      <c r="C503">
        <v>26</v>
      </c>
      <c r="D503" s="16">
        <v>1.2017269510559472</v>
      </c>
      <c r="E503" s="16">
        <v>0.60580507526032301</v>
      </c>
      <c r="F503" s="16">
        <v>2.1096194509527728</v>
      </c>
      <c r="G503" s="16">
        <v>2.4869750193576263</v>
      </c>
    </row>
    <row r="504" spans="1:7" x14ac:dyDescent="0.35">
      <c r="A504">
        <v>2023</v>
      </c>
      <c r="B504">
        <v>6</v>
      </c>
      <c r="C504">
        <v>27</v>
      </c>
      <c r="D504" s="16">
        <v>3.4083643238488701</v>
      </c>
      <c r="E504" s="16">
        <v>2.7717704966426386</v>
      </c>
      <c r="F504" s="16">
        <v>1.5867226926840221</v>
      </c>
      <c r="G504" s="16">
        <v>3.6754349249188092</v>
      </c>
    </row>
    <row r="505" spans="1:7" x14ac:dyDescent="0.35">
      <c r="A505">
        <v>2023</v>
      </c>
      <c r="B505">
        <v>6</v>
      </c>
      <c r="C505">
        <v>28</v>
      </c>
      <c r="D505" s="16">
        <v>0.48845663563229413</v>
      </c>
      <c r="E505" s="16">
        <v>0.39968658056140338</v>
      </c>
      <c r="F505" s="16">
        <v>1.3335872460274065</v>
      </c>
      <c r="G505" s="16">
        <v>3.2138109191379782</v>
      </c>
    </row>
    <row r="506" spans="1:7" x14ac:dyDescent="0.35">
      <c r="A506">
        <v>2023</v>
      </c>
      <c r="B506">
        <v>7</v>
      </c>
      <c r="C506">
        <v>1</v>
      </c>
      <c r="D506" s="16">
        <v>3.9677860107564604</v>
      </c>
      <c r="E506" s="16">
        <v>3.9745153743396471</v>
      </c>
      <c r="F506" s="16">
        <v>0.4986722237435619</v>
      </c>
      <c r="G506" s="16">
        <v>2.5928166433388058</v>
      </c>
    </row>
    <row r="507" spans="1:7" x14ac:dyDescent="0.35">
      <c r="A507">
        <v>2023</v>
      </c>
      <c r="B507">
        <v>7</v>
      </c>
      <c r="C507">
        <v>2</v>
      </c>
      <c r="D507" s="16">
        <v>2.9883081218612424</v>
      </c>
      <c r="E507" s="16">
        <v>2.1092659306681072</v>
      </c>
      <c r="F507" s="16">
        <v>0.37994381745097083</v>
      </c>
      <c r="G507" s="16">
        <v>2.9262072600114317</v>
      </c>
    </row>
    <row r="508" spans="1:7" x14ac:dyDescent="0.35">
      <c r="A508">
        <v>2023</v>
      </c>
      <c r="B508">
        <v>7</v>
      </c>
      <c r="C508">
        <v>3</v>
      </c>
      <c r="D508" s="16">
        <v>3.8952677162978966</v>
      </c>
      <c r="E508" s="16">
        <v>1.6355519480985743</v>
      </c>
      <c r="F508" s="16">
        <v>1.5982727417188358</v>
      </c>
      <c r="G508" s="16">
        <v>2.7177905566948706</v>
      </c>
    </row>
    <row r="509" spans="1:7" x14ac:dyDescent="0.35">
      <c r="A509">
        <v>2023</v>
      </c>
      <c r="B509">
        <v>7</v>
      </c>
      <c r="C509">
        <v>4</v>
      </c>
      <c r="D509" s="16">
        <v>0.31934907465620999</v>
      </c>
      <c r="E509" s="16">
        <v>0.71947792961070967</v>
      </c>
      <c r="F509" s="16">
        <v>2.4201478585354237</v>
      </c>
      <c r="G509" s="16">
        <v>3.616901213087103</v>
      </c>
    </row>
    <row r="510" spans="1:7" x14ac:dyDescent="0.35">
      <c r="A510">
        <v>2023</v>
      </c>
      <c r="B510">
        <v>7</v>
      </c>
      <c r="C510">
        <v>5</v>
      </c>
      <c r="D510" s="16">
        <v>0.74839896846704068</v>
      </c>
      <c r="E510" s="16">
        <v>1.5451669552738569</v>
      </c>
      <c r="F510" s="16">
        <v>0.27655155425448097</v>
      </c>
      <c r="G510" s="16">
        <v>0.57331714926549093</v>
      </c>
    </row>
    <row r="511" spans="1:7" x14ac:dyDescent="0.35">
      <c r="A511">
        <v>2023</v>
      </c>
      <c r="B511">
        <v>7</v>
      </c>
      <c r="C511">
        <v>6</v>
      </c>
      <c r="D511" s="16">
        <v>1.5810194415386101</v>
      </c>
      <c r="E511" s="16">
        <v>2.4530233693171075</v>
      </c>
      <c r="F511" s="16">
        <v>0.16875927959712911</v>
      </c>
      <c r="G511" s="16">
        <v>2.0981802371179112</v>
      </c>
    </row>
    <row r="512" spans="1:7" x14ac:dyDescent="0.35">
      <c r="A512">
        <v>2023</v>
      </c>
      <c r="B512">
        <v>7</v>
      </c>
      <c r="C512">
        <v>7</v>
      </c>
      <c r="D512" s="16">
        <v>3.4084975707410821</v>
      </c>
      <c r="E512" s="16">
        <v>3.1694969903502712</v>
      </c>
      <c r="F512" s="16">
        <v>0.70239450391374358</v>
      </c>
      <c r="G512" s="16">
        <v>1.4820633018882456</v>
      </c>
    </row>
    <row r="513" spans="1:7" x14ac:dyDescent="0.35">
      <c r="A513">
        <v>2023</v>
      </c>
      <c r="B513">
        <v>7</v>
      </c>
      <c r="C513">
        <v>8</v>
      </c>
      <c r="D513" s="16">
        <v>1.2742707794553643</v>
      </c>
      <c r="E513" s="16">
        <v>1.0423980627712739</v>
      </c>
      <c r="F513" s="16">
        <v>1.289606715113897</v>
      </c>
      <c r="G513" s="16">
        <v>0.65669153951147052</v>
      </c>
    </row>
    <row r="514" spans="1:7" x14ac:dyDescent="0.35">
      <c r="A514">
        <v>2023</v>
      </c>
      <c r="B514">
        <v>7</v>
      </c>
      <c r="C514">
        <v>9</v>
      </c>
      <c r="D514" s="16">
        <v>3.803475201736175</v>
      </c>
      <c r="E514" s="16">
        <v>1.6025532738944563</v>
      </c>
      <c r="F514" s="16">
        <v>1.1421708090404197</v>
      </c>
      <c r="G514" s="16">
        <v>3.5800634397505644</v>
      </c>
    </row>
    <row r="515" spans="1:7" x14ac:dyDescent="0.35">
      <c r="A515">
        <v>2023</v>
      </c>
      <c r="B515">
        <v>7</v>
      </c>
      <c r="C515">
        <v>10</v>
      </c>
      <c r="D515" s="16">
        <v>0.14381534771678828</v>
      </c>
      <c r="E515" s="16">
        <v>1.6790449645201679</v>
      </c>
      <c r="F515" s="16">
        <v>0.49230593455683636</v>
      </c>
      <c r="G515" s="16">
        <v>1.2851589298097008</v>
      </c>
    </row>
    <row r="516" spans="1:7" x14ac:dyDescent="0.35">
      <c r="A516">
        <v>2023</v>
      </c>
      <c r="B516">
        <v>7</v>
      </c>
      <c r="C516">
        <v>11</v>
      </c>
      <c r="D516" s="16">
        <v>2.9712265267506957</v>
      </c>
      <c r="E516" s="16">
        <v>0.24387072737816373</v>
      </c>
      <c r="F516" s="16">
        <v>0.65810308494905634</v>
      </c>
      <c r="G516" s="16">
        <v>2.658341863367208</v>
      </c>
    </row>
    <row r="517" spans="1:7" x14ac:dyDescent="0.35">
      <c r="A517">
        <v>2023</v>
      </c>
      <c r="B517">
        <v>7</v>
      </c>
      <c r="C517">
        <v>12</v>
      </c>
      <c r="D517" s="16">
        <v>1.3948996473448081</v>
      </c>
      <c r="E517" s="16">
        <v>1.546729365817896</v>
      </c>
      <c r="F517" s="16">
        <v>3.3179388898752769</v>
      </c>
      <c r="G517" s="16">
        <v>1.1881731728623497</v>
      </c>
    </row>
    <row r="518" spans="1:7" x14ac:dyDescent="0.35">
      <c r="A518">
        <v>2023</v>
      </c>
      <c r="B518">
        <v>7</v>
      </c>
      <c r="C518">
        <v>13</v>
      </c>
      <c r="D518" s="16">
        <v>0.87233902558386145</v>
      </c>
      <c r="E518" s="16">
        <v>1.4952841554055931</v>
      </c>
      <c r="F518" s="16">
        <v>1.0056174411523711</v>
      </c>
      <c r="G518" s="16">
        <v>2.1382957748479634</v>
      </c>
    </row>
    <row r="519" spans="1:7" x14ac:dyDescent="0.35">
      <c r="A519">
        <v>2023</v>
      </c>
      <c r="B519">
        <v>7</v>
      </c>
      <c r="C519">
        <v>14</v>
      </c>
      <c r="D519" s="16">
        <v>2.9301685915791289</v>
      </c>
      <c r="E519" s="16">
        <v>3.2118195935631166</v>
      </c>
      <c r="F519" s="16">
        <v>2.2230550721554132</v>
      </c>
      <c r="G519" s="16">
        <v>1.664499993184267</v>
      </c>
    </row>
    <row r="520" spans="1:7" x14ac:dyDescent="0.35">
      <c r="A520">
        <v>2023</v>
      </c>
      <c r="B520">
        <v>7</v>
      </c>
      <c r="C520">
        <v>15</v>
      </c>
      <c r="D520" s="16">
        <v>2.9379268006446173</v>
      </c>
      <c r="E520" s="16">
        <v>1.8712772179944057</v>
      </c>
      <c r="F520" s="16">
        <v>0.32066797177260575</v>
      </c>
      <c r="G520" s="16">
        <v>0.84599480077526135</v>
      </c>
    </row>
    <row r="521" spans="1:7" x14ac:dyDescent="0.35">
      <c r="A521">
        <v>2023</v>
      </c>
      <c r="B521">
        <v>7</v>
      </c>
      <c r="C521">
        <v>16</v>
      </c>
      <c r="D521" s="16">
        <v>3.5375616474785816</v>
      </c>
      <c r="E521" s="16">
        <v>0.68868448009593974</v>
      </c>
      <c r="F521" s="16">
        <v>2.2727584852141778</v>
      </c>
      <c r="G521" s="16">
        <v>3.8020551739991699</v>
      </c>
    </row>
    <row r="522" spans="1:7" x14ac:dyDescent="0.35">
      <c r="A522">
        <v>2023</v>
      </c>
      <c r="B522">
        <v>7</v>
      </c>
      <c r="C522">
        <v>17</v>
      </c>
      <c r="D522" s="16">
        <v>3.2929498746587322</v>
      </c>
      <c r="E522" s="16">
        <v>2.7661934550083389</v>
      </c>
      <c r="F522" s="16">
        <v>3.8803732093731043</v>
      </c>
      <c r="G522" s="16">
        <v>1.4359966269681483</v>
      </c>
    </row>
    <row r="523" spans="1:7" x14ac:dyDescent="0.35">
      <c r="A523">
        <v>2023</v>
      </c>
      <c r="B523">
        <v>7</v>
      </c>
      <c r="C523">
        <v>18</v>
      </c>
      <c r="D523" s="16">
        <v>0.90041859578780592</v>
      </c>
      <c r="E523" s="16">
        <v>1.8676504707261423</v>
      </c>
      <c r="F523" s="16">
        <v>2.1733449949748755</v>
      </c>
      <c r="G523" s="16">
        <v>3.9307923172401353</v>
      </c>
    </row>
    <row r="524" spans="1:7" x14ac:dyDescent="0.35">
      <c r="A524">
        <v>2023</v>
      </c>
      <c r="B524">
        <v>7</v>
      </c>
      <c r="C524">
        <v>19</v>
      </c>
      <c r="D524" s="16">
        <v>1.1200079128509492</v>
      </c>
      <c r="E524" s="16">
        <v>1.7503535717976617</v>
      </c>
      <c r="F524" s="16">
        <v>0.29942208901887568</v>
      </c>
      <c r="G524" s="16">
        <v>3.8257235088574464</v>
      </c>
    </row>
    <row r="525" spans="1:7" x14ac:dyDescent="0.35">
      <c r="A525">
        <v>2023</v>
      </c>
      <c r="B525">
        <v>7</v>
      </c>
      <c r="C525">
        <v>20</v>
      </c>
      <c r="D525" s="16">
        <v>1.2419743725444055</v>
      </c>
      <c r="E525" s="16">
        <v>2.3670728327360093</v>
      </c>
      <c r="F525" s="16">
        <v>0.27157168357959716</v>
      </c>
      <c r="G525" s="16">
        <v>2.1641585515059125</v>
      </c>
    </row>
    <row r="526" spans="1:7" x14ac:dyDescent="0.35">
      <c r="A526">
        <v>2023</v>
      </c>
      <c r="B526">
        <v>7</v>
      </c>
      <c r="C526">
        <v>21</v>
      </c>
      <c r="D526" s="16">
        <v>2.4576960772425012</v>
      </c>
      <c r="E526" s="16">
        <v>1.0454304322113761</v>
      </c>
      <c r="F526" s="16">
        <v>3.7867395113923212</v>
      </c>
      <c r="G526" s="16">
        <v>0.97642284095768339</v>
      </c>
    </row>
    <row r="527" spans="1:7" x14ac:dyDescent="0.35">
      <c r="A527">
        <v>2023</v>
      </c>
      <c r="B527">
        <v>7</v>
      </c>
      <c r="C527">
        <v>22</v>
      </c>
      <c r="D527" s="16">
        <v>3.4932115519192601</v>
      </c>
      <c r="E527" s="16">
        <v>0.87941311404461553</v>
      </c>
      <c r="F527" s="16">
        <v>3.752415445554167</v>
      </c>
      <c r="G527" s="16">
        <v>2.9858479828634796</v>
      </c>
    </row>
    <row r="528" spans="1:7" x14ac:dyDescent="0.35">
      <c r="A528">
        <v>2023</v>
      </c>
      <c r="B528">
        <v>7</v>
      </c>
      <c r="C528">
        <v>23</v>
      </c>
      <c r="D528" s="16">
        <v>1.354297709775</v>
      </c>
      <c r="E528" s="16">
        <v>2.9707568309169421</v>
      </c>
      <c r="F528" s="16">
        <v>0.37516781815820988</v>
      </c>
      <c r="G528" s="16">
        <v>0.56341259528753485</v>
      </c>
    </row>
    <row r="529" spans="1:7" x14ac:dyDescent="0.35">
      <c r="A529">
        <v>2023</v>
      </c>
      <c r="B529">
        <v>7</v>
      </c>
      <c r="C529">
        <v>24</v>
      </c>
      <c r="D529" s="16">
        <v>1.1668001147142353</v>
      </c>
      <c r="E529" s="16">
        <v>2.2732762174797552</v>
      </c>
      <c r="F529" s="16">
        <v>2.1230223528621792</v>
      </c>
      <c r="G529" s="16">
        <v>3.5523170849645744</v>
      </c>
    </row>
    <row r="530" spans="1:7" x14ac:dyDescent="0.35">
      <c r="A530">
        <v>2023</v>
      </c>
      <c r="B530">
        <v>7</v>
      </c>
      <c r="C530">
        <v>25</v>
      </c>
      <c r="D530" s="16">
        <v>3.2465405953206208</v>
      </c>
      <c r="E530" s="16">
        <v>3.8622572123344443</v>
      </c>
      <c r="F530" s="16">
        <v>0.58154300324901209</v>
      </c>
      <c r="G530" s="16">
        <v>2.8702881915610234</v>
      </c>
    </row>
    <row r="531" spans="1:7" x14ac:dyDescent="0.35">
      <c r="A531">
        <v>2023</v>
      </c>
      <c r="B531">
        <v>7</v>
      </c>
      <c r="C531">
        <v>26</v>
      </c>
      <c r="D531" s="16">
        <v>2.8156826118475631</v>
      </c>
      <c r="E531" s="16">
        <v>0.52641408127988099</v>
      </c>
      <c r="F531" s="16">
        <v>3.2867933752973575</v>
      </c>
      <c r="G531" s="16">
        <v>3.1145094983231307</v>
      </c>
    </row>
    <row r="532" spans="1:7" x14ac:dyDescent="0.35">
      <c r="A532">
        <v>2023</v>
      </c>
      <c r="B532">
        <v>7</v>
      </c>
      <c r="C532">
        <v>27</v>
      </c>
      <c r="D532" s="16">
        <v>3.5020314456218666</v>
      </c>
      <c r="E532" s="16">
        <v>2.4706014689397846</v>
      </c>
      <c r="F532" s="16">
        <v>3.3169269572333775</v>
      </c>
      <c r="G532" s="16">
        <v>1.6125158872247449</v>
      </c>
    </row>
    <row r="533" spans="1:7" x14ac:dyDescent="0.35">
      <c r="A533">
        <v>2023</v>
      </c>
      <c r="B533">
        <v>7</v>
      </c>
      <c r="C533">
        <v>28</v>
      </c>
      <c r="D533" s="16">
        <v>1.4927866565720724</v>
      </c>
      <c r="E533" s="16">
        <v>2.8300683532805371</v>
      </c>
      <c r="F533" s="16">
        <v>1.9580212947651443E-2</v>
      </c>
      <c r="G533" s="16">
        <v>2.1893953619024877</v>
      </c>
    </row>
    <row r="534" spans="1:7" x14ac:dyDescent="0.35">
      <c r="A534">
        <v>2023</v>
      </c>
      <c r="B534">
        <v>8</v>
      </c>
      <c r="C534">
        <v>1</v>
      </c>
      <c r="D534" s="16">
        <v>8.6323455186638753E-2</v>
      </c>
      <c r="E534" s="16">
        <v>2.5984229514627573</v>
      </c>
      <c r="F534" s="16">
        <v>3.3981958783616637</v>
      </c>
      <c r="G534" s="16">
        <v>1.36217770865475</v>
      </c>
    </row>
    <row r="535" spans="1:7" x14ac:dyDescent="0.35">
      <c r="A535">
        <v>2023</v>
      </c>
      <c r="B535">
        <v>8</v>
      </c>
      <c r="C535">
        <v>2</v>
      </c>
      <c r="D535" s="16">
        <v>1.6142758399154271</v>
      </c>
      <c r="E535" s="16">
        <v>3.6347416718676246</v>
      </c>
      <c r="F535" s="16">
        <v>4.4387578051490628E-2</v>
      </c>
      <c r="G535" s="16">
        <v>0.82772507802921558</v>
      </c>
    </row>
    <row r="536" spans="1:7" x14ac:dyDescent="0.35">
      <c r="A536">
        <v>2023</v>
      </c>
      <c r="B536">
        <v>8</v>
      </c>
      <c r="C536">
        <v>3</v>
      </c>
      <c r="D536" s="16">
        <v>0.24702015630630303</v>
      </c>
      <c r="E536" s="16">
        <v>3.2310262930857929</v>
      </c>
      <c r="F536" s="16">
        <v>3.2507117249538124</v>
      </c>
      <c r="G536" s="16">
        <v>2.7850778694238434</v>
      </c>
    </row>
    <row r="537" spans="1:7" x14ac:dyDescent="0.35">
      <c r="A537">
        <v>2023</v>
      </c>
      <c r="B537">
        <v>8</v>
      </c>
      <c r="C537">
        <v>4</v>
      </c>
      <c r="D537" s="16">
        <v>3.4437238981928164</v>
      </c>
      <c r="E537" s="16">
        <v>3.3388448981983379</v>
      </c>
      <c r="F537" s="16">
        <v>1.7956177537073597</v>
      </c>
      <c r="G537" s="16">
        <v>3.0675962200271742</v>
      </c>
    </row>
    <row r="538" spans="1:7" x14ac:dyDescent="0.35">
      <c r="A538">
        <v>2023</v>
      </c>
      <c r="B538">
        <v>8</v>
      </c>
      <c r="C538">
        <v>5</v>
      </c>
      <c r="D538" s="16">
        <v>1.9299003670006369</v>
      </c>
      <c r="E538" s="16">
        <v>1.2118583050180685</v>
      </c>
      <c r="F538" s="16">
        <v>0.13137461850111443</v>
      </c>
      <c r="G538" s="16">
        <v>8.712527262968095E-2</v>
      </c>
    </row>
    <row r="539" spans="1:7" x14ac:dyDescent="0.35">
      <c r="A539">
        <v>2023</v>
      </c>
      <c r="B539">
        <v>8</v>
      </c>
      <c r="C539">
        <v>6</v>
      </c>
      <c r="D539" s="16">
        <v>3.1658347537089124</v>
      </c>
      <c r="E539" s="16">
        <v>1.3606999568921565</v>
      </c>
      <c r="F539" s="16">
        <v>0.94864257753606696</v>
      </c>
      <c r="G539" s="16">
        <v>2.51966685968693</v>
      </c>
    </row>
    <row r="540" spans="1:7" x14ac:dyDescent="0.35">
      <c r="A540">
        <v>2023</v>
      </c>
      <c r="B540">
        <v>8</v>
      </c>
      <c r="C540">
        <v>7</v>
      </c>
      <c r="D540" s="16">
        <v>2.9505063315416669</v>
      </c>
      <c r="E540" s="16">
        <v>1.6641096426340991</v>
      </c>
      <c r="F540" s="16">
        <v>1.2308608673398584</v>
      </c>
      <c r="G540" s="16">
        <v>0.5639153176790308</v>
      </c>
    </row>
    <row r="541" spans="1:7" x14ac:dyDescent="0.35">
      <c r="A541">
        <v>2023</v>
      </c>
      <c r="B541">
        <v>8</v>
      </c>
      <c r="C541">
        <v>8</v>
      </c>
      <c r="D541" s="16">
        <v>3.3334644723270923</v>
      </c>
      <c r="E541" s="16">
        <v>1.4727878615694316</v>
      </c>
      <c r="F541" s="16">
        <v>3.4412779262633539</v>
      </c>
      <c r="G541" s="16">
        <v>1.4245150866959948</v>
      </c>
    </row>
    <row r="542" spans="1:7" x14ac:dyDescent="0.35">
      <c r="A542">
        <v>2023</v>
      </c>
      <c r="B542">
        <v>8</v>
      </c>
      <c r="C542">
        <v>9</v>
      </c>
      <c r="D542" s="16">
        <v>1.6622988689950025</v>
      </c>
      <c r="E542" s="16">
        <v>2.2284863233614751</v>
      </c>
      <c r="F542" s="16">
        <v>2.3156064723830592</v>
      </c>
      <c r="G542" s="16">
        <v>0.36794103663512567</v>
      </c>
    </row>
    <row r="543" spans="1:7" x14ac:dyDescent="0.35">
      <c r="A543">
        <v>2023</v>
      </c>
      <c r="B543">
        <v>8</v>
      </c>
      <c r="C543">
        <v>10</v>
      </c>
      <c r="D543" s="16">
        <v>1.9739352302256217</v>
      </c>
      <c r="E543" s="16">
        <v>0.28702758774531745</v>
      </c>
      <c r="F543" s="16">
        <v>3.1676150641059659</v>
      </c>
      <c r="G543" s="16">
        <v>3.1266906568354056</v>
      </c>
    </row>
    <row r="544" spans="1:7" x14ac:dyDescent="0.35">
      <c r="A544">
        <v>2023</v>
      </c>
      <c r="B544">
        <v>8</v>
      </c>
      <c r="C544">
        <v>11</v>
      </c>
      <c r="D544" s="16">
        <v>3.8280737270242708</v>
      </c>
      <c r="E544" s="16">
        <v>2.0805849441621289</v>
      </c>
      <c r="F544" s="16">
        <v>2.1451884806932546</v>
      </c>
      <c r="G544" s="16">
        <v>3.0572102946794755</v>
      </c>
    </row>
    <row r="545" spans="1:7" x14ac:dyDescent="0.35">
      <c r="A545">
        <v>2023</v>
      </c>
      <c r="B545">
        <v>8</v>
      </c>
      <c r="C545">
        <v>12</v>
      </c>
      <c r="D545" s="16">
        <v>2.7087872192589115</v>
      </c>
      <c r="E545" s="16">
        <v>0.59152088495900079</v>
      </c>
      <c r="F545" s="16">
        <v>2.052494984431863</v>
      </c>
      <c r="G545" s="16">
        <v>3.0916689594008555</v>
      </c>
    </row>
    <row r="546" spans="1:7" x14ac:dyDescent="0.35">
      <c r="A546">
        <v>2023</v>
      </c>
      <c r="B546">
        <v>8</v>
      </c>
      <c r="C546">
        <v>13</v>
      </c>
      <c r="D546" s="16">
        <v>2.0749725829026251</v>
      </c>
      <c r="E546" s="16">
        <v>3.6698261442836775</v>
      </c>
      <c r="F546" s="16">
        <v>1.4070630189703675</v>
      </c>
      <c r="G546" s="16">
        <v>2.0131117875447759</v>
      </c>
    </row>
    <row r="547" spans="1:7" x14ac:dyDescent="0.35">
      <c r="A547">
        <v>2023</v>
      </c>
      <c r="B547">
        <v>8</v>
      </c>
      <c r="C547">
        <v>14</v>
      </c>
      <c r="D547" s="16">
        <v>2.2760965452114368</v>
      </c>
      <c r="E547" s="16">
        <v>3.0640338117525241</v>
      </c>
      <c r="F547" s="16">
        <v>2.3285152231844064</v>
      </c>
      <c r="G547" s="16">
        <v>2.4594920064750325</v>
      </c>
    </row>
    <row r="548" spans="1:7" x14ac:dyDescent="0.35">
      <c r="A548">
        <v>2023</v>
      </c>
      <c r="B548">
        <v>8</v>
      </c>
      <c r="C548">
        <v>15</v>
      </c>
      <c r="D548" s="16">
        <v>2.3728752132250897E-2</v>
      </c>
      <c r="E548" s="16">
        <v>0.98239975181868999</v>
      </c>
      <c r="F548" s="16">
        <v>2.9948413384528925</v>
      </c>
      <c r="G548" s="16">
        <v>3.6495348184961038</v>
      </c>
    </row>
    <row r="549" spans="1:7" x14ac:dyDescent="0.35">
      <c r="A549">
        <v>2023</v>
      </c>
      <c r="B549">
        <v>8</v>
      </c>
      <c r="C549">
        <v>16</v>
      </c>
      <c r="D549" s="16">
        <v>3.4904442532071398</v>
      </c>
      <c r="E549" s="16">
        <v>8.6742987746819544E-2</v>
      </c>
      <c r="F549" s="16">
        <v>3.7723846298797858</v>
      </c>
      <c r="G549" s="16">
        <v>3.0314815878909696</v>
      </c>
    </row>
    <row r="550" spans="1:7" x14ac:dyDescent="0.35">
      <c r="A550">
        <v>2023</v>
      </c>
      <c r="B550">
        <v>8</v>
      </c>
      <c r="C550">
        <v>17</v>
      </c>
      <c r="D550" s="16">
        <v>3.6653412500372826</v>
      </c>
      <c r="E550" s="16">
        <v>0.60134914083296076</v>
      </c>
      <c r="F550" s="16">
        <v>0.42046619011103648</v>
      </c>
      <c r="G550" s="16">
        <v>1.7018314356649737</v>
      </c>
    </row>
    <row r="551" spans="1:7" x14ac:dyDescent="0.35">
      <c r="A551">
        <v>2023</v>
      </c>
      <c r="B551">
        <v>8</v>
      </c>
      <c r="C551">
        <v>18</v>
      </c>
      <c r="D551" s="16">
        <v>1.175012451671225</v>
      </c>
      <c r="E551" s="16">
        <v>3.359437096711424</v>
      </c>
      <c r="F551" s="16">
        <v>0.48053618453040725</v>
      </c>
      <c r="G551" s="16">
        <v>0.63558320582772243</v>
      </c>
    </row>
    <row r="552" spans="1:7" x14ac:dyDescent="0.35">
      <c r="A552">
        <v>2023</v>
      </c>
      <c r="B552">
        <v>8</v>
      </c>
      <c r="C552">
        <v>19</v>
      </c>
      <c r="D552" s="16">
        <v>3.4895617566107728</v>
      </c>
      <c r="E552" s="16">
        <v>1.2847157330812844</v>
      </c>
      <c r="F552" s="16">
        <v>1.9132125767738279</v>
      </c>
      <c r="G552" s="16">
        <v>1.9450762281614637</v>
      </c>
    </row>
    <row r="553" spans="1:7" x14ac:dyDescent="0.35">
      <c r="A553">
        <v>2023</v>
      </c>
      <c r="B553">
        <v>8</v>
      </c>
      <c r="C553">
        <v>20</v>
      </c>
      <c r="D553" s="16">
        <v>3.2826709716632001</v>
      </c>
      <c r="E553" s="16">
        <v>1.527154874195785</v>
      </c>
      <c r="F553" s="16">
        <v>0.18736490478951273</v>
      </c>
      <c r="G553" s="16">
        <v>2.3852919684104426</v>
      </c>
    </row>
    <row r="554" spans="1:7" x14ac:dyDescent="0.35">
      <c r="A554">
        <v>2023</v>
      </c>
      <c r="B554">
        <v>8</v>
      </c>
      <c r="C554">
        <v>21</v>
      </c>
      <c r="D554" s="16">
        <v>1.2904837412534449</v>
      </c>
      <c r="E554" s="16">
        <v>0.88419054138844588</v>
      </c>
      <c r="F554" s="16">
        <v>1.552468023579272</v>
      </c>
      <c r="G554" s="16">
        <v>3.0457782259428816</v>
      </c>
    </row>
    <row r="555" spans="1:7" x14ac:dyDescent="0.35">
      <c r="A555">
        <v>2023</v>
      </c>
      <c r="B555">
        <v>8</v>
      </c>
      <c r="C555">
        <v>22</v>
      </c>
      <c r="D555" s="16">
        <v>2.284727726219852</v>
      </c>
      <c r="E555" s="16">
        <v>2.6314930430349421</v>
      </c>
      <c r="F555" s="16">
        <v>0.95153384696098708</v>
      </c>
      <c r="G555" s="16">
        <v>0.19473837019662987</v>
      </c>
    </row>
    <row r="556" spans="1:7" x14ac:dyDescent="0.35">
      <c r="A556">
        <v>2023</v>
      </c>
      <c r="B556">
        <v>8</v>
      </c>
      <c r="C556">
        <v>23</v>
      </c>
      <c r="D556" s="16">
        <v>0.25434259402153403</v>
      </c>
      <c r="E556" s="16">
        <v>1.7417494362568937</v>
      </c>
      <c r="F556" s="16">
        <v>3.2559693992677752</v>
      </c>
      <c r="G556" s="16">
        <v>3.5759334035975323</v>
      </c>
    </row>
    <row r="557" spans="1:7" x14ac:dyDescent="0.35">
      <c r="A557">
        <v>2023</v>
      </c>
      <c r="B557">
        <v>8</v>
      </c>
      <c r="C557">
        <v>24</v>
      </c>
      <c r="D557" s="16">
        <v>1.5104269134915627</v>
      </c>
      <c r="E557" s="16">
        <v>3.7796678529471754</v>
      </c>
      <c r="F557" s="16">
        <v>2.1476559343234167</v>
      </c>
      <c r="G557" s="16">
        <v>3.7274857002307966</v>
      </c>
    </row>
    <row r="558" spans="1:7" x14ac:dyDescent="0.35">
      <c r="A558">
        <v>2023</v>
      </c>
      <c r="B558">
        <v>8</v>
      </c>
      <c r="C558">
        <v>25</v>
      </c>
      <c r="D558" s="16">
        <v>2.7659728498483145</v>
      </c>
      <c r="E558" s="16">
        <v>1.3748426381523222</v>
      </c>
      <c r="F558" s="16">
        <v>2.1265611904410835</v>
      </c>
      <c r="G558" s="16">
        <v>1.0188370947231005</v>
      </c>
    </row>
    <row r="559" spans="1:7" x14ac:dyDescent="0.35">
      <c r="A559">
        <v>2023</v>
      </c>
      <c r="B559">
        <v>8</v>
      </c>
      <c r="C559">
        <v>26</v>
      </c>
      <c r="D559" s="16">
        <v>0.69753573674693214</v>
      </c>
      <c r="E559" s="16">
        <v>1.024871579079464</v>
      </c>
      <c r="F559" s="16">
        <v>3.8615024256524078</v>
      </c>
      <c r="G559" s="16">
        <v>1.2053349497148491</v>
      </c>
    </row>
    <row r="560" spans="1:7" x14ac:dyDescent="0.35">
      <c r="A560">
        <v>2023</v>
      </c>
      <c r="B560">
        <v>8</v>
      </c>
      <c r="C560">
        <v>27</v>
      </c>
      <c r="D560" s="16">
        <v>0.35674984214865857</v>
      </c>
      <c r="E560" s="16">
        <v>2.0590437939363659</v>
      </c>
      <c r="F560" s="16">
        <v>3.1245957359322474</v>
      </c>
      <c r="G560" s="16">
        <v>2.0165723364403201</v>
      </c>
    </row>
    <row r="561" spans="1:7" x14ac:dyDescent="0.35">
      <c r="A561">
        <v>2023</v>
      </c>
      <c r="B561">
        <v>8</v>
      </c>
      <c r="C561">
        <v>28</v>
      </c>
      <c r="D561" s="16">
        <v>0.51910192015060419</v>
      </c>
      <c r="E561" s="16">
        <v>3.2650522170634111</v>
      </c>
      <c r="F561" s="16">
        <v>1.7870288218743204</v>
      </c>
      <c r="G561" s="16">
        <v>2.2216709816209264</v>
      </c>
    </row>
    <row r="562" spans="1:7" x14ac:dyDescent="0.35">
      <c r="A562">
        <v>2023</v>
      </c>
      <c r="B562">
        <v>9</v>
      </c>
      <c r="C562">
        <v>1</v>
      </c>
      <c r="D562" s="16">
        <v>1.7628781165678475</v>
      </c>
      <c r="E562" s="16">
        <v>2.6369848450998679</v>
      </c>
      <c r="F562" s="16">
        <v>3.0159841190229111</v>
      </c>
      <c r="G562" s="16">
        <v>1.5580207481561406</v>
      </c>
    </row>
    <row r="563" spans="1:7" x14ac:dyDescent="0.35">
      <c r="A563">
        <v>2023</v>
      </c>
      <c r="B563">
        <v>9</v>
      </c>
      <c r="C563">
        <v>2</v>
      </c>
      <c r="D563" s="16">
        <v>2.7220705417940678</v>
      </c>
      <c r="E563" s="16">
        <v>0.36142078560295676</v>
      </c>
      <c r="F563" s="16">
        <v>0.36640688017318057</v>
      </c>
      <c r="G563" s="16">
        <v>3.6608167464711259</v>
      </c>
    </row>
    <row r="564" spans="1:7" x14ac:dyDescent="0.35">
      <c r="A564">
        <v>2023</v>
      </c>
      <c r="B564">
        <v>9</v>
      </c>
      <c r="C564">
        <v>3</v>
      </c>
      <c r="D564" s="16">
        <v>3.26057816596049</v>
      </c>
      <c r="E564" s="16">
        <v>1.2002407435527167</v>
      </c>
      <c r="F564" s="16">
        <v>3.4485229869340506</v>
      </c>
      <c r="G564" s="16">
        <v>3.5183485741094205</v>
      </c>
    </row>
    <row r="565" spans="1:7" x14ac:dyDescent="0.35">
      <c r="A565">
        <v>2023</v>
      </c>
      <c r="B565">
        <v>9</v>
      </c>
      <c r="C565">
        <v>4</v>
      </c>
      <c r="D565" s="16">
        <v>1.6240397811716951</v>
      </c>
      <c r="E565" s="16">
        <v>3.8083236123442568</v>
      </c>
      <c r="F565" s="16">
        <v>3.5665232884893876</v>
      </c>
      <c r="G565" s="16">
        <v>1.5103571136268146</v>
      </c>
    </row>
    <row r="566" spans="1:7" x14ac:dyDescent="0.35">
      <c r="A566">
        <v>2023</v>
      </c>
      <c r="B566">
        <v>9</v>
      </c>
      <c r="C566">
        <v>5</v>
      </c>
      <c r="D566" s="16">
        <v>0.65623090913268411</v>
      </c>
      <c r="E566" s="16">
        <v>1.8577964092076145</v>
      </c>
      <c r="F566" s="16">
        <v>3.0595174810720551</v>
      </c>
      <c r="G566" s="16">
        <v>2.4245512895880732</v>
      </c>
    </row>
    <row r="567" spans="1:7" x14ac:dyDescent="0.35">
      <c r="A567">
        <v>2023</v>
      </c>
      <c r="B567">
        <v>9</v>
      </c>
      <c r="C567">
        <v>6</v>
      </c>
      <c r="D567" s="16">
        <v>0.35145237384113859</v>
      </c>
      <c r="E567" s="16">
        <v>5.2140961262223229E-2</v>
      </c>
      <c r="F567" s="16">
        <v>3.9601255288004351</v>
      </c>
      <c r="G567" s="16">
        <v>0.71104820031634253</v>
      </c>
    </row>
    <row r="568" spans="1:7" x14ac:dyDescent="0.35">
      <c r="A568">
        <v>2023</v>
      </c>
      <c r="B568">
        <v>9</v>
      </c>
      <c r="C568">
        <v>7</v>
      </c>
      <c r="D568" s="16">
        <v>1.8217775828506415</v>
      </c>
      <c r="E568" s="16">
        <v>1.5417109907354232</v>
      </c>
      <c r="F568" s="16">
        <v>3.8601462751699498</v>
      </c>
      <c r="G568" s="16">
        <v>3.1014683320932055</v>
      </c>
    </row>
    <row r="569" spans="1:7" x14ac:dyDescent="0.35">
      <c r="A569">
        <v>2023</v>
      </c>
      <c r="B569">
        <v>9</v>
      </c>
      <c r="C569">
        <v>8</v>
      </c>
      <c r="D569" s="16">
        <v>3.795937109629949</v>
      </c>
      <c r="E569" s="16">
        <v>0.70300582853443983</v>
      </c>
      <c r="F569" s="16">
        <v>2.9172048822564993</v>
      </c>
      <c r="G569" s="16">
        <v>1.3009227901607794</v>
      </c>
    </row>
    <row r="570" spans="1:7" x14ac:dyDescent="0.35">
      <c r="A570">
        <v>2023</v>
      </c>
      <c r="B570">
        <v>9</v>
      </c>
      <c r="C570">
        <v>9</v>
      </c>
      <c r="D570" s="16">
        <v>1.3924241865387312</v>
      </c>
      <c r="E570" s="16">
        <v>1.2200092559855213</v>
      </c>
      <c r="F570" s="16">
        <v>1.5258825879050768</v>
      </c>
      <c r="G570" s="16">
        <v>2.2317831405815336</v>
      </c>
    </row>
    <row r="571" spans="1:7" x14ac:dyDescent="0.35">
      <c r="A571">
        <v>2023</v>
      </c>
      <c r="B571">
        <v>9</v>
      </c>
      <c r="C571">
        <v>10</v>
      </c>
      <c r="D571" s="16">
        <v>2.8581873895083665</v>
      </c>
      <c r="E571" s="16">
        <v>0.70179665123438939</v>
      </c>
      <c r="F571" s="16">
        <v>3.6495584051867023</v>
      </c>
      <c r="G571" s="16">
        <v>0.27046587459552018</v>
      </c>
    </row>
    <row r="572" spans="1:7" x14ac:dyDescent="0.35">
      <c r="A572">
        <v>2023</v>
      </c>
      <c r="B572">
        <v>9</v>
      </c>
      <c r="C572">
        <v>11</v>
      </c>
      <c r="D572" s="16">
        <v>1.3767910601119455</v>
      </c>
      <c r="E572" s="16">
        <v>3.9579123126018638</v>
      </c>
      <c r="F572" s="16">
        <v>1.2353127180145527</v>
      </c>
      <c r="G572" s="16">
        <v>2.954190454281266</v>
      </c>
    </row>
    <row r="573" spans="1:7" x14ac:dyDescent="0.35">
      <c r="A573">
        <v>2023</v>
      </c>
      <c r="B573">
        <v>9</v>
      </c>
      <c r="C573">
        <v>12</v>
      </c>
      <c r="D573" s="16">
        <v>3.9445398965149154</v>
      </c>
      <c r="E573" s="16">
        <v>2.4882399585261665</v>
      </c>
      <c r="F573" s="16">
        <v>0.5283623590065325</v>
      </c>
      <c r="G573" s="16">
        <v>3.9717962986104176</v>
      </c>
    </row>
    <row r="574" spans="1:7" x14ac:dyDescent="0.35">
      <c r="A574">
        <v>2023</v>
      </c>
      <c r="B574">
        <v>9</v>
      </c>
      <c r="C574">
        <v>13</v>
      </c>
      <c r="D574" s="16">
        <v>0.51976276108782526</v>
      </c>
      <c r="E574" s="16">
        <v>0.38638764347465449</v>
      </c>
      <c r="F574" s="16">
        <v>2.3450796142847645</v>
      </c>
      <c r="G574" s="16">
        <v>1.8266546602799383</v>
      </c>
    </row>
    <row r="575" spans="1:7" x14ac:dyDescent="0.35">
      <c r="A575">
        <v>2023</v>
      </c>
      <c r="B575">
        <v>9</v>
      </c>
      <c r="C575">
        <v>14</v>
      </c>
      <c r="D575" s="16">
        <v>1.5733282305724381</v>
      </c>
      <c r="E575" s="16">
        <v>1.1532129173546535</v>
      </c>
      <c r="F575" s="16">
        <v>3.8980804623309133</v>
      </c>
      <c r="G575" s="16">
        <v>1.7543503095016333</v>
      </c>
    </row>
    <row r="576" spans="1:7" x14ac:dyDescent="0.35">
      <c r="A576">
        <v>2023</v>
      </c>
      <c r="B576">
        <v>9</v>
      </c>
      <c r="C576">
        <v>15</v>
      </c>
      <c r="D576" s="16">
        <v>2.5687943117716476</v>
      </c>
      <c r="E576" s="16">
        <v>2.6678098774873189</v>
      </c>
      <c r="F576" s="16">
        <v>3.6912104871529943</v>
      </c>
      <c r="G576" s="16">
        <v>0.97206846801853874</v>
      </c>
    </row>
    <row r="577" spans="1:7" x14ac:dyDescent="0.35">
      <c r="A577">
        <v>2023</v>
      </c>
      <c r="B577">
        <v>9</v>
      </c>
      <c r="C577">
        <v>16</v>
      </c>
      <c r="D577" s="16">
        <v>1.8482794717381243</v>
      </c>
      <c r="E577" s="16">
        <v>1.2992313882635727</v>
      </c>
      <c r="F577" s="16">
        <v>3.7712109248750174</v>
      </c>
      <c r="G577" s="16">
        <v>3.3085290824629032</v>
      </c>
    </row>
    <row r="578" spans="1:7" x14ac:dyDescent="0.35">
      <c r="A578">
        <v>2023</v>
      </c>
      <c r="B578">
        <v>9</v>
      </c>
      <c r="C578">
        <v>17</v>
      </c>
      <c r="D578" s="16">
        <v>3.5019373009754826</v>
      </c>
      <c r="E578" s="16">
        <v>0.86197144582972873</v>
      </c>
      <c r="F578" s="16">
        <v>0.94328420706149263</v>
      </c>
      <c r="G578" s="16">
        <v>2.6756387144017517</v>
      </c>
    </row>
    <row r="579" spans="1:7" x14ac:dyDescent="0.35">
      <c r="A579">
        <v>2023</v>
      </c>
      <c r="B579">
        <v>9</v>
      </c>
      <c r="C579">
        <v>18</v>
      </c>
      <c r="D579" s="16">
        <v>0.47649184708755588</v>
      </c>
      <c r="E579" s="16">
        <v>2.3516662416027936</v>
      </c>
      <c r="F579" s="16">
        <v>1.0088038861385762E-2</v>
      </c>
      <c r="G579" s="16">
        <v>3.0365426685951338</v>
      </c>
    </row>
    <row r="580" spans="1:7" x14ac:dyDescent="0.35">
      <c r="A580">
        <v>2023</v>
      </c>
      <c r="B580">
        <v>9</v>
      </c>
      <c r="C580">
        <v>19</v>
      </c>
      <c r="D580" s="16">
        <v>2.5426087306239813</v>
      </c>
      <c r="E580" s="16">
        <v>3.849730281199462</v>
      </c>
      <c r="F580" s="16">
        <v>1.1871290133418961</v>
      </c>
      <c r="G580" s="16">
        <v>3.1158216926198699</v>
      </c>
    </row>
    <row r="581" spans="1:7" x14ac:dyDescent="0.35">
      <c r="A581">
        <v>2023</v>
      </c>
      <c r="B581">
        <v>9</v>
      </c>
      <c r="C581">
        <v>20</v>
      </c>
      <c r="D581" s="16">
        <v>3.9568879734372113</v>
      </c>
      <c r="E581" s="16">
        <v>2.1005071545428469</v>
      </c>
      <c r="F581" s="16">
        <v>3.9241995935650729</v>
      </c>
      <c r="G581" s="16">
        <v>2.0158798807366418</v>
      </c>
    </row>
    <row r="582" spans="1:7" x14ac:dyDescent="0.35">
      <c r="A582">
        <v>2023</v>
      </c>
      <c r="B582">
        <v>9</v>
      </c>
      <c r="C582">
        <v>21</v>
      </c>
      <c r="D582" s="16">
        <v>1.8550435489848214</v>
      </c>
      <c r="E582" s="16">
        <v>1.1944679400281801</v>
      </c>
      <c r="F582" s="16">
        <v>3.8118824677768464</v>
      </c>
      <c r="G582" s="16">
        <v>0.47717745216737395</v>
      </c>
    </row>
    <row r="583" spans="1:7" x14ac:dyDescent="0.35">
      <c r="A583">
        <v>2023</v>
      </c>
      <c r="B583">
        <v>9</v>
      </c>
      <c r="C583">
        <v>22</v>
      </c>
      <c r="D583" s="16">
        <v>1.4032103979682757</v>
      </c>
      <c r="E583" s="16">
        <v>1.8045561399585055</v>
      </c>
      <c r="F583" s="16">
        <v>3.6156113790880533</v>
      </c>
      <c r="G583" s="16">
        <v>1.029507683493156</v>
      </c>
    </row>
    <row r="584" spans="1:7" x14ac:dyDescent="0.35">
      <c r="A584">
        <v>2023</v>
      </c>
      <c r="B584">
        <v>9</v>
      </c>
      <c r="C584">
        <v>23</v>
      </c>
      <c r="D584" s="16">
        <v>3.7887572199408401</v>
      </c>
      <c r="E584" s="16">
        <v>2.5098372359231012</v>
      </c>
      <c r="F584" s="16">
        <v>0.62713432327341945</v>
      </c>
      <c r="G584" s="16">
        <v>3.4796466365584471</v>
      </c>
    </row>
    <row r="585" spans="1:7" x14ac:dyDescent="0.35">
      <c r="A585">
        <v>2023</v>
      </c>
      <c r="B585">
        <v>9</v>
      </c>
      <c r="C585">
        <v>24</v>
      </c>
      <c r="D585" s="16">
        <v>1.2218084505469737</v>
      </c>
      <c r="E585" s="16">
        <v>3.3626863614242741</v>
      </c>
      <c r="F585" s="16">
        <v>2.0094461538041384</v>
      </c>
      <c r="G585" s="16">
        <v>2.2385748309267064</v>
      </c>
    </row>
    <row r="586" spans="1:7" x14ac:dyDescent="0.35">
      <c r="A586">
        <v>2023</v>
      </c>
      <c r="B586">
        <v>9</v>
      </c>
      <c r="C586">
        <v>25</v>
      </c>
      <c r="D586" s="16">
        <v>2.9484345476285876</v>
      </c>
      <c r="E586" s="16">
        <v>2.1403802519896979</v>
      </c>
      <c r="F586" s="16">
        <v>2.664168348486101</v>
      </c>
      <c r="G586" s="16">
        <v>3.9809877733473056</v>
      </c>
    </row>
    <row r="587" spans="1:7" x14ac:dyDescent="0.35">
      <c r="A587">
        <v>2023</v>
      </c>
      <c r="B587">
        <v>9</v>
      </c>
      <c r="C587">
        <v>26</v>
      </c>
      <c r="D587" s="16">
        <v>3.8050530887804208</v>
      </c>
      <c r="E587" s="16">
        <v>3.0779126021432615</v>
      </c>
      <c r="F587" s="16">
        <v>1.244612358170162</v>
      </c>
      <c r="G587" s="16">
        <v>1.7437367407867521</v>
      </c>
    </row>
    <row r="588" spans="1:7" x14ac:dyDescent="0.35">
      <c r="A588">
        <v>2023</v>
      </c>
      <c r="B588">
        <v>9</v>
      </c>
      <c r="C588">
        <v>27</v>
      </c>
      <c r="D588" s="16">
        <v>1.0388414876183369</v>
      </c>
      <c r="E588" s="16">
        <v>2.8895026796663918</v>
      </c>
      <c r="F588" s="16">
        <v>2.9556765808948242</v>
      </c>
      <c r="G588" s="16">
        <v>1.3286155797520727</v>
      </c>
    </row>
    <row r="589" spans="1:7" x14ac:dyDescent="0.35">
      <c r="A589">
        <v>2023</v>
      </c>
      <c r="B589">
        <v>9</v>
      </c>
      <c r="C589">
        <v>28</v>
      </c>
      <c r="D589" s="16">
        <v>2.6960450417334108</v>
      </c>
      <c r="E589" s="16">
        <v>2.2292870743533126</v>
      </c>
      <c r="F589" s="16">
        <v>0.48515644465582497</v>
      </c>
      <c r="G589" s="16">
        <v>1.408653718798738</v>
      </c>
    </row>
    <row r="590" spans="1:7" x14ac:dyDescent="0.35">
      <c r="A590">
        <v>2023</v>
      </c>
      <c r="B590">
        <v>10</v>
      </c>
      <c r="C590">
        <v>1</v>
      </c>
      <c r="D590" s="16">
        <v>0.20062270196047516</v>
      </c>
      <c r="E590" s="16">
        <v>0.47281057170656293</v>
      </c>
      <c r="F590" s="16">
        <v>2.9579838784438115</v>
      </c>
      <c r="G590" s="16">
        <v>3.2264699053436647</v>
      </c>
    </row>
    <row r="591" spans="1:7" x14ac:dyDescent="0.35">
      <c r="A591">
        <v>2023</v>
      </c>
      <c r="B591">
        <v>10</v>
      </c>
      <c r="C591">
        <v>2</v>
      </c>
      <c r="D591" s="16">
        <v>3.5243132833063631</v>
      </c>
      <c r="E591" s="16">
        <v>2.2857768253310828</v>
      </c>
      <c r="F591" s="16">
        <v>1.5403238001819699</v>
      </c>
      <c r="G591" s="16">
        <v>1.5778731095541256</v>
      </c>
    </row>
    <row r="592" spans="1:7" x14ac:dyDescent="0.35">
      <c r="A592">
        <v>2023</v>
      </c>
      <c r="B592">
        <v>10</v>
      </c>
      <c r="C592">
        <v>3</v>
      </c>
      <c r="D592" s="16">
        <v>0.92737488510098665</v>
      </c>
      <c r="E592" s="16">
        <v>3.0529605260830572</v>
      </c>
      <c r="F592" s="16">
        <v>3.7499759201211567</v>
      </c>
      <c r="G592" s="16">
        <v>3.2532603753596843</v>
      </c>
    </row>
    <row r="593" spans="1:7" x14ac:dyDescent="0.35">
      <c r="A593">
        <v>2023</v>
      </c>
      <c r="B593">
        <v>10</v>
      </c>
      <c r="C593">
        <v>4</v>
      </c>
      <c r="D593" s="16">
        <v>2.0028043535596325</v>
      </c>
      <c r="E593" s="16">
        <v>0.29518153382764423</v>
      </c>
      <c r="F593" s="16">
        <v>0.39778393159914316</v>
      </c>
      <c r="G593" s="16">
        <v>3.9717569547475953</v>
      </c>
    </row>
    <row r="594" spans="1:7" x14ac:dyDescent="0.35">
      <c r="A594">
        <v>2023</v>
      </c>
      <c r="B594">
        <v>10</v>
      </c>
      <c r="C594">
        <v>5</v>
      </c>
      <c r="D594" s="16">
        <v>2.3656103384484033</v>
      </c>
      <c r="E594" s="16">
        <v>0.55990976903337497</v>
      </c>
      <c r="F594" s="16">
        <v>0.84159961546375239</v>
      </c>
      <c r="G594" s="16">
        <v>1.1473934504051835</v>
      </c>
    </row>
    <row r="595" spans="1:7" x14ac:dyDescent="0.35">
      <c r="A595">
        <v>2023</v>
      </c>
      <c r="B595">
        <v>10</v>
      </c>
      <c r="C595">
        <v>6</v>
      </c>
      <c r="D595" s="16">
        <v>3.8998728994725402</v>
      </c>
      <c r="E595" s="16">
        <v>1.3273695359403939</v>
      </c>
      <c r="F595" s="16">
        <v>1.2608880745403872</v>
      </c>
      <c r="G595" s="16">
        <v>3.2304233660883095</v>
      </c>
    </row>
    <row r="596" spans="1:7" x14ac:dyDescent="0.35">
      <c r="A596">
        <v>2023</v>
      </c>
      <c r="B596">
        <v>10</v>
      </c>
      <c r="C596">
        <v>7</v>
      </c>
      <c r="D596" s="16">
        <v>3.1585336581903301</v>
      </c>
      <c r="E596" s="16">
        <v>1.2135089649294568</v>
      </c>
      <c r="F596" s="16">
        <v>2.6945280341578859</v>
      </c>
      <c r="G596" s="16">
        <v>3.3502386545487046</v>
      </c>
    </row>
    <row r="597" spans="1:7" x14ac:dyDescent="0.35">
      <c r="A597">
        <v>2023</v>
      </c>
      <c r="B597">
        <v>10</v>
      </c>
      <c r="C597">
        <v>8</v>
      </c>
      <c r="D597" s="16">
        <v>0.45024633283534365</v>
      </c>
      <c r="E597" s="16">
        <v>2.0658917398404775</v>
      </c>
      <c r="F597" s="16">
        <v>2.677955193903736</v>
      </c>
      <c r="G597" s="16">
        <v>2.6549717971324762</v>
      </c>
    </row>
    <row r="598" spans="1:7" x14ac:dyDescent="0.35">
      <c r="A598">
        <v>2023</v>
      </c>
      <c r="B598">
        <v>10</v>
      </c>
      <c r="C598">
        <v>9</v>
      </c>
      <c r="D598" s="16">
        <v>2.5724935879316688</v>
      </c>
      <c r="E598" s="16">
        <v>2.6935259658423369</v>
      </c>
      <c r="F598" s="16">
        <v>3.9258814418607422</v>
      </c>
      <c r="G598" s="16">
        <v>2.8475444382989408</v>
      </c>
    </row>
    <row r="599" spans="1:7" x14ac:dyDescent="0.35">
      <c r="A599">
        <v>2023</v>
      </c>
      <c r="B599">
        <v>10</v>
      </c>
      <c r="C599">
        <v>10</v>
      </c>
      <c r="D599" s="16">
        <v>3.140212684477369</v>
      </c>
      <c r="E599" s="16">
        <v>3.6037677979830822</v>
      </c>
      <c r="F599" s="16">
        <v>3.4726517217538366</v>
      </c>
      <c r="G599" s="16">
        <v>0.3760347921497571</v>
      </c>
    </row>
    <row r="600" spans="1:7" x14ac:dyDescent="0.35">
      <c r="A600">
        <v>2023</v>
      </c>
      <c r="B600">
        <v>10</v>
      </c>
      <c r="C600">
        <v>11</v>
      </c>
      <c r="D600" s="16">
        <v>1.4211817217695422</v>
      </c>
      <c r="E600" s="16">
        <v>0.2877056903815034</v>
      </c>
      <c r="F600" s="16">
        <v>2.7021296664220174</v>
      </c>
      <c r="G600" s="16">
        <v>3.0635477611672193</v>
      </c>
    </row>
    <row r="601" spans="1:7" x14ac:dyDescent="0.35">
      <c r="A601">
        <v>2023</v>
      </c>
      <c r="B601">
        <v>10</v>
      </c>
      <c r="C601">
        <v>12</v>
      </c>
      <c r="D601" s="16">
        <v>3.6886245452840249E-2</v>
      </c>
      <c r="E601" s="16">
        <v>3.5979191687958787</v>
      </c>
      <c r="F601" s="16">
        <v>3.4744046223589065</v>
      </c>
      <c r="G601" s="16">
        <v>3.9242890872217147</v>
      </c>
    </row>
    <row r="602" spans="1:7" x14ac:dyDescent="0.35">
      <c r="A602">
        <v>2023</v>
      </c>
      <c r="B602">
        <v>10</v>
      </c>
      <c r="C602">
        <v>13</v>
      </c>
      <c r="D602" s="16">
        <v>3.4483304845782041</v>
      </c>
      <c r="E602" s="16">
        <v>1.7721913813448791</v>
      </c>
      <c r="F602" s="16">
        <v>1.583824427800395</v>
      </c>
      <c r="G602" s="16">
        <v>0.1197153671211546</v>
      </c>
    </row>
    <row r="603" spans="1:7" x14ac:dyDescent="0.35">
      <c r="A603">
        <v>2023</v>
      </c>
      <c r="B603">
        <v>10</v>
      </c>
      <c r="C603">
        <v>14</v>
      </c>
      <c r="D603" s="16">
        <v>1.7464365333375387</v>
      </c>
      <c r="E603" s="16">
        <v>3.5252991445888759</v>
      </c>
      <c r="F603" s="16">
        <v>3.3830964772554371</v>
      </c>
      <c r="G603" s="16">
        <v>0.63563827870437928</v>
      </c>
    </row>
    <row r="604" spans="1:7" x14ac:dyDescent="0.35">
      <c r="A604">
        <v>2023</v>
      </c>
      <c r="B604">
        <v>10</v>
      </c>
      <c r="C604">
        <v>15</v>
      </c>
      <c r="D604" s="16">
        <v>0.72060849408266581</v>
      </c>
      <c r="E604" s="16">
        <v>2.6497804972542922</v>
      </c>
      <c r="F604" s="16">
        <v>2.5127525923956142</v>
      </c>
      <c r="G604" s="16">
        <v>3.9526555028263139</v>
      </c>
    </row>
    <row r="605" spans="1:7" x14ac:dyDescent="0.35">
      <c r="A605">
        <v>2023</v>
      </c>
      <c r="B605">
        <v>10</v>
      </c>
      <c r="C605">
        <v>16</v>
      </c>
      <c r="D605" s="16">
        <v>3.9422023842764489</v>
      </c>
      <c r="E605" s="16">
        <v>0.74280826209867756</v>
      </c>
      <c r="F605" s="16">
        <v>3.8720974093523113</v>
      </c>
      <c r="G605" s="16">
        <v>3.2522553297937149</v>
      </c>
    </row>
    <row r="606" spans="1:7" x14ac:dyDescent="0.35">
      <c r="A606">
        <v>2023</v>
      </c>
      <c r="B606">
        <v>10</v>
      </c>
      <c r="C606">
        <v>17</v>
      </c>
      <c r="D606" s="16">
        <v>0.19130460808077343</v>
      </c>
      <c r="E606" s="16">
        <v>3.6424924277641364</v>
      </c>
      <c r="F606" s="16">
        <v>2.9475583530936147</v>
      </c>
      <c r="G606" s="16">
        <v>2.7695538024855804</v>
      </c>
    </row>
    <row r="607" spans="1:7" x14ac:dyDescent="0.35">
      <c r="A607">
        <v>2023</v>
      </c>
      <c r="B607">
        <v>10</v>
      </c>
      <c r="C607">
        <v>18</v>
      </c>
      <c r="D607" s="16">
        <v>1.3473817368326251</v>
      </c>
      <c r="E607" s="16">
        <v>3.9595357140226337</v>
      </c>
      <c r="F607" s="16">
        <v>2.2270296917431831</v>
      </c>
      <c r="G607" s="16">
        <v>3.3082179024419873</v>
      </c>
    </row>
    <row r="608" spans="1:7" x14ac:dyDescent="0.35">
      <c r="A608">
        <v>2023</v>
      </c>
      <c r="B608">
        <v>10</v>
      </c>
      <c r="C608">
        <v>19</v>
      </c>
      <c r="D608" s="16">
        <v>2.4902696149307246</v>
      </c>
      <c r="E608" s="16">
        <v>0.10171133573934732</v>
      </c>
      <c r="F608" s="16">
        <v>0.49783598027380904</v>
      </c>
      <c r="G608" s="16">
        <v>2.3443877129371398</v>
      </c>
    </row>
    <row r="609" spans="1:7" x14ac:dyDescent="0.35">
      <c r="A609">
        <v>2023</v>
      </c>
      <c r="B609">
        <v>10</v>
      </c>
      <c r="C609">
        <v>20</v>
      </c>
      <c r="D609" s="16">
        <v>2.917039042454499</v>
      </c>
      <c r="E609" s="16">
        <v>1.78782809716194</v>
      </c>
      <c r="F609" s="16">
        <v>3.784692740320672E-4</v>
      </c>
      <c r="G609" s="16">
        <v>3.3622078860931386</v>
      </c>
    </row>
    <row r="610" spans="1:7" x14ac:dyDescent="0.35">
      <c r="A610">
        <v>2023</v>
      </c>
      <c r="B610">
        <v>10</v>
      </c>
      <c r="C610">
        <v>21</v>
      </c>
      <c r="D610" s="16">
        <v>3.4943744769299658</v>
      </c>
      <c r="E610" s="16">
        <v>1.9150645735692029</v>
      </c>
      <c r="F610" s="16">
        <v>2.0762509199214527</v>
      </c>
      <c r="G610" s="16">
        <v>3.0612350055131561</v>
      </c>
    </row>
    <row r="611" spans="1:7" x14ac:dyDescent="0.35">
      <c r="A611">
        <v>2023</v>
      </c>
      <c r="B611">
        <v>10</v>
      </c>
      <c r="C611">
        <v>22</v>
      </c>
      <c r="D611" s="16">
        <v>3.6868689364953604</v>
      </c>
      <c r="E611" s="16">
        <v>3.3039771545780843</v>
      </c>
      <c r="F611" s="16">
        <v>3.4833296126549533</v>
      </c>
      <c r="G611" s="16">
        <v>2.2467898268165944</v>
      </c>
    </row>
    <row r="612" spans="1:7" x14ac:dyDescent="0.35">
      <c r="A612">
        <v>2023</v>
      </c>
      <c r="B612">
        <v>10</v>
      </c>
      <c r="C612">
        <v>23</v>
      </c>
      <c r="D612" s="16">
        <v>1.6703386369999564</v>
      </c>
      <c r="E612" s="16">
        <v>3.1297022088074855</v>
      </c>
      <c r="F612" s="16">
        <v>0.55090840400745122</v>
      </c>
      <c r="G612" s="16">
        <v>3.2963737562438631</v>
      </c>
    </row>
    <row r="613" spans="1:7" x14ac:dyDescent="0.35">
      <c r="A613">
        <v>2023</v>
      </c>
      <c r="B613">
        <v>10</v>
      </c>
      <c r="C613">
        <v>24</v>
      </c>
      <c r="D613" s="16">
        <v>1.936838558825654</v>
      </c>
      <c r="E613" s="16">
        <v>1.161443696331828</v>
      </c>
      <c r="F613" s="16">
        <v>0.35151597708379523</v>
      </c>
      <c r="G613" s="16">
        <v>1.7938672724235105</v>
      </c>
    </row>
    <row r="614" spans="1:7" x14ac:dyDescent="0.35">
      <c r="A614">
        <v>2023</v>
      </c>
      <c r="B614">
        <v>10</v>
      </c>
      <c r="C614">
        <v>25</v>
      </c>
      <c r="D614" s="16">
        <v>4.299798625537754E-3</v>
      </c>
      <c r="E614" s="16">
        <v>1.0472119868474783</v>
      </c>
      <c r="F614" s="16">
        <v>3.1203456894981905</v>
      </c>
      <c r="G614" s="16">
        <v>2.4708661405833312</v>
      </c>
    </row>
    <row r="615" spans="1:7" x14ac:dyDescent="0.35">
      <c r="A615">
        <v>2023</v>
      </c>
      <c r="B615">
        <v>10</v>
      </c>
      <c r="C615">
        <v>26</v>
      </c>
      <c r="D615" s="16">
        <v>1.8670847982122876</v>
      </c>
      <c r="E615" s="16">
        <v>2.8258359268101847</v>
      </c>
      <c r="F615" s="16">
        <v>3.0300227107823221</v>
      </c>
      <c r="G615" s="16">
        <v>2.8250841713811248</v>
      </c>
    </row>
    <row r="616" spans="1:7" x14ac:dyDescent="0.35">
      <c r="A616">
        <v>2023</v>
      </c>
      <c r="B616">
        <v>10</v>
      </c>
      <c r="C616">
        <v>27</v>
      </c>
      <c r="D616" s="16">
        <v>0.94918321543300221</v>
      </c>
      <c r="E616" s="16">
        <v>0.78036402444546304</v>
      </c>
      <c r="F616" s="16">
        <v>2.2250079002323657</v>
      </c>
      <c r="G616" s="16">
        <v>2.5213334080210608</v>
      </c>
    </row>
    <row r="617" spans="1:7" x14ac:dyDescent="0.35">
      <c r="A617">
        <v>2023</v>
      </c>
      <c r="B617">
        <v>10</v>
      </c>
      <c r="C617">
        <v>28</v>
      </c>
      <c r="D617" s="16">
        <v>1.9768090308100863</v>
      </c>
      <c r="E617" s="16">
        <v>1.5159477314469663</v>
      </c>
      <c r="F617" s="16">
        <v>1.1510803441241495</v>
      </c>
      <c r="G617" s="16">
        <v>2.8615874611699201</v>
      </c>
    </row>
    <row r="618" spans="1:7" x14ac:dyDescent="0.35">
      <c r="A618">
        <v>2023</v>
      </c>
      <c r="B618">
        <v>11</v>
      </c>
      <c r="C618">
        <v>1</v>
      </c>
      <c r="D618" s="16">
        <v>2.1247474825666579E-2</v>
      </c>
      <c r="E618" s="16">
        <v>1.1958164030289264E-2</v>
      </c>
      <c r="F618" s="16">
        <v>2.1415521638631216</v>
      </c>
      <c r="G618" s="16">
        <v>0.74454125288156359</v>
      </c>
    </row>
    <row r="619" spans="1:7" x14ac:dyDescent="0.35">
      <c r="A619">
        <v>2023</v>
      </c>
      <c r="B619">
        <v>11</v>
      </c>
      <c r="C619">
        <v>2</v>
      </c>
      <c r="D619" s="16">
        <v>0.66150322937383255</v>
      </c>
      <c r="E619" s="16">
        <v>2.0668602933356701</v>
      </c>
      <c r="F619" s="16">
        <v>2.5057637856693482</v>
      </c>
      <c r="G619" s="16">
        <v>1.4982573393953666</v>
      </c>
    </row>
    <row r="620" spans="1:7" x14ac:dyDescent="0.35">
      <c r="A620">
        <v>2023</v>
      </c>
      <c r="B620">
        <v>11</v>
      </c>
      <c r="C620">
        <v>3</v>
      </c>
      <c r="D620" s="16">
        <v>1.6581541978081153</v>
      </c>
      <c r="E620" s="16">
        <v>0.86562800584483446</v>
      </c>
      <c r="F620" s="16">
        <v>2.2999588097575701</v>
      </c>
      <c r="G620" s="16">
        <v>1.4019046025052013</v>
      </c>
    </row>
    <row r="621" spans="1:7" x14ac:dyDescent="0.35">
      <c r="A621">
        <v>2023</v>
      </c>
      <c r="B621">
        <v>11</v>
      </c>
      <c r="C621">
        <v>4</v>
      </c>
      <c r="D621" s="16">
        <v>3.8960607238547258</v>
      </c>
      <c r="E621" s="16">
        <v>3.2884191064879911</v>
      </c>
      <c r="F621" s="16">
        <v>2.8539652088916423</v>
      </c>
      <c r="G621" s="16">
        <v>0.61575739420968878</v>
      </c>
    </row>
    <row r="622" spans="1:7" x14ac:dyDescent="0.35">
      <c r="A622">
        <v>2023</v>
      </c>
      <c r="B622">
        <v>11</v>
      </c>
      <c r="C622">
        <v>5</v>
      </c>
      <c r="D622" s="16">
        <v>0.96145239604250676</v>
      </c>
      <c r="E622" s="16">
        <v>1.0534651514382833</v>
      </c>
      <c r="F622" s="16">
        <v>2.8343171148071549</v>
      </c>
      <c r="G622" s="16">
        <v>3.4019311815338522</v>
      </c>
    </row>
    <row r="623" spans="1:7" x14ac:dyDescent="0.35">
      <c r="A623">
        <v>2023</v>
      </c>
      <c r="B623">
        <v>11</v>
      </c>
      <c r="C623">
        <v>6</v>
      </c>
      <c r="D623" s="16">
        <v>1.5520339617323931</v>
      </c>
      <c r="E623" s="16">
        <v>2.5429544241114228</v>
      </c>
      <c r="F623" s="16">
        <v>1.6170225242607268</v>
      </c>
      <c r="G623" s="16">
        <v>1.9826776790224874</v>
      </c>
    </row>
    <row r="624" spans="1:7" x14ac:dyDescent="0.35">
      <c r="A624">
        <v>2023</v>
      </c>
      <c r="B624">
        <v>11</v>
      </c>
      <c r="C624">
        <v>7</v>
      </c>
      <c r="D624" s="16">
        <v>2.5707140483935231</v>
      </c>
      <c r="E624" s="16">
        <v>2.6927232145362408</v>
      </c>
      <c r="F624" s="16">
        <v>3.4956868584906173</v>
      </c>
      <c r="G624" s="16">
        <v>3.6378908867897763</v>
      </c>
    </row>
    <row r="625" spans="1:7" x14ac:dyDescent="0.35">
      <c r="A625">
        <v>2023</v>
      </c>
      <c r="B625">
        <v>11</v>
      </c>
      <c r="C625">
        <v>8</v>
      </c>
      <c r="D625" s="16">
        <v>2.5848428490986821</v>
      </c>
      <c r="E625" s="16">
        <v>0.3331280504096843</v>
      </c>
      <c r="F625" s="16">
        <v>3.9113176594735015</v>
      </c>
      <c r="G625" s="16">
        <v>0.80721130922530238</v>
      </c>
    </row>
    <row r="626" spans="1:7" x14ac:dyDescent="0.35">
      <c r="A626">
        <v>2023</v>
      </c>
      <c r="B626">
        <v>11</v>
      </c>
      <c r="C626">
        <v>9</v>
      </c>
      <c r="D626" s="16">
        <v>1.2447374282304677</v>
      </c>
      <c r="E626" s="16">
        <v>0.81774434385303074</v>
      </c>
      <c r="F626" s="16">
        <v>3.130555224340696</v>
      </c>
      <c r="G626" s="16">
        <v>1.9363717068335133</v>
      </c>
    </row>
    <row r="627" spans="1:7" x14ac:dyDescent="0.35">
      <c r="A627">
        <v>2023</v>
      </c>
      <c r="B627">
        <v>11</v>
      </c>
      <c r="C627">
        <v>10</v>
      </c>
      <c r="D627" s="16">
        <v>2.4071416184899683</v>
      </c>
      <c r="E627" s="16">
        <v>3.0460429740243606</v>
      </c>
      <c r="F627" s="16">
        <v>0.4585111325024438</v>
      </c>
      <c r="G627" s="16">
        <v>9.8965732502965587E-2</v>
      </c>
    </row>
    <row r="628" spans="1:7" x14ac:dyDescent="0.35">
      <c r="A628">
        <v>2023</v>
      </c>
      <c r="B628">
        <v>11</v>
      </c>
      <c r="C628">
        <v>11</v>
      </c>
      <c r="D628" s="16">
        <v>2.6789324893510216</v>
      </c>
      <c r="E628" s="16">
        <v>2.6424876726445303</v>
      </c>
      <c r="F628" s="16">
        <v>2.4962505817450937</v>
      </c>
      <c r="G628" s="16">
        <v>1.935621752756139</v>
      </c>
    </row>
    <row r="629" spans="1:7" x14ac:dyDescent="0.35">
      <c r="A629">
        <v>2023</v>
      </c>
      <c r="B629">
        <v>11</v>
      </c>
      <c r="C629">
        <v>12</v>
      </c>
      <c r="D629" s="16">
        <v>2.5711164789181367</v>
      </c>
      <c r="E629" s="16">
        <v>2.1379848966207984</v>
      </c>
      <c r="F629" s="16">
        <v>3.3156550888645362</v>
      </c>
      <c r="G629" s="16">
        <v>3.2443717332018749</v>
      </c>
    </row>
    <row r="630" spans="1:7" x14ac:dyDescent="0.35">
      <c r="A630">
        <v>2023</v>
      </c>
      <c r="B630">
        <v>11</v>
      </c>
      <c r="C630">
        <v>13</v>
      </c>
      <c r="D630" s="16">
        <v>3.8760065084033926</v>
      </c>
      <c r="E630" s="16">
        <v>3.3004148670878664</v>
      </c>
      <c r="F630" s="16">
        <v>2.471147236664756</v>
      </c>
      <c r="G630" s="16">
        <v>1.9565225519450098</v>
      </c>
    </row>
    <row r="631" spans="1:7" x14ac:dyDescent="0.35">
      <c r="A631">
        <v>2023</v>
      </c>
      <c r="B631">
        <v>11</v>
      </c>
      <c r="C631">
        <v>14</v>
      </c>
      <c r="D631" s="16">
        <v>0.19684393939669631</v>
      </c>
      <c r="E631" s="16">
        <v>2.5655103757532176</v>
      </c>
      <c r="F631" s="16">
        <v>0.80549554824199987</v>
      </c>
      <c r="G631" s="16">
        <v>2.9068995372562161</v>
      </c>
    </row>
    <row r="632" spans="1:7" x14ac:dyDescent="0.35">
      <c r="A632">
        <v>2023</v>
      </c>
      <c r="B632">
        <v>11</v>
      </c>
      <c r="C632">
        <v>15</v>
      </c>
      <c r="D632" s="16">
        <v>2.6113069877765689</v>
      </c>
      <c r="E632" s="16">
        <v>1.873939390314189</v>
      </c>
      <c r="F632" s="16">
        <v>0.26932064987735016</v>
      </c>
      <c r="G632" s="16">
        <v>2.9051451620500082</v>
      </c>
    </row>
    <row r="633" spans="1:7" x14ac:dyDescent="0.35">
      <c r="A633">
        <v>2023</v>
      </c>
      <c r="B633">
        <v>11</v>
      </c>
      <c r="C633">
        <v>16</v>
      </c>
      <c r="D633" s="16">
        <v>3.5487573716200438</v>
      </c>
      <c r="E633" s="16">
        <v>2.5120933412924682</v>
      </c>
      <c r="F633" s="16">
        <v>1.3988282989598413</v>
      </c>
      <c r="G633" s="16">
        <v>1.0032509795175435</v>
      </c>
    </row>
    <row r="634" spans="1:7" x14ac:dyDescent="0.35">
      <c r="A634">
        <v>2023</v>
      </c>
      <c r="B634">
        <v>11</v>
      </c>
      <c r="C634">
        <v>17</v>
      </c>
      <c r="D634" s="16">
        <v>3.7949316395905295</v>
      </c>
      <c r="E634" s="16">
        <v>0.92654358960625993</v>
      </c>
      <c r="F634" s="16">
        <v>0.10636564710701446</v>
      </c>
      <c r="G634" s="16">
        <v>2.5010034115196089</v>
      </c>
    </row>
    <row r="635" spans="1:7" x14ac:dyDescent="0.35">
      <c r="A635">
        <v>2023</v>
      </c>
      <c r="B635">
        <v>11</v>
      </c>
      <c r="C635">
        <v>18</v>
      </c>
      <c r="D635" s="16">
        <v>0.94417513256856589</v>
      </c>
      <c r="E635" s="16">
        <v>2.1260719275922222</v>
      </c>
      <c r="F635" s="16">
        <v>3.1961728353025958</v>
      </c>
      <c r="G635" s="16">
        <v>1.3054285527663732</v>
      </c>
    </row>
    <row r="636" spans="1:7" x14ac:dyDescent="0.35">
      <c r="A636">
        <v>2023</v>
      </c>
      <c r="B636">
        <v>11</v>
      </c>
      <c r="C636">
        <v>19</v>
      </c>
      <c r="D636" s="16">
        <v>3.8244316056727268</v>
      </c>
      <c r="E636" s="16">
        <v>0.77081019273026374</v>
      </c>
      <c r="F636" s="16">
        <v>3.3080320480682941</v>
      </c>
      <c r="G636" s="16">
        <v>0.44902744083482249</v>
      </c>
    </row>
    <row r="637" spans="1:7" x14ac:dyDescent="0.35">
      <c r="A637">
        <v>2023</v>
      </c>
      <c r="B637">
        <v>11</v>
      </c>
      <c r="C637">
        <v>20</v>
      </c>
      <c r="D637" s="16">
        <v>2.9320160571101543</v>
      </c>
      <c r="E637" s="16">
        <v>1.3429090287841894</v>
      </c>
      <c r="F637" s="16">
        <v>0.38048202601785963</v>
      </c>
      <c r="G637" s="16">
        <v>3.113543231841009</v>
      </c>
    </row>
    <row r="638" spans="1:7" x14ac:dyDescent="0.35">
      <c r="A638">
        <v>2023</v>
      </c>
      <c r="B638">
        <v>11</v>
      </c>
      <c r="C638">
        <v>21</v>
      </c>
      <c r="D638" s="16">
        <v>3.0102617907232179</v>
      </c>
      <c r="E638" s="16">
        <v>2.577735907848846</v>
      </c>
      <c r="F638" s="16">
        <v>0.35630881874379039</v>
      </c>
      <c r="G638" s="16">
        <v>3.6359978015633265</v>
      </c>
    </row>
    <row r="639" spans="1:7" x14ac:dyDescent="0.35">
      <c r="A639">
        <v>2023</v>
      </c>
      <c r="B639">
        <v>11</v>
      </c>
      <c r="C639">
        <v>22</v>
      </c>
      <c r="D639" s="16">
        <v>3.4084320022797381</v>
      </c>
      <c r="E639" s="16">
        <v>1.2346954799278915</v>
      </c>
      <c r="F639" s="16">
        <v>3.3619214101902277</v>
      </c>
      <c r="G639" s="16">
        <v>0.37210084776642605</v>
      </c>
    </row>
    <row r="640" spans="1:7" x14ac:dyDescent="0.35">
      <c r="A640">
        <v>2023</v>
      </c>
      <c r="B640">
        <v>11</v>
      </c>
      <c r="C640">
        <v>23</v>
      </c>
      <c r="D640" s="16">
        <v>3.1921868832118903</v>
      </c>
      <c r="E640" s="16">
        <v>1.0352940101110333</v>
      </c>
      <c r="F640" s="16">
        <v>3.1368102630818426</v>
      </c>
      <c r="G640" s="16">
        <v>1.9184860300711022</v>
      </c>
    </row>
    <row r="641" spans="1:7" x14ac:dyDescent="0.35">
      <c r="A641">
        <v>2023</v>
      </c>
      <c r="B641">
        <v>11</v>
      </c>
      <c r="C641">
        <v>24</v>
      </c>
      <c r="D641" s="16">
        <v>0.57146675951648263</v>
      </c>
      <c r="E641" s="16">
        <v>2.278678285262759</v>
      </c>
      <c r="F641" s="16">
        <v>3.0294322510183909</v>
      </c>
      <c r="G641" s="16">
        <v>3.7398339110314476</v>
      </c>
    </row>
    <row r="642" spans="1:7" x14ac:dyDescent="0.35">
      <c r="A642">
        <v>2023</v>
      </c>
      <c r="B642">
        <v>11</v>
      </c>
      <c r="C642">
        <v>25</v>
      </c>
      <c r="D642" s="16">
        <v>2.6803774674998055</v>
      </c>
      <c r="E642" s="16">
        <v>3.6288459896629872</v>
      </c>
      <c r="F642" s="16">
        <v>1.4646074751784131</v>
      </c>
      <c r="G642" s="16">
        <v>9.5332677332375493E-2</v>
      </c>
    </row>
    <row r="643" spans="1:7" x14ac:dyDescent="0.35">
      <c r="A643">
        <v>2023</v>
      </c>
      <c r="B643">
        <v>11</v>
      </c>
      <c r="C643">
        <v>26</v>
      </c>
      <c r="D643" s="16">
        <v>2.2338157747266791</v>
      </c>
      <c r="E643" s="16">
        <v>1.4590960688910912</v>
      </c>
      <c r="F643" s="16">
        <v>0.68600595128430708</v>
      </c>
      <c r="G643" s="16">
        <v>3.6956274841635799</v>
      </c>
    </row>
    <row r="644" spans="1:7" x14ac:dyDescent="0.35">
      <c r="A644">
        <v>2023</v>
      </c>
      <c r="B644">
        <v>11</v>
      </c>
      <c r="C644">
        <v>27</v>
      </c>
      <c r="D644" s="16">
        <v>0.98306015933646318</v>
      </c>
      <c r="E644" s="16">
        <v>4.799879722882272E-2</v>
      </c>
      <c r="F644" s="16">
        <v>0.62533514180931693</v>
      </c>
      <c r="G644" s="16">
        <v>0.91243223114369654</v>
      </c>
    </row>
    <row r="645" spans="1:7" x14ac:dyDescent="0.35">
      <c r="A645">
        <v>2023</v>
      </c>
      <c r="B645">
        <v>11</v>
      </c>
      <c r="C645">
        <v>28</v>
      </c>
      <c r="D645" s="16">
        <v>0.99899627169756267</v>
      </c>
      <c r="E645" s="16">
        <v>1.5241754257798137</v>
      </c>
      <c r="F645" s="16">
        <v>1.7902859665133404</v>
      </c>
      <c r="G645" s="16">
        <v>2.7425052153147385</v>
      </c>
    </row>
    <row r="646" spans="1:7" x14ac:dyDescent="0.35">
      <c r="A646">
        <v>2023</v>
      </c>
      <c r="B646">
        <v>12</v>
      </c>
      <c r="C646">
        <v>1</v>
      </c>
      <c r="D646" s="16">
        <v>0.25677541906885448</v>
      </c>
      <c r="E646" s="16">
        <v>1.0244546563549299</v>
      </c>
      <c r="F646" s="16">
        <v>0.59455716839928829</v>
      </c>
      <c r="G646" s="16">
        <v>2.0865878660605381</v>
      </c>
    </row>
    <row r="647" spans="1:7" x14ac:dyDescent="0.35">
      <c r="A647">
        <v>2023</v>
      </c>
      <c r="B647">
        <v>12</v>
      </c>
      <c r="C647">
        <v>2</v>
      </c>
      <c r="D647" s="16">
        <v>3.1915140328905673</v>
      </c>
      <c r="E647" s="16">
        <v>1.7134068378968865</v>
      </c>
      <c r="F647" s="16">
        <v>2.6790800769380412</v>
      </c>
      <c r="G647" s="16">
        <v>2.6291191186898009</v>
      </c>
    </row>
    <row r="648" spans="1:7" x14ac:dyDescent="0.35">
      <c r="A648">
        <v>2023</v>
      </c>
      <c r="B648">
        <v>12</v>
      </c>
      <c r="C648">
        <v>3</v>
      </c>
      <c r="D648" s="16">
        <v>3.0950361508420237</v>
      </c>
      <c r="E648" s="16">
        <v>3.4855313489148543</v>
      </c>
      <c r="F648" s="16">
        <v>2.035079978844768</v>
      </c>
      <c r="G648" s="16">
        <v>1.0851397031141214</v>
      </c>
    </row>
    <row r="649" spans="1:7" x14ac:dyDescent="0.35">
      <c r="A649">
        <v>2023</v>
      </c>
      <c r="B649">
        <v>12</v>
      </c>
      <c r="C649">
        <v>4</v>
      </c>
      <c r="D649" s="16">
        <v>2.6174838724853302</v>
      </c>
      <c r="E649" s="16">
        <v>1.7451726125900895</v>
      </c>
      <c r="F649" s="16">
        <v>3.9122746272892805</v>
      </c>
      <c r="G649" s="16">
        <v>2.3164701979214044</v>
      </c>
    </row>
    <row r="650" spans="1:7" x14ac:dyDescent="0.35">
      <c r="A650">
        <v>2023</v>
      </c>
      <c r="B650">
        <v>12</v>
      </c>
      <c r="C650">
        <v>5</v>
      </c>
      <c r="D650" s="16">
        <v>1.4629334756649817</v>
      </c>
      <c r="E650" s="16">
        <v>0.3618208509442713</v>
      </c>
      <c r="F650" s="16">
        <v>2.9825703840653008</v>
      </c>
      <c r="G650" s="16">
        <v>1.1804262887408377</v>
      </c>
    </row>
    <row r="651" spans="1:7" x14ac:dyDescent="0.35">
      <c r="A651">
        <v>2023</v>
      </c>
      <c r="B651">
        <v>12</v>
      </c>
      <c r="C651">
        <v>6</v>
      </c>
      <c r="D651" s="16">
        <v>3.6419741796240515</v>
      </c>
      <c r="E651" s="16">
        <v>3.8710353185293274</v>
      </c>
      <c r="F651" s="16">
        <v>0.87710740500251472</v>
      </c>
      <c r="G651" s="16">
        <v>2.8123508509281665</v>
      </c>
    </row>
    <row r="652" spans="1:7" x14ac:dyDescent="0.35">
      <c r="A652">
        <v>2023</v>
      </c>
      <c r="B652">
        <v>12</v>
      </c>
      <c r="C652">
        <v>7</v>
      </c>
      <c r="D652" s="16">
        <v>2.2681640339533575</v>
      </c>
      <c r="E652" s="16">
        <v>2.8332566161800798E-2</v>
      </c>
      <c r="F652" s="16">
        <v>3.3661311649516961</v>
      </c>
      <c r="G652" s="16">
        <v>0.72537642688629322</v>
      </c>
    </row>
    <row r="653" spans="1:7" x14ac:dyDescent="0.35">
      <c r="A653">
        <v>2023</v>
      </c>
      <c r="B653">
        <v>12</v>
      </c>
      <c r="C653">
        <v>8</v>
      </c>
      <c r="D653" s="16">
        <v>3.4701054487000782E-3</v>
      </c>
      <c r="E653" s="16">
        <v>3.4943531595161823</v>
      </c>
      <c r="F653" s="16">
        <v>3.4875576244560338</v>
      </c>
      <c r="G653" s="16">
        <v>1.1398811315776989</v>
      </c>
    </row>
    <row r="654" spans="1:7" x14ac:dyDescent="0.35">
      <c r="A654">
        <v>2023</v>
      </c>
      <c r="B654">
        <v>12</v>
      </c>
      <c r="C654">
        <v>9</v>
      </c>
      <c r="D654" s="16">
        <v>3.9447713429842373</v>
      </c>
      <c r="E654" s="16">
        <v>2.1690464077773193</v>
      </c>
      <c r="F654" s="16">
        <v>0.5203272962604113</v>
      </c>
      <c r="G654" s="16">
        <v>3.8399404812697648</v>
      </c>
    </row>
    <row r="655" spans="1:7" x14ac:dyDescent="0.35">
      <c r="A655">
        <v>2023</v>
      </c>
      <c r="B655">
        <v>12</v>
      </c>
      <c r="C655">
        <v>10</v>
      </c>
      <c r="D655" s="16">
        <v>0.79948066793218375</v>
      </c>
      <c r="E655" s="16">
        <v>3.3787805991679307</v>
      </c>
      <c r="F655" s="16">
        <v>3.1981148251442311</v>
      </c>
      <c r="G655" s="16">
        <v>0.72822860129319977</v>
      </c>
    </row>
    <row r="656" spans="1:7" x14ac:dyDescent="0.35">
      <c r="A656">
        <v>2023</v>
      </c>
      <c r="B656">
        <v>12</v>
      </c>
      <c r="C656">
        <v>11</v>
      </c>
      <c r="D656" s="16">
        <v>0.39516304098086241</v>
      </c>
      <c r="E656" s="16">
        <v>1.9885222444944852</v>
      </c>
      <c r="F656" s="16">
        <v>0.68187162813993485</v>
      </c>
      <c r="G656" s="16">
        <v>0.74190769115160293</v>
      </c>
    </row>
    <row r="657" spans="1:7" x14ac:dyDescent="0.35">
      <c r="A657">
        <v>2023</v>
      </c>
      <c r="B657">
        <v>12</v>
      </c>
      <c r="C657">
        <v>12</v>
      </c>
      <c r="D657" s="16">
        <v>1.686844447944484</v>
      </c>
      <c r="E657" s="16">
        <v>1.0178926317836265</v>
      </c>
      <c r="F657" s="16">
        <v>1.6508226645195467</v>
      </c>
      <c r="G657" s="16">
        <v>3.1448739028375736</v>
      </c>
    </row>
    <row r="658" spans="1:7" x14ac:dyDescent="0.35">
      <c r="A658">
        <v>2023</v>
      </c>
      <c r="B658">
        <v>12</v>
      </c>
      <c r="C658">
        <v>13</v>
      </c>
      <c r="D658" s="16">
        <v>3.9408246828147648</v>
      </c>
      <c r="E658" s="16">
        <v>0.93117735314706263</v>
      </c>
      <c r="F658" s="16">
        <v>0.31382024266466901</v>
      </c>
      <c r="G658" s="16">
        <v>0.44694807475319509</v>
      </c>
    </row>
    <row r="659" spans="1:7" x14ac:dyDescent="0.35">
      <c r="A659">
        <v>2023</v>
      </c>
      <c r="B659">
        <v>12</v>
      </c>
      <c r="C659">
        <v>14</v>
      </c>
      <c r="D659" s="16">
        <v>0.91290656480854304</v>
      </c>
      <c r="E659" s="16">
        <v>0.73976847834559756</v>
      </c>
      <c r="F659" s="16">
        <v>1.1746107589092323</v>
      </c>
      <c r="G659" s="16">
        <v>3.5323537979064015</v>
      </c>
    </row>
    <row r="660" spans="1:7" x14ac:dyDescent="0.35">
      <c r="A660">
        <v>2023</v>
      </c>
      <c r="B660">
        <v>12</v>
      </c>
      <c r="C660">
        <v>15</v>
      </c>
      <c r="D660" s="16">
        <v>0.1186831575433791</v>
      </c>
      <c r="E660" s="16">
        <v>1.6279682353084715</v>
      </c>
      <c r="F660" s="16">
        <v>2.2397485794086345</v>
      </c>
      <c r="G660" s="16">
        <v>3.3081106858445257</v>
      </c>
    </row>
    <row r="661" spans="1:7" x14ac:dyDescent="0.35">
      <c r="A661">
        <v>2023</v>
      </c>
      <c r="B661">
        <v>12</v>
      </c>
      <c r="C661">
        <v>16</v>
      </c>
      <c r="D661" s="16">
        <v>1.6171414517876013</v>
      </c>
      <c r="E661" s="16">
        <v>2.9844414807971682</v>
      </c>
      <c r="F661" s="16">
        <v>1.3898194586394594</v>
      </c>
      <c r="G661" s="16">
        <v>0.65842400867195883</v>
      </c>
    </row>
    <row r="662" spans="1:7" x14ac:dyDescent="0.35">
      <c r="A662">
        <v>2023</v>
      </c>
      <c r="B662">
        <v>12</v>
      </c>
      <c r="C662">
        <v>17</v>
      </c>
      <c r="D662" s="16">
        <v>1.2797328243362367</v>
      </c>
      <c r="E662" s="16">
        <v>1.5086781080699736</v>
      </c>
      <c r="F662" s="16">
        <v>0.41909084055893109</v>
      </c>
      <c r="G662" s="16">
        <v>0.90474034727373542</v>
      </c>
    </row>
    <row r="663" spans="1:7" x14ac:dyDescent="0.35">
      <c r="A663">
        <v>2023</v>
      </c>
      <c r="B663">
        <v>12</v>
      </c>
      <c r="C663">
        <v>18</v>
      </c>
      <c r="D663" s="16">
        <v>1.9272072379729095</v>
      </c>
      <c r="E663" s="16">
        <v>3.8901942838339374</v>
      </c>
      <c r="F663" s="16">
        <v>0.84603469156324573</v>
      </c>
      <c r="G663" s="16">
        <v>3.5807915542901161</v>
      </c>
    </row>
    <row r="664" spans="1:7" x14ac:dyDescent="0.35">
      <c r="A664">
        <v>2023</v>
      </c>
      <c r="B664">
        <v>12</v>
      </c>
      <c r="C664">
        <v>19</v>
      </c>
      <c r="D664" s="16">
        <v>0.85061285120595809</v>
      </c>
      <c r="E664" s="16">
        <v>1.2049594169138014</v>
      </c>
      <c r="F664" s="16">
        <v>2.1981910023556304</v>
      </c>
      <c r="G664" s="16">
        <v>1.1854417432812832</v>
      </c>
    </row>
    <row r="665" spans="1:7" x14ac:dyDescent="0.35">
      <c r="A665">
        <v>2023</v>
      </c>
      <c r="B665">
        <v>12</v>
      </c>
      <c r="C665">
        <v>20</v>
      </c>
      <c r="D665" s="16">
        <v>1.8721607169503396</v>
      </c>
      <c r="E665" s="16">
        <v>1.7196284352724946</v>
      </c>
      <c r="F665" s="16">
        <v>2.7048919197016548</v>
      </c>
      <c r="G665" s="16">
        <v>0.79083937175491359</v>
      </c>
    </row>
    <row r="666" spans="1:7" x14ac:dyDescent="0.35">
      <c r="A666">
        <v>2023</v>
      </c>
      <c r="B666">
        <v>12</v>
      </c>
      <c r="C666">
        <v>21</v>
      </c>
      <c r="D666" s="16">
        <v>1.6029810166374001</v>
      </c>
      <c r="E666" s="16">
        <v>1.4165098998401389</v>
      </c>
      <c r="F666" s="16">
        <v>3.9344192347671738</v>
      </c>
      <c r="G666" s="16">
        <v>1.7159889603865293</v>
      </c>
    </row>
    <row r="667" spans="1:7" x14ac:dyDescent="0.35">
      <c r="A667">
        <v>2023</v>
      </c>
      <c r="B667">
        <v>12</v>
      </c>
      <c r="C667">
        <v>22</v>
      </c>
      <c r="D667" s="16">
        <v>2.1951379392261958</v>
      </c>
      <c r="E667" s="16">
        <v>1.8417598252703731</v>
      </c>
      <c r="F667" s="16">
        <v>2.623849369738005</v>
      </c>
      <c r="G667" s="16">
        <v>1.6956136930148178</v>
      </c>
    </row>
    <row r="668" spans="1:7" x14ac:dyDescent="0.35">
      <c r="A668">
        <v>2023</v>
      </c>
      <c r="B668">
        <v>12</v>
      </c>
      <c r="C668">
        <v>23</v>
      </c>
      <c r="D668" s="16">
        <v>3.8537177440311625</v>
      </c>
      <c r="E668" s="16">
        <v>3.48687221466465</v>
      </c>
      <c r="F668" s="16">
        <v>0.93701705715044525</v>
      </c>
      <c r="G668" s="16">
        <v>2.2303327257566665</v>
      </c>
    </row>
    <row r="669" spans="1:7" x14ac:dyDescent="0.35">
      <c r="A669">
        <v>2023</v>
      </c>
      <c r="B669">
        <v>12</v>
      </c>
      <c r="C669">
        <v>24</v>
      </c>
      <c r="D669" s="16">
        <v>2.2641410055423781</v>
      </c>
      <c r="E669" s="16">
        <v>2.6645564832333868</v>
      </c>
      <c r="F669" s="16">
        <v>0.48472380325326103</v>
      </c>
      <c r="G669" s="16">
        <v>3.0620443836428954</v>
      </c>
    </row>
    <row r="670" spans="1:7" x14ac:dyDescent="0.35">
      <c r="A670">
        <v>2023</v>
      </c>
      <c r="B670">
        <v>12</v>
      </c>
      <c r="C670">
        <v>25</v>
      </c>
      <c r="D670" s="16">
        <v>2.8599095075838719</v>
      </c>
      <c r="E670" s="16">
        <v>1.3310410799361754</v>
      </c>
      <c r="F670" s="16">
        <v>3.5358542485654731</v>
      </c>
      <c r="G670" s="16">
        <v>3.5710306449468749</v>
      </c>
    </row>
    <row r="671" spans="1:7" x14ac:dyDescent="0.35">
      <c r="A671">
        <v>2023</v>
      </c>
      <c r="B671">
        <v>12</v>
      </c>
      <c r="C671">
        <v>26</v>
      </c>
      <c r="D671" s="16">
        <v>3.4863968177838309</v>
      </c>
      <c r="E671" s="16">
        <v>1.1855457341464009</v>
      </c>
      <c r="F671" s="16">
        <v>2.4301861635891475</v>
      </c>
      <c r="G671" s="16">
        <v>2.4657046519841272</v>
      </c>
    </row>
    <row r="672" spans="1:7" x14ac:dyDescent="0.35">
      <c r="A672">
        <v>2023</v>
      </c>
      <c r="B672">
        <v>12</v>
      </c>
      <c r="C672">
        <v>27</v>
      </c>
      <c r="D672" s="16">
        <v>3.0960146868428011</v>
      </c>
      <c r="E672" s="16">
        <v>5.9404547029981991E-2</v>
      </c>
      <c r="F672" s="16">
        <v>2.3369938483101604</v>
      </c>
      <c r="G672" s="16">
        <v>0.27050203233919001</v>
      </c>
    </row>
    <row r="673" spans="1:7" x14ac:dyDescent="0.35">
      <c r="A673">
        <v>2023</v>
      </c>
      <c r="B673">
        <v>12</v>
      </c>
      <c r="C673">
        <v>28</v>
      </c>
      <c r="D673" s="16">
        <v>0.18789299215158373</v>
      </c>
      <c r="E673" s="16">
        <v>3.1989096414365794</v>
      </c>
      <c r="F673" s="16">
        <v>3.3488410536985644</v>
      </c>
      <c r="G673" s="16">
        <v>3.3191917116737555</v>
      </c>
    </row>
    <row r="674" spans="1:7" x14ac:dyDescent="0.35">
      <c r="A674">
        <v>2024</v>
      </c>
      <c r="B674">
        <v>1</v>
      </c>
      <c r="C674">
        <v>1</v>
      </c>
      <c r="D674" s="16">
        <v>3.7479527099347045</v>
      </c>
      <c r="E674" s="16">
        <v>2.5132818740765637</v>
      </c>
      <c r="F674" s="16">
        <v>2.4750154574916099</v>
      </c>
      <c r="G674" s="16">
        <v>3.6034352972179033</v>
      </c>
    </row>
    <row r="675" spans="1:7" x14ac:dyDescent="0.35">
      <c r="A675">
        <v>2024</v>
      </c>
      <c r="B675">
        <v>1</v>
      </c>
      <c r="C675">
        <v>2</v>
      </c>
      <c r="D675" s="16">
        <v>1.440946382234896</v>
      </c>
      <c r="E675" s="16">
        <v>1.6284477533506858</v>
      </c>
      <c r="F675" s="16">
        <v>2.7084654174496547</v>
      </c>
      <c r="G675" s="16">
        <v>1.0467532474582337</v>
      </c>
    </row>
    <row r="676" spans="1:7" x14ac:dyDescent="0.35">
      <c r="A676">
        <v>2024</v>
      </c>
      <c r="B676">
        <v>1</v>
      </c>
      <c r="C676">
        <v>3</v>
      </c>
      <c r="D676" s="16">
        <v>1.3356698085712071</v>
      </c>
      <c r="E676" s="16">
        <v>2.8874984742048375</v>
      </c>
      <c r="F676" s="16">
        <v>2.2560805486928834</v>
      </c>
      <c r="G676" s="16">
        <v>2.4322966960203725</v>
      </c>
    </row>
    <row r="677" spans="1:7" x14ac:dyDescent="0.35">
      <c r="A677">
        <v>2024</v>
      </c>
      <c r="B677">
        <v>1</v>
      </c>
      <c r="C677">
        <v>4</v>
      </c>
      <c r="D677" s="16">
        <v>2.2671855755056036E-2</v>
      </c>
      <c r="E677" s="16">
        <v>0.79380976944951342</v>
      </c>
      <c r="F677" s="16">
        <v>0.4972332815365208</v>
      </c>
      <c r="G677" s="16">
        <v>1.7660259190816534</v>
      </c>
    </row>
    <row r="678" spans="1:7" x14ac:dyDescent="0.35">
      <c r="A678">
        <v>2024</v>
      </c>
      <c r="B678">
        <v>1</v>
      </c>
      <c r="C678">
        <v>5</v>
      </c>
      <c r="D678" s="16">
        <v>3.6876320776664056</v>
      </c>
      <c r="E678" s="16">
        <v>1.0697391768891409</v>
      </c>
      <c r="F678" s="16">
        <v>3.1724447554500603</v>
      </c>
      <c r="G678" s="16">
        <v>1.6220244387573213</v>
      </c>
    </row>
    <row r="679" spans="1:7" x14ac:dyDescent="0.35">
      <c r="A679">
        <v>2024</v>
      </c>
      <c r="B679">
        <v>1</v>
      </c>
      <c r="C679">
        <v>6</v>
      </c>
      <c r="D679" s="16">
        <v>0.40701972015869581</v>
      </c>
      <c r="E679" s="16">
        <v>1.9005580685996759</v>
      </c>
      <c r="F679" s="16">
        <v>0.69716720588335912</v>
      </c>
      <c r="G679" s="16">
        <v>3.1306658004073102</v>
      </c>
    </row>
    <row r="680" spans="1:7" x14ac:dyDescent="0.35">
      <c r="A680">
        <v>2024</v>
      </c>
      <c r="B680">
        <v>1</v>
      </c>
      <c r="C680">
        <v>7</v>
      </c>
      <c r="D680" s="16">
        <v>3.6624079417683757</v>
      </c>
      <c r="E680" s="16">
        <v>3.9668541671164101</v>
      </c>
      <c r="F680" s="16">
        <v>2.7968545509024176</v>
      </c>
      <c r="G680" s="16">
        <v>3.3348813349229269</v>
      </c>
    </row>
    <row r="681" spans="1:7" x14ac:dyDescent="0.35">
      <c r="A681">
        <v>2024</v>
      </c>
      <c r="B681">
        <v>1</v>
      </c>
      <c r="C681">
        <v>8</v>
      </c>
      <c r="D681" s="16">
        <v>3.6840432735014188</v>
      </c>
      <c r="E681" s="16">
        <v>2.5484553638923568</v>
      </c>
      <c r="F681" s="16">
        <v>0.4020729424015026</v>
      </c>
      <c r="G681" s="16">
        <v>1.0881045315108282</v>
      </c>
    </row>
    <row r="682" spans="1:7" x14ac:dyDescent="0.35">
      <c r="A682">
        <v>2024</v>
      </c>
      <c r="B682">
        <v>1</v>
      </c>
      <c r="C682">
        <v>9</v>
      </c>
      <c r="D682" s="16">
        <v>3.5428263316846458</v>
      </c>
      <c r="E682" s="16">
        <v>1.1187863969464793</v>
      </c>
      <c r="F682" s="16">
        <v>0.79977263997334624</v>
      </c>
      <c r="G682" s="16">
        <v>2.0706715589212377</v>
      </c>
    </row>
    <row r="683" spans="1:7" x14ac:dyDescent="0.35">
      <c r="A683">
        <v>2024</v>
      </c>
      <c r="B683">
        <v>1</v>
      </c>
      <c r="C683">
        <v>10</v>
      </c>
      <c r="D683" s="16">
        <v>2.9451616569205474</v>
      </c>
      <c r="E683" s="16">
        <v>1.9618308529022888</v>
      </c>
      <c r="F683" s="16">
        <v>0.45766494385019829</v>
      </c>
      <c r="G683" s="16">
        <v>0.16964851610827925</v>
      </c>
    </row>
    <row r="684" spans="1:7" x14ac:dyDescent="0.35">
      <c r="A684">
        <v>2024</v>
      </c>
      <c r="B684">
        <v>1</v>
      </c>
      <c r="C684">
        <v>11</v>
      </c>
      <c r="D684" s="16">
        <v>2.7836388303309638</v>
      </c>
      <c r="E684" s="16">
        <v>1.0935746924574667</v>
      </c>
      <c r="F684" s="16">
        <v>2.069257491833616</v>
      </c>
      <c r="G684" s="16">
        <v>1.8209017337896509</v>
      </c>
    </row>
    <row r="685" spans="1:7" x14ac:dyDescent="0.35">
      <c r="A685">
        <v>2024</v>
      </c>
      <c r="B685">
        <v>1</v>
      </c>
      <c r="C685">
        <v>12</v>
      </c>
      <c r="D685" s="16">
        <v>9.0342545736986413E-2</v>
      </c>
      <c r="E685" s="16">
        <v>0.38036860087490876</v>
      </c>
      <c r="F685" s="16">
        <v>2.2520669459131479</v>
      </c>
      <c r="G685" s="16">
        <v>3.4599468882594855</v>
      </c>
    </row>
    <row r="686" spans="1:7" x14ac:dyDescent="0.35">
      <c r="A686">
        <v>2024</v>
      </c>
      <c r="B686">
        <v>1</v>
      </c>
      <c r="C686">
        <v>13</v>
      </c>
      <c r="D686" s="16">
        <v>1.8672149497594952</v>
      </c>
      <c r="E686" s="16">
        <v>0.3292096260672781</v>
      </c>
      <c r="F686" s="16">
        <v>0.77578659069976696</v>
      </c>
      <c r="G686" s="16">
        <v>1.6938565857081613</v>
      </c>
    </row>
    <row r="687" spans="1:7" x14ac:dyDescent="0.35">
      <c r="A687">
        <v>2024</v>
      </c>
      <c r="B687">
        <v>1</v>
      </c>
      <c r="C687">
        <v>14</v>
      </c>
      <c r="D687" s="16">
        <v>1.484978764267129</v>
      </c>
      <c r="E687" s="16">
        <v>0.8008367332839299</v>
      </c>
      <c r="F687" s="16">
        <v>0.30537175691813756</v>
      </c>
      <c r="G687" s="16">
        <v>0.83106371134549928</v>
      </c>
    </row>
    <row r="688" spans="1:7" x14ac:dyDescent="0.35">
      <c r="A688">
        <v>2024</v>
      </c>
      <c r="B688">
        <v>1</v>
      </c>
      <c r="C688">
        <v>15</v>
      </c>
      <c r="D688" s="16">
        <v>1.0052653632996247</v>
      </c>
      <c r="E688" s="16">
        <v>1.6681122198183771</v>
      </c>
      <c r="F688" s="16">
        <v>1.3617018301037946</v>
      </c>
      <c r="G688" s="16">
        <v>1.9093448982883392</v>
      </c>
    </row>
    <row r="689" spans="1:7" x14ac:dyDescent="0.35">
      <c r="A689">
        <v>2024</v>
      </c>
      <c r="B689">
        <v>1</v>
      </c>
      <c r="C689">
        <v>16</v>
      </c>
      <c r="D689" s="16">
        <v>2.5563731143827679</v>
      </c>
      <c r="E689" s="16">
        <v>1.2719906125623948</v>
      </c>
      <c r="F689" s="16">
        <v>2.9618672977457536</v>
      </c>
      <c r="G689" s="16">
        <v>0.85473506909165797</v>
      </c>
    </row>
    <row r="690" spans="1:7" x14ac:dyDescent="0.35">
      <c r="A690">
        <v>2024</v>
      </c>
      <c r="B690">
        <v>1</v>
      </c>
      <c r="C690">
        <v>17</v>
      </c>
      <c r="D690" s="16">
        <v>0.76101835301886167</v>
      </c>
      <c r="E690" s="16">
        <v>0.15972090257966221</v>
      </c>
      <c r="F690" s="16">
        <v>7.0683344835668738E-2</v>
      </c>
      <c r="G690" s="16">
        <v>1.4788052512914707E-2</v>
      </c>
    </row>
    <row r="691" spans="1:7" x14ac:dyDescent="0.35">
      <c r="A691">
        <v>2024</v>
      </c>
      <c r="B691">
        <v>1</v>
      </c>
      <c r="C691">
        <v>18</v>
      </c>
      <c r="D691" s="16">
        <v>1.2112580241501663</v>
      </c>
      <c r="E691" s="16">
        <v>3.7785196607281946</v>
      </c>
      <c r="F691" s="16">
        <v>2.1328622909424557</v>
      </c>
      <c r="G691" s="16">
        <v>3.2616724188002584</v>
      </c>
    </row>
    <row r="692" spans="1:7" x14ac:dyDescent="0.35">
      <c r="A692">
        <v>2024</v>
      </c>
      <c r="B692">
        <v>1</v>
      </c>
      <c r="C692">
        <v>19</v>
      </c>
      <c r="D692" s="16">
        <v>1.7061483725477991</v>
      </c>
      <c r="E692" s="16">
        <v>3.4206606968474089</v>
      </c>
      <c r="F692" s="16">
        <v>3.5536311529946616</v>
      </c>
      <c r="G692" s="16">
        <v>2.233998391524155</v>
      </c>
    </row>
    <row r="693" spans="1:7" x14ac:dyDescent="0.35">
      <c r="A693">
        <v>2024</v>
      </c>
      <c r="B693">
        <v>1</v>
      </c>
      <c r="C693">
        <v>20</v>
      </c>
      <c r="D693" s="16">
        <v>0.39225643081075967</v>
      </c>
      <c r="E693" s="16">
        <v>3.468140418200206</v>
      </c>
      <c r="F693" s="16">
        <v>2.865517162163413</v>
      </c>
      <c r="G693" s="16">
        <v>1.3471266356664748</v>
      </c>
    </row>
    <row r="694" spans="1:7" x14ac:dyDescent="0.35">
      <c r="A694">
        <v>2024</v>
      </c>
      <c r="B694">
        <v>1</v>
      </c>
      <c r="C694">
        <v>21</v>
      </c>
      <c r="D694" s="16">
        <v>2.9975599120006695</v>
      </c>
      <c r="E694" s="16">
        <v>2.4975612553304707</v>
      </c>
      <c r="F694" s="16">
        <v>0.60790161938758569</v>
      </c>
      <c r="G694" s="16">
        <v>3.3728683082631914</v>
      </c>
    </row>
    <row r="695" spans="1:7" x14ac:dyDescent="0.35">
      <c r="A695">
        <v>2024</v>
      </c>
      <c r="B695">
        <v>1</v>
      </c>
      <c r="C695">
        <v>22</v>
      </c>
      <c r="D695" s="16">
        <v>0.42572378980544068</v>
      </c>
      <c r="E695" s="16">
        <v>3.22486854952747</v>
      </c>
      <c r="F695" s="16">
        <v>3.777764956883237</v>
      </c>
      <c r="G695" s="16">
        <v>1.4631666529592118</v>
      </c>
    </row>
    <row r="696" spans="1:7" x14ac:dyDescent="0.35">
      <c r="A696">
        <v>2024</v>
      </c>
      <c r="B696">
        <v>1</v>
      </c>
      <c r="C696">
        <v>23</v>
      </c>
      <c r="D696" s="16">
        <v>8.1026371328781543E-2</v>
      </c>
      <c r="E696" s="16">
        <v>2.4308010852521424</v>
      </c>
      <c r="F696" s="16">
        <v>1.3015962427347958</v>
      </c>
      <c r="G696" s="16">
        <v>3.5921112444656149</v>
      </c>
    </row>
    <row r="697" spans="1:7" x14ac:dyDescent="0.35">
      <c r="A697">
        <v>2024</v>
      </c>
      <c r="B697">
        <v>1</v>
      </c>
      <c r="C697">
        <v>24</v>
      </c>
      <c r="D697" s="16">
        <v>0.43933882947571323</v>
      </c>
      <c r="E697" s="16">
        <v>3.3383957976603114</v>
      </c>
      <c r="F697" s="16">
        <v>3.6638141197177898</v>
      </c>
      <c r="G697" s="16">
        <v>1.8723972252586831</v>
      </c>
    </row>
    <row r="698" spans="1:7" x14ac:dyDescent="0.35">
      <c r="A698">
        <v>2024</v>
      </c>
      <c r="B698">
        <v>1</v>
      </c>
      <c r="C698">
        <v>25</v>
      </c>
      <c r="D698" s="16">
        <v>3.6484679542409024</v>
      </c>
      <c r="E698" s="16">
        <v>3.3663868923674225</v>
      </c>
      <c r="F698" s="16">
        <v>3.962531638811011</v>
      </c>
      <c r="G698" s="16">
        <v>3.2821728603085387</v>
      </c>
    </row>
    <row r="699" spans="1:7" x14ac:dyDescent="0.35">
      <c r="A699">
        <v>2024</v>
      </c>
      <c r="B699">
        <v>1</v>
      </c>
      <c r="C699">
        <v>26</v>
      </c>
      <c r="D699" s="16">
        <v>1.9201603516009684</v>
      </c>
      <c r="E699" s="16">
        <v>1.5562301111406791</v>
      </c>
      <c r="F699" s="16">
        <v>0.9024748664989457</v>
      </c>
      <c r="G699" s="16">
        <v>1.6444583449905261</v>
      </c>
    </row>
    <row r="700" spans="1:7" x14ac:dyDescent="0.35">
      <c r="A700">
        <v>2024</v>
      </c>
      <c r="B700">
        <v>1</v>
      </c>
      <c r="C700">
        <v>27</v>
      </c>
      <c r="D700" s="16">
        <v>1.585176275170582</v>
      </c>
      <c r="E700" s="16">
        <v>3.4409445795608411</v>
      </c>
      <c r="F700" s="16">
        <v>0.63858803023847477</v>
      </c>
      <c r="G700" s="16">
        <v>1.724313318305509</v>
      </c>
    </row>
    <row r="701" spans="1:7" x14ac:dyDescent="0.35">
      <c r="A701">
        <v>2024</v>
      </c>
      <c r="B701">
        <v>1</v>
      </c>
      <c r="C701">
        <v>28</v>
      </c>
      <c r="D701" s="16">
        <v>3.7547343203309831</v>
      </c>
      <c r="E701" s="16">
        <v>0.94750367837444927</v>
      </c>
      <c r="F701" s="16">
        <v>0.17399081525386739</v>
      </c>
      <c r="G701" s="16">
        <v>0.34823039977184811</v>
      </c>
    </row>
    <row r="702" spans="1:7" x14ac:dyDescent="0.35">
      <c r="A702">
        <v>2024</v>
      </c>
      <c r="B702">
        <v>2</v>
      </c>
      <c r="C702">
        <v>1</v>
      </c>
      <c r="D702" s="16">
        <v>2.5688767805867876</v>
      </c>
      <c r="E702" s="16">
        <v>1.6554798198398482</v>
      </c>
      <c r="F702" s="16">
        <v>2.855941348436021</v>
      </c>
      <c r="G702" s="16">
        <v>3.6231495811085184</v>
      </c>
    </row>
    <row r="703" spans="1:7" x14ac:dyDescent="0.35">
      <c r="A703">
        <v>2024</v>
      </c>
      <c r="B703">
        <v>2</v>
      </c>
      <c r="C703">
        <v>2</v>
      </c>
      <c r="D703" s="16">
        <v>3.7421971303647186</v>
      </c>
      <c r="E703" s="16">
        <v>2.8858287852188855</v>
      </c>
      <c r="F703" s="16">
        <v>1.765685917675563</v>
      </c>
      <c r="G703" s="16">
        <v>1.6547850212519499</v>
      </c>
    </row>
    <row r="704" spans="1:7" x14ac:dyDescent="0.35">
      <c r="A704">
        <v>2024</v>
      </c>
      <c r="B704">
        <v>2</v>
      </c>
      <c r="C704">
        <v>3</v>
      </c>
      <c r="D704" s="16">
        <v>1.4494541778822581</v>
      </c>
      <c r="E704" s="16">
        <v>0.84617599891567297</v>
      </c>
      <c r="F704" s="16">
        <v>1.1523582656777411</v>
      </c>
      <c r="G704" s="16">
        <v>0.15969466972587165</v>
      </c>
    </row>
    <row r="705" spans="1:7" x14ac:dyDescent="0.35">
      <c r="A705">
        <v>2024</v>
      </c>
      <c r="B705">
        <v>2</v>
      </c>
      <c r="C705">
        <v>4</v>
      </c>
      <c r="D705" s="16">
        <v>0.82037577313842514</v>
      </c>
      <c r="E705" s="16">
        <v>1.19127565980307</v>
      </c>
      <c r="F705" s="16">
        <v>3.4382075033973765</v>
      </c>
      <c r="G705" s="16">
        <v>3.0356484829385599</v>
      </c>
    </row>
    <row r="706" spans="1:7" x14ac:dyDescent="0.35">
      <c r="A706">
        <v>2024</v>
      </c>
      <c r="B706">
        <v>2</v>
      </c>
      <c r="C706">
        <v>5</v>
      </c>
      <c r="D706" s="16">
        <v>2.8951249140781736</v>
      </c>
      <c r="E706" s="16">
        <v>0.8626315566677798</v>
      </c>
      <c r="F706" s="16">
        <v>2.1976089797029523</v>
      </c>
      <c r="G706" s="16">
        <v>2.8168159938887634</v>
      </c>
    </row>
    <row r="707" spans="1:7" x14ac:dyDescent="0.35">
      <c r="A707">
        <v>2024</v>
      </c>
      <c r="B707">
        <v>2</v>
      </c>
      <c r="C707">
        <v>6</v>
      </c>
      <c r="D707" s="16">
        <v>3.0897075492439008</v>
      </c>
      <c r="E707" s="16">
        <v>3.9977522935474799</v>
      </c>
      <c r="F707" s="16">
        <v>0.76736545889472652</v>
      </c>
      <c r="G707" s="16">
        <v>0.67523655028774199</v>
      </c>
    </row>
    <row r="708" spans="1:7" x14ac:dyDescent="0.35">
      <c r="A708">
        <v>2024</v>
      </c>
      <c r="B708">
        <v>2</v>
      </c>
      <c r="C708">
        <v>7</v>
      </c>
      <c r="D708" s="16">
        <v>2.2327372557398273</v>
      </c>
      <c r="E708" s="16">
        <v>1.6936428338130796</v>
      </c>
      <c r="F708" s="16">
        <v>2.4444083162775749</v>
      </c>
      <c r="G708" s="16">
        <v>0.45781778378898563</v>
      </c>
    </row>
    <row r="709" spans="1:7" x14ac:dyDescent="0.35">
      <c r="A709">
        <v>2024</v>
      </c>
      <c r="B709">
        <v>2</v>
      </c>
      <c r="C709">
        <v>8</v>
      </c>
      <c r="D709" s="16">
        <v>0.24647206839960489</v>
      </c>
      <c r="E709" s="16">
        <v>3.7807376221468414</v>
      </c>
      <c r="F709" s="16">
        <v>3.8835930647593582</v>
      </c>
      <c r="G709" s="16">
        <v>1.0820574701512564</v>
      </c>
    </row>
    <row r="710" spans="1:7" x14ac:dyDescent="0.35">
      <c r="A710">
        <v>2024</v>
      </c>
      <c r="B710">
        <v>2</v>
      </c>
      <c r="C710">
        <v>9</v>
      </c>
      <c r="D710" s="16">
        <v>2.2747461000572096</v>
      </c>
      <c r="E710" s="16">
        <v>2.1263896956377546</v>
      </c>
      <c r="F710" s="16">
        <v>3.896856285524918</v>
      </c>
      <c r="G710" s="16">
        <v>0.95280783241427969</v>
      </c>
    </row>
    <row r="711" spans="1:7" x14ac:dyDescent="0.35">
      <c r="A711">
        <v>2024</v>
      </c>
      <c r="B711">
        <v>2</v>
      </c>
      <c r="C711">
        <v>10</v>
      </c>
      <c r="D711" s="16">
        <v>1.9909107804393713</v>
      </c>
      <c r="E711" s="16">
        <v>1.2471914558526107</v>
      </c>
      <c r="F711" s="16">
        <v>3.8899515216211369</v>
      </c>
      <c r="G711" s="16">
        <v>2.8130495343860176</v>
      </c>
    </row>
    <row r="712" spans="1:7" x14ac:dyDescent="0.35">
      <c r="A712">
        <v>2024</v>
      </c>
      <c r="B712">
        <v>2</v>
      </c>
      <c r="C712">
        <v>11</v>
      </c>
      <c r="D712" s="16">
        <v>1.8537665409046018</v>
      </c>
      <c r="E712" s="16">
        <v>1.5386728313556532</v>
      </c>
      <c r="F712" s="16">
        <v>3.844799677832297</v>
      </c>
      <c r="G712" s="16">
        <v>1.3780421341110327</v>
      </c>
    </row>
    <row r="713" spans="1:7" x14ac:dyDescent="0.35">
      <c r="A713">
        <v>2024</v>
      </c>
      <c r="B713">
        <v>2</v>
      </c>
      <c r="C713">
        <v>12</v>
      </c>
      <c r="D713" s="16">
        <v>2.7037593249466374</v>
      </c>
      <c r="E713" s="16">
        <v>2.5159157725324466</v>
      </c>
      <c r="F713" s="16">
        <v>0.64493874000947216</v>
      </c>
      <c r="G713" s="16">
        <v>0.29794756629146146</v>
      </c>
    </row>
    <row r="714" spans="1:7" x14ac:dyDescent="0.35">
      <c r="A714">
        <v>2024</v>
      </c>
      <c r="B714">
        <v>2</v>
      </c>
      <c r="C714">
        <v>13</v>
      </c>
      <c r="D714" s="16">
        <v>0.17989777484134528</v>
      </c>
      <c r="E714" s="16">
        <v>3.5673961856685277</v>
      </c>
      <c r="F714" s="16">
        <v>3.8926814944465518</v>
      </c>
      <c r="G714" s="16">
        <v>1.252521144158409</v>
      </c>
    </row>
    <row r="715" spans="1:7" x14ac:dyDescent="0.35">
      <c r="A715">
        <v>2024</v>
      </c>
      <c r="B715">
        <v>2</v>
      </c>
      <c r="C715">
        <v>14</v>
      </c>
      <c r="D715" s="16">
        <v>0.92127498457860879</v>
      </c>
      <c r="E715" s="16">
        <v>3.7937551985282556</v>
      </c>
      <c r="F715" s="16">
        <v>2.1924844658923628</v>
      </c>
      <c r="G715" s="16">
        <v>2.9196833647386429</v>
      </c>
    </row>
    <row r="716" spans="1:7" x14ac:dyDescent="0.35">
      <c r="A716">
        <v>2024</v>
      </c>
      <c r="B716">
        <v>2</v>
      </c>
      <c r="C716">
        <v>15</v>
      </c>
      <c r="D716" s="16">
        <v>1.5065711333135696</v>
      </c>
      <c r="E716" s="16">
        <v>3.1282292363421647</v>
      </c>
      <c r="F716" s="16">
        <v>0.23097075973990444</v>
      </c>
      <c r="G716" s="16">
        <v>1.5368827188280076</v>
      </c>
    </row>
    <row r="717" spans="1:7" x14ac:dyDescent="0.35">
      <c r="A717">
        <v>2024</v>
      </c>
      <c r="B717">
        <v>2</v>
      </c>
      <c r="C717">
        <v>16</v>
      </c>
      <c r="D717" s="16">
        <v>1.6423404782851398</v>
      </c>
      <c r="E717" s="16">
        <v>2.2834994802564985</v>
      </c>
      <c r="F717" s="16">
        <v>0.33630705087686819</v>
      </c>
      <c r="G717" s="16">
        <v>1.0041564767575868</v>
      </c>
    </row>
    <row r="718" spans="1:7" x14ac:dyDescent="0.35">
      <c r="A718">
        <v>2024</v>
      </c>
      <c r="B718">
        <v>2</v>
      </c>
      <c r="C718">
        <v>17</v>
      </c>
      <c r="D718" s="16">
        <v>3.9678748452622621</v>
      </c>
      <c r="E718" s="16">
        <v>0.29168245579199015</v>
      </c>
      <c r="F718" s="16">
        <v>2.7901222937730572</v>
      </c>
      <c r="G718" s="16">
        <v>0.83727934447246666</v>
      </c>
    </row>
    <row r="719" spans="1:7" x14ac:dyDescent="0.35">
      <c r="A719">
        <v>2024</v>
      </c>
      <c r="B719">
        <v>2</v>
      </c>
      <c r="C719">
        <v>18</v>
      </c>
      <c r="D719" s="16">
        <v>2.4249596267236941</v>
      </c>
      <c r="E719" s="16">
        <v>0.67038896459041863</v>
      </c>
      <c r="F719" s="16">
        <v>2.6959672233519187</v>
      </c>
      <c r="G719" s="16">
        <v>1.7804902979825767</v>
      </c>
    </row>
    <row r="720" spans="1:7" x14ac:dyDescent="0.35">
      <c r="A720">
        <v>2024</v>
      </c>
      <c r="B720">
        <v>2</v>
      </c>
      <c r="C720">
        <v>19</v>
      </c>
      <c r="D720" s="16">
        <v>2.6940433077981418</v>
      </c>
      <c r="E720" s="16">
        <v>3.3185653086258653</v>
      </c>
      <c r="F720" s="16">
        <v>2.037164027539955</v>
      </c>
      <c r="G720" s="16">
        <v>0.60832599176950852</v>
      </c>
    </row>
    <row r="721" spans="1:7" x14ac:dyDescent="0.35">
      <c r="A721">
        <v>2024</v>
      </c>
      <c r="B721">
        <v>2</v>
      </c>
      <c r="C721">
        <v>20</v>
      </c>
      <c r="D721" s="16">
        <v>2.6787152935844976</v>
      </c>
      <c r="E721" s="16">
        <v>3.3756291457812573</v>
      </c>
      <c r="F721" s="16">
        <v>1.3005062911462506</v>
      </c>
      <c r="G721" s="16">
        <v>2.2079414470639094</v>
      </c>
    </row>
    <row r="722" spans="1:7" x14ac:dyDescent="0.35">
      <c r="A722">
        <v>2024</v>
      </c>
      <c r="B722">
        <v>2</v>
      </c>
      <c r="C722">
        <v>21</v>
      </c>
      <c r="D722" s="16">
        <v>1.648517242865883</v>
      </c>
      <c r="E722" s="16">
        <v>0.1213456001536426</v>
      </c>
      <c r="F722" s="16">
        <v>2.2699305948936499</v>
      </c>
      <c r="G722" s="16">
        <v>3.4559492002430146</v>
      </c>
    </row>
    <row r="723" spans="1:7" x14ac:dyDescent="0.35">
      <c r="A723">
        <v>2024</v>
      </c>
      <c r="B723">
        <v>2</v>
      </c>
      <c r="C723">
        <v>22</v>
      </c>
      <c r="D723" s="16">
        <v>0.87278607736952951</v>
      </c>
      <c r="E723" s="16">
        <v>2.1977946050922998</v>
      </c>
      <c r="F723" s="16">
        <v>2.1773406813098362</v>
      </c>
      <c r="G723" s="16">
        <v>3.6162356613766433</v>
      </c>
    </row>
    <row r="724" spans="1:7" x14ac:dyDescent="0.35">
      <c r="A724">
        <v>2024</v>
      </c>
      <c r="B724">
        <v>2</v>
      </c>
      <c r="C724">
        <v>23</v>
      </c>
      <c r="D724" s="16">
        <v>2.2044957756048795</v>
      </c>
      <c r="E724" s="16">
        <v>3.8270543333738316</v>
      </c>
      <c r="F724" s="16">
        <v>1.0567195053040264</v>
      </c>
      <c r="G724" s="16">
        <v>2.905539249728792</v>
      </c>
    </row>
    <row r="725" spans="1:7" x14ac:dyDescent="0.35">
      <c r="A725">
        <v>2024</v>
      </c>
      <c r="B725">
        <v>2</v>
      </c>
      <c r="C725">
        <v>24</v>
      </c>
      <c r="D725" s="16">
        <v>0.39162899267365381</v>
      </c>
      <c r="E725" s="16">
        <v>2.9979001142367636</v>
      </c>
      <c r="F725" s="16">
        <v>0.79652491357490929</v>
      </c>
      <c r="G725" s="16">
        <v>3.066055284236747</v>
      </c>
    </row>
    <row r="726" spans="1:7" x14ac:dyDescent="0.35">
      <c r="A726">
        <v>2024</v>
      </c>
      <c r="B726">
        <v>2</v>
      </c>
      <c r="C726">
        <v>25</v>
      </c>
      <c r="D726" s="16">
        <v>0.77388303907603628</v>
      </c>
      <c r="E726" s="16">
        <v>2.1907005487261628</v>
      </c>
      <c r="F726" s="16">
        <v>2.0719355353571731</v>
      </c>
      <c r="G726" s="16">
        <v>2.6153732162808057</v>
      </c>
    </row>
    <row r="727" spans="1:7" x14ac:dyDescent="0.35">
      <c r="A727">
        <v>2024</v>
      </c>
      <c r="B727">
        <v>2</v>
      </c>
      <c r="C727">
        <v>26</v>
      </c>
      <c r="D727" s="16">
        <v>1.4904999961694028</v>
      </c>
      <c r="E727" s="16">
        <v>0.76084133271708065</v>
      </c>
      <c r="F727" s="16">
        <v>1.5421494857269824</v>
      </c>
      <c r="G727" s="16">
        <v>0.7568471795866496</v>
      </c>
    </row>
    <row r="728" spans="1:7" x14ac:dyDescent="0.35">
      <c r="A728">
        <v>2024</v>
      </c>
      <c r="B728">
        <v>2</v>
      </c>
      <c r="C728">
        <v>27</v>
      </c>
      <c r="D728" s="16">
        <v>2.8248079928508822</v>
      </c>
      <c r="E728" s="16">
        <v>2.5940024621813653</v>
      </c>
      <c r="F728" s="16">
        <v>3.4887434308495409</v>
      </c>
      <c r="G728" s="16">
        <v>3.9619944032850447</v>
      </c>
    </row>
    <row r="729" spans="1:7" x14ac:dyDescent="0.35">
      <c r="A729">
        <v>2024</v>
      </c>
      <c r="B729">
        <v>2</v>
      </c>
      <c r="C729">
        <v>28</v>
      </c>
      <c r="D729" s="16">
        <v>3.8732143056193475</v>
      </c>
      <c r="E729" s="16">
        <v>1.580556583219499</v>
      </c>
      <c r="F729" s="16">
        <v>2.0069392065725631</v>
      </c>
      <c r="G729" s="16">
        <v>1.7973455792001158</v>
      </c>
    </row>
    <row r="730" spans="1:7" x14ac:dyDescent="0.35">
      <c r="A730">
        <v>2024</v>
      </c>
      <c r="B730">
        <v>3</v>
      </c>
      <c r="C730">
        <v>1</v>
      </c>
      <c r="D730" s="16">
        <v>1.0914174659855593</v>
      </c>
      <c r="E730" s="16">
        <v>3.7599173540213027</v>
      </c>
      <c r="F730" s="16">
        <v>1.5269779197038678</v>
      </c>
      <c r="G730" s="16">
        <v>2.2091260563363337</v>
      </c>
    </row>
    <row r="731" spans="1:7" x14ac:dyDescent="0.35">
      <c r="A731">
        <v>2024</v>
      </c>
      <c r="B731">
        <v>3</v>
      </c>
      <c r="C731">
        <v>2</v>
      </c>
      <c r="D731" s="16">
        <v>0.99191942171082204</v>
      </c>
      <c r="E731" s="16">
        <v>3.371068312450753</v>
      </c>
      <c r="F731" s="16">
        <v>0.82556433007739072</v>
      </c>
      <c r="G731" s="16">
        <v>1.9704685423137671</v>
      </c>
    </row>
    <row r="732" spans="1:7" x14ac:dyDescent="0.35">
      <c r="A732">
        <v>2024</v>
      </c>
      <c r="B732">
        <v>3</v>
      </c>
      <c r="C732">
        <v>3</v>
      </c>
      <c r="D732" s="16">
        <v>1.8198668142294041</v>
      </c>
      <c r="E732" s="16">
        <v>1.3085142594125219</v>
      </c>
      <c r="F732" s="16">
        <v>0.96538195026858986</v>
      </c>
      <c r="G732" s="16">
        <v>0.94987676463491333</v>
      </c>
    </row>
    <row r="733" spans="1:7" x14ac:dyDescent="0.35">
      <c r="A733">
        <v>2024</v>
      </c>
      <c r="B733">
        <v>3</v>
      </c>
      <c r="C733">
        <v>4</v>
      </c>
      <c r="D733" s="16">
        <v>2.1672343725266128</v>
      </c>
      <c r="E733" s="16">
        <v>1.3717617398559274</v>
      </c>
      <c r="F733" s="16">
        <v>1.7363140767553196</v>
      </c>
      <c r="G733" s="16">
        <v>3.8542272434478044</v>
      </c>
    </row>
    <row r="734" spans="1:7" x14ac:dyDescent="0.35">
      <c r="A734">
        <v>2024</v>
      </c>
      <c r="B734">
        <v>3</v>
      </c>
      <c r="C734">
        <v>5</v>
      </c>
      <c r="D734" s="16">
        <v>3.3785776022720091</v>
      </c>
      <c r="E734" s="16">
        <v>1.4046211678363165</v>
      </c>
      <c r="F734" s="16">
        <v>1.4450092393988916</v>
      </c>
      <c r="G734" s="16">
        <v>1.031944702064945</v>
      </c>
    </row>
    <row r="735" spans="1:7" x14ac:dyDescent="0.35">
      <c r="A735">
        <v>2024</v>
      </c>
      <c r="B735">
        <v>3</v>
      </c>
      <c r="C735">
        <v>6</v>
      </c>
      <c r="D735" s="16">
        <v>0.53830178181142241</v>
      </c>
      <c r="E735" s="16">
        <v>2.0428382578809527</v>
      </c>
      <c r="F735" s="16">
        <v>2.3179940679104081</v>
      </c>
      <c r="G735" s="16">
        <v>3.6514699818898042</v>
      </c>
    </row>
    <row r="736" spans="1:7" x14ac:dyDescent="0.35">
      <c r="A736">
        <v>2024</v>
      </c>
      <c r="B736">
        <v>3</v>
      </c>
      <c r="C736">
        <v>7</v>
      </c>
      <c r="D736" s="16">
        <v>1.5195692405858869</v>
      </c>
      <c r="E736" s="16">
        <v>0.53750424566295552</v>
      </c>
      <c r="F736" s="16">
        <v>0.39226035747472388</v>
      </c>
      <c r="G736" s="16">
        <v>2.4559372351685811</v>
      </c>
    </row>
    <row r="737" spans="1:7" x14ac:dyDescent="0.35">
      <c r="A737">
        <v>2024</v>
      </c>
      <c r="B737">
        <v>3</v>
      </c>
      <c r="C737">
        <v>8</v>
      </c>
      <c r="D737" s="16">
        <v>1.0623905981277231</v>
      </c>
      <c r="E737" s="16">
        <v>0.24719487694535358</v>
      </c>
      <c r="F737" s="16">
        <v>2.8993651836646914</v>
      </c>
      <c r="G737" s="16">
        <v>0.79620614419298619</v>
      </c>
    </row>
    <row r="738" spans="1:7" x14ac:dyDescent="0.35">
      <c r="A738">
        <v>2024</v>
      </c>
      <c r="B738">
        <v>3</v>
      </c>
      <c r="C738">
        <v>9</v>
      </c>
      <c r="D738" s="16">
        <v>2.7197913444557713</v>
      </c>
      <c r="E738" s="16">
        <v>3.6761140374382704</v>
      </c>
      <c r="F738" s="16">
        <v>2.8859108731732377</v>
      </c>
      <c r="G738" s="16">
        <v>1.1324846924639722</v>
      </c>
    </row>
    <row r="739" spans="1:7" x14ac:dyDescent="0.35">
      <c r="A739">
        <v>2024</v>
      </c>
      <c r="B739">
        <v>3</v>
      </c>
      <c r="C739">
        <v>10</v>
      </c>
      <c r="D739" s="16">
        <v>0.72794291267291245</v>
      </c>
      <c r="E739" s="16">
        <v>0.85486656262590577</v>
      </c>
      <c r="F739" s="16">
        <v>1.5970570430258877</v>
      </c>
      <c r="G739" s="16">
        <v>1.7486461391928501</v>
      </c>
    </row>
    <row r="740" spans="1:7" x14ac:dyDescent="0.35">
      <c r="A740">
        <v>2024</v>
      </c>
      <c r="B740">
        <v>3</v>
      </c>
      <c r="C740">
        <v>11</v>
      </c>
      <c r="D740" s="16">
        <v>2.6120461280308858</v>
      </c>
      <c r="E740" s="16">
        <v>0.81043744818932506</v>
      </c>
      <c r="F740" s="16">
        <v>0.25419767657493431</v>
      </c>
      <c r="G740" s="16">
        <v>3.9428288516026648</v>
      </c>
    </row>
    <row r="741" spans="1:7" x14ac:dyDescent="0.35">
      <c r="A741">
        <v>2024</v>
      </c>
      <c r="B741">
        <v>3</v>
      </c>
      <c r="C741">
        <v>12</v>
      </c>
      <c r="D741" s="16">
        <v>2.9892512524917407</v>
      </c>
      <c r="E741" s="16">
        <v>0.75163601908465827</v>
      </c>
      <c r="F741" s="16">
        <v>2.5625947337085044</v>
      </c>
      <c r="G741" s="16">
        <v>3.684513364901429</v>
      </c>
    </row>
    <row r="742" spans="1:7" x14ac:dyDescent="0.35">
      <c r="A742">
        <v>2024</v>
      </c>
      <c r="B742">
        <v>3</v>
      </c>
      <c r="C742">
        <v>13</v>
      </c>
      <c r="D742" s="16">
        <v>2.9229603664396038</v>
      </c>
      <c r="E742" s="16">
        <v>0.99896877345191148</v>
      </c>
      <c r="F742" s="16">
        <v>2.4711846535523789</v>
      </c>
      <c r="G742" s="16">
        <v>0.35104270113982583</v>
      </c>
    </row>
    <row r="743" spans="1:7" x14ac:dyDescent="0.35">
      <c r="A743">
        <v>2024</v>
      </c>
      <c r="B743">
        <v>3</v>
      </c>
      <c r="C743">
        <v>14</v>
      </c>
      <c r="D743" s="16">
        <v>1.1928726101582074</v>
      </c>
      <c r="E743" s="16">
        <v>1.7497287870341065</v>
      </c>
      <c r="F743" s="16">
        <v>1.3272475900830281</v>
      </c>
      <c r="G743" s="16">
        <v>3.6938539811725262</v>
      </c>
    </row>
    <row r="744" spans="1:7" x14ac:dyDescent="0.35">
      <c r="A744">
        <v>2024</v>
      </c>
      <c r="B744">
        <v>3</v>
      </c>
      <c r="C744">
        <v>15</v>
      </c>
      <c r="D744" s="16">
        <v>1.5187214061842855</v>
      </c>
      <c r="E744" s="16">
        <v>1.3158336897481466</v>
      </c>
      <c r="F744" s="16">
        <v>1.6605130378305328</v>
      </c>
      <c r="G744" s="16">
        <v>1.4525773480094561</v>
      </c>
    </row>
    <row r="745" spans="1:7" x14ac:dyDescent="0.35">
      <c r="A745">
        <v>2024</v>
      </c>
      <c r="B745">
        <v>3</v>
      </c>
      <c r="C745">
        <v>16</v>
      </c>
      <c r="D745" s="16">
        <v>0.53051939755458877</v>
      </c>
      <c r="E745" s="16">
        <v>3.3239738124516101</v>
      </c>
      <c r="F745" s="16">
        <v>1.9352077786746698</v>
      </c>
      <c r="G745" s="16">
        <v>0.61520849123537102</v>
      </c>
    </row>
    <row r="746" spans="1:7" x14ac:dyDescent="0.35">
      <c r="A746">
        <v>2024</v>
      </c>
      <c r="B746">
        <v>3</v>
      </c>
      <c r="C746">
        <v>17</v>
      </c>
      <c r="D746" s="16">
        <v>2.1151396748293392</v>
      </c>
      <c r="E746" s="16">
        <v>2.4879721467105473</v>
      </c>
      <c r="F746" s="16">
        <v>0.26835255555112836</v>
      </c>
      <c r="G746" s="16">
        <v>2.774294157846978</v>
      </c>
    </row>
    <row r="747" spans="1:7" x14ac:dyDescent="0.35">
      <c r="A747">
        <v>2024</v>
      </c>
      <c r="B747">
        <v>3</v>
      </c>
      <c r="C747">
        <v>18</v>
      </c>
      <c r="D747" s="16">
        <v>1.4697734030472471</v>
      </c>
      <c r="E747" s="16">
        <v>1.7796863446275029</v>
      </c>
      <c r="F747" s="16">
        <v>3.6493396327621137</v>
      </c>
      <c r="G747" s="16">
        <v>2.2490175692375711</v>
      </c>
    </row>
    <row r="748" spans="1:7" x14ac:dyDescent="0.35">
      <c r="A748">
        <v>2024</v>
      </c>
      <c r="B748">
        <v>3</v>
      </c>
      <c r="C748">
        <v>19</v>
      </c>
      <c r="D748" s="16">
        <v>3.0075990522454896</v>
      </c>
      <c r="E748" s="16">
        <v>3.933433749270518</v>
      </c>
      <c r="F748" s="16">
        <v>3.8971192811469373</v>
      </c>
      <c r="G748" s="16">
        <v>0.10406815953040294</v>
      </c>
    </row>
    <row r="749" spans="1:7" x14ac:dyDescent="0.35">
      <c r="A749">
        <v>2024</v>
      </c>
      <c r="B749">
        <v>3</v>
      </c>
      <c r="C749">
        <v>20</v>
      </c>
      <c r="D749" s="16">
        <v>3.9015232324827775</v>
      </c>
      <c r="E749" s="16">
        <v>3.7696769951900517</v>
      </c>
      <c r="F749" s="16">
        <v>0.68573805940605359</v>
      </c>
      <c r="G749" s="16">
        <v>2.3743402371016638</v>
      </c>
    </row>
    <row r="750" spans="1:7" x14ac:dyDescent="0.35">
      <c r="A750">
        <v>2024</v>
      </c>
      <c r="B750">
        <v>3</v>
      </c>
      <c r="C750">
        <v>21</v>
      </c>
      <c r="D750" s="16">
        <v>3.0648905191263531</v>
      </c>
      <c r="E750" s="16">
        <v>1.4596071440403233</v>
      </c>
      <c r="F750" s="16">
        <v>1.5130125778984462</v>
      </c>
      <c r="G750" s="16">
        <v>3.976184638287108</v>
      </c>
    </row>
    <row r="751" spans="1:7" x14ac:dyDescent="0.35">
      <c r="A751">
        <v>2024</v>
      </c>
      <c r="B751">
        <v>3</v>
      </c>
      <c r="C751">
        <v>22</v>
      </c>
      <c r="D751" s="16">
        <v>3.0245048068102749</v>
      </c>
      <c r="E751" s="16">
        <v>0.10323845221497896</v>
      </c>
      <c r="F751" s="16">
        <v>0.668185916792428</v>
      </c>
      <c r="G751" s="16">
        <v>1.2255302435251085</v>
      </c>
    </row>
    <row r="752" spans="1:7" x14ac:dyDescent="0.35">
      <c r="A752">
        <v>2024</v>
      </c>
      <c r="B752">
        <v>3</v>
      </c>
      <c r="C752">
        <v>23</v>
      </c>
      <c r="D752" s="16">
        <v>1.958801498454521</v>
      </c>
      <c r="E752" s="16">
        <v>1.6504678780556561</v>
      </c>
      <c r="F752" s="16">
        <v>2.1666414887762135</v>
      </c>
      <c r="G752" s="16">
        <v>2.6617377388487062</v>
      </c>
    </row>
    <row r="753" spans="1:7" x14ac:dyDescent="0.35">
      <c r="A753">
        <v>2024</v>
      </c>
      <c r="B753">
        <v>3</v>
      </c>
      <c r="C753">
        <v>24</v>
      </c>
      <c r="D753" s="16">
        <v>3.755967890669389</v>
      </c>
      <c r="E753" s="16">
        <v>2.5219360586600845</v>
      </c>
      <c r="F753" s="16">
        <v>1.6651822124769056</v>
      </c>
      <c r="G753" s="16">
        <v>3.8427461405325212</v>
      </c>
    </row>
    <row r="754" spans="1:7" x14ac:dyDescent="0.35">
      <c r="A754">
        <v>2024</v>
      </c>
      <c r="B754">
        <v>3</v>
      </c>
      <c r="C754">
        <v>25</v>
      </c>
      <c r="D754" s="16">
        <v>0.55778691291730809</v>
      </c>
      <c r="E754" s="16">
        <v>0.25974763884647434</v>
      </c>
      <c r="F754" s="16">
        <v>0.53038560730229278</v>
      </c>
      <c r="G754" s="16">
        <v>1.6973229272233352</v>
      </c>
    </row>
    <row r="755" spans="1:7" x14ac:dyDescent="0.35">
      <c r="A755">
        <v>2024</v>
      </c>
      <c r="B755">
        <v>3</v>
      </c>
      <c r="C755">
        <v>26</v>
      </c>
      <c r="D755" s="16">
        <v>2.076913415106648</v>
      </c>
      <c r="E755" s="16">
        <v>1.1183682827178982</v>
      </c>
      <c r="F755" s="16">
        <v>0.89285958139476129</v>
      </c>
      <c r="G755" s="16">
        <v>0.65087818164008837</v>
      </c>
    </row>
    <row r="756" spans="1:7" x14ac:dyDescent="0.35">
      <c r="A756">
        <v>2024</v>
      </c>
      <c r="B756">
        <v>3</v>
      </c>
      <c r="C756">
        <v>27</v>
      </c>
      <c r="D756" s="16">
        <v>3.661281985601661</v>
      </c>
      <c r="E756" s="16">
        <v>1.229593494993853</v>
      </c>
      <c r="F756" s="16">
        <v>0.84783242771485012</v>
      </c>
      <c r="G756" s="16">
        <v>0.20971613900298181</v>
      </c>
    </row>
    <row r="757" spans="1:7" x14ac:dyDescent="0.35">
      <c r="A757">
        <v>2024</v>
      </c>
      <c r="B757">
        <v>3</v>
      </c>
      <c r="C757">
        <v>28</v>
      </c>
      <c r="D757" s="16">
        <v>1.8128053286175616</v>
      </c>
      <c r="E757" s="16">
        <v>0.65961253213609572</v>
      </c>
      <c r="F757" s="16">
        <v>3.7910730104358006</v>
      </c>
      <c r="G757" s="16">
        <v>1.0421299631910488</v>
      </c>
    </row>
    <row r="758" spans="1:7" x14ac:dyDescent="0.35">
      <c r="A758">
        <v>2024</v>
      </c>
      <c r="B758">
        <v>4</v>
      </c>
      <c r="C758">
        <v>1</v>
      </c>
      <c r="D758" s="16">
        <v>0.14032573318029007</v>
      </c>
      <c r="E758" s="16">
        <v>0.88400314732968699</v>
      </c>
      <c r="F758" s="16">
        <v>1.661981515763141</v>
      </c>
      <c r="G758" s="16">
        <v>3.9883363814406145</v>
      </c>
    </row>
    <row r="759" spans="1:7" x14ac:dyDescent="0.35">
      <c r="A759">
        <v>2024</v>
      </c>
      <c r="B759">
        <v>4</v>
      </c>
      <c r="C759">
        <v>2</v>
      </c>
      <c r="D759" s="16">
        <v>2.9299221509355866</v>
      </c>
      <c r="E759" s="16">
        <v>0.4616152485042937</v>
      </c>
      <c r="F759" s="16">
        <v>3.5037882700244887</v>
      </c>
      <c r="G759" s="16">
        <v>0.11963737480319159</v>
      </c>
    </row>
    <row r="760" spans="1:7" x14ac:dyDescent="0.35">
      <c r="A760">
        <v>2024</v>
      </c>
      <c r="B760">
        <v>4</v>
      </c>
      <c r="C760">
        <v>3</v>
      </c>
      <c r="D760" s="16">
        <v>1.9822007913017954</v>
      </c>
      <c r="E760" s="16">
        <v>1.3547765861617278</v>
      </c>
      <c r="F760" s="16">
        <v>0.50104234798304681</v>
      </c>
      <c r="G760" s="16">
        <v>6.7165414040699645E-2</v>
      </c>
    </row>
    <row r="761" spans="1:7" x14ac:dyDescent="0.35">
      <c r="A761">
        <v>2024</v>
      </c>
      <c r="B761">
        <v>4</v>
      </c>
      <c r="C761">
        <v>4</v>
      </c>
      <c r="D761" s="16">
        <v>1.6624485454172615</v>
      </c>
      <c r="E761" s="16">
        <v>1.0235360250230401</v>
      </c>
      <c r="F761" s="16">
        <v>0.62704416573242172</v>
      </c>
      <c r="G761" s="16">
        <v>2.4629637365721311</v>
      </c>
    </row>
    <row r="762" spans="1:7" x14ac:dyDescent="0.35">
      <c r="A762">
        <v>2024</v>
      </c>
      <c r="B762">
        <v>4</v>
      </c>
      <c r="C762">
        <v>5</v>
      </c>
      <c r="D762" s="16">
        <v>2.3534440147219295</v>
      </c>
      <c r="E762" s="16">
        <v>0.69907780994983115</v>
      </c>
      <c r="F762" s="16">
        <v>2.6209278971957239</v>
      </c>
      <c r="G762" s="16">
        <v>1.635791840969445</v>
      </c>
    </row>
    <row r="763" spans="1:7" x14ac:dyDescent="0.35">
      <c r="A763">
        <v>2024</v>
      </c>
      <c r="B763">
        <v>4</v>
      </c>
      <c r="C763">
        <v>6</v>
      </c>
      <c r="D763" s="16">
        <v>4.4389768514641048E-4</v>
      </c>
      <c r="E763" s="16">
        <v>1.1714936544506869</v>
      </c>
      <c r="F763" s="16">
        <v>2.1912824314784518</v>
      </c>
      <c r="G763" s="16">
        <v>1.2074288571789902</v>
      </c>
    </row>
    <row r="764" spans="1:7" x14ac:dyDescent="0.35">
      <c r="A764">
        <v>2024</v>
      </c>
      <c r="B764">
        <v>4</v>
      </c>
      <c r="C764">
        <v>7</v>
      </c>
      <c r="D764" s="16">
        <v>3.8250821120431704</v>
      </c>
      <c r="E764" s="16">
        <v>0.71218445817988352</v>
      </c>
      <c r="F764" s="16">
        <v>1.7870982341477761</v>
      </c>
      <c r="G764" s="16">
        <v>2.4110369601511881</v>
      </c>
    </row>
    <row r="765" spans="1:7" x14ac:dyDescent="0.35">
      <c r="A765">
        <v>2024</v>
      </c>
      <c r="B765">
        <v>4</v>
      </c>
      <c r="C765">
        <v>8</v>
      </c>
      <c r="D765" s="16">
        <v>3.527087326653993</v>
      </c>
      <c r="E765" s="16">
        <v>3.4168692184320277</v>
      </c>
      <c r="F765" s="16">
        <v>0.86175042847394678</v>
      </c>
      <c r="G765" s="16">
        <v>3.3317109936516975</v>
      </c>
    </row>
    <row r="766" spans="1:7" x14ac:dyDescent="0.35">
      <c r="A766">
        <v>2024</v>
      </c>
      <c r="B766">
        <v>4</v>
      </c>
      <c r="C766">
        <v>9</v>
      </c>
      <c r="D766" s="16">
        <v>3.4427031478242318</v>
      </c>
      <c r="E766" s="16">
        <v>2.5952173756738439</v>
      </c>
      <c r="F766" s="16">
        <v>1.6015478539963151</v>
      </c>
      <c r="G766" s="16">
        <v>0.91549110833508474</v>
      </c>
    </row>
    <row r="767" spans="1:7" x14ac:dyDescent="0.35">
      <c r="A767">
        <v>2024</v>
      </c>
      <c r="B767">
        <v>4</v>
      </c>
      <c r="C767">
        <v>10</v>
      </c>
      <c r="D767" s="16">
        <v>2.9443048541692538</v>
      </c>
      <c r="E767" s="16">
        <v>1.3371818576650516</v>
      </c>
      <c r="F767" s="16">
        <v>2.521384274580512</v>
      </c>
      <c r="G767" s="16">
        <v>3.4630805836430438</v>
      </c>
    </row>
    <row r="768" spans="1:7" x14ac:dyDescent="0.35">
      <c r="A768">
        <v>2024</v>
      </c>
      <c r="B768">
        <v>4</v>
      </c>
      <c r="C768">
        <v>11</v>
      </c>
      <c r="D768" s="16">
        <v>2.6613735743400202</v>
      </c>
      <c r="E768" s="16">
        <v>3.353184666132123</v>
      </c>
      <c r="F768" s="16">
        <v>3.3892433096303924</v>
      </c>
      <c r="G768" s="16">
        <v>2.8722217730289321</v>
      </c>
    </row>
    <row r="769" spans="1:7" x14ac:dyDescent="0.35">
      <c r="A769">
        <v>2024</v>
      </c>
      <c r="B769">
        <v>4</v>
      </c>
      <c r="C769">
        <v>12</v>
      </c>
      <c r="D769" s="16">
        <v>2.4888483355577073</v>
      </c>
      <c r="E769" s="16">
        <v>3.1183105814095655</v>
      </c>
      <c r="F769" s="16">
        <v>3.4112990639767573</v>
      </c>
      <c r="G769" s="16">
        <v>0.47708069683471122</v>
      </c>
    </row>
    <row r="770" spans="1:7" x14ac:dyDescent="0.35">
      <c r="A770">
        <v>2024</v>
      </c>
      <c r="B770">
        <v>4</v>
      </c>
      <c r="C770">
        <v>13</v>
      </c>
      <c r="D770" s="16">
        <v>3.7958027138191968</v>
      </c>
      <c r="E770" s="16">
        <v>7.279451164253059E-2</v>
      </c>
      <c r="F770" s="16">
        <v>3.5968093417711278</v>
      </c>
      <c r="G770" s="16">
        <v>2.5188114369531274</v>
      </c>
    </row>
    <row r="771" spans="1:7" x14ac:dyDescent="0.35">
      <c r="A771">
        <v>2024</v>
      </c>
      <c r="B771">
        <v>4</v>
      </c>
      <c r="C771">
        <v>14</v>
      </c>
      <c r="D771" s="16">
        <v>3.0905651069551192</v>
      </c>
      <c r="E771" s="16">
        <v>3.1266359924857494</v>
      </c>
      <c r="F771" s="16">
        <v>0.39492369515073289</v>
      </c>
      <c r="G771" s="16">
        <v>2.6119495725545363</v>
      </c>
    </row>
    <row r="772" spans="1:7" x14ac:dyDescent="0.35">
      <c r="A772">
        <v>2024</v>
      </c>
      <c r="B772">
        <v>4</v>
      </c>
      <c r="C772">
        <v>15</v>
      </c>
      <c r="D772" s="16">
        <v>0.33656218317947229</v>
      </c>
      <c r="E772" s="16">
        <v>0.10056801988983199</v>
      </c>
      <c r="F772" s="16">
        <v>3.1882807498367089</v>
      </c>
      <c r="G772" s="16">
        <v>2.0576874543469312</v>
      </c>
    </row>
    <row r="773" spans="1:7" x14ac:dyDescent="0.35">
      <c r="A773">
        <v>2024</v>
      </c>
      <c r="B773">
        <v>4</v>
      </c>
      <c r="C773">
        <v>16</v>
      </c>
      <c r="D773" s="16">
        <v>2.7031466529159651</v>
      </c>
      <c r="E773" s="16">
        <v>1.7435402535571254</v>
      </c>
      <c r="F773" s="16">
        <v>7.9801164820171966E-2</v>
      </c>
      <c r="G773" s="16">
        <v>3.1252850369244669</v>
      </c>
    </row>
    <row r="774" spans="1:7" x14ac:dyDescent="0.35">
      <c r="A774">
        <v>2024</v>
      </c>
      <c r="B774">
        <v>4</v>
      </c>
      <c r="C774">
        <v>17</v>
      </c>
      <c r="D774" s="16">
        <v>3.6517649873152171</v>
      </c>
      <c r="E774" s="16">
        <v>2.5410256751910407</v>
      </c>
      <c r="F774" s="16">
        <v>2.8160002204955017</v>
      </c>
      <c r="G774" s="16">
        <v>2.1273113991870392</v>
      </c>
    </row>
    <row r="775" spans="1:7" x14ac:dyDescent="0.35">
      <c r="A775">
        <v>2024</v>
      </c>
      <c r="B775">
        <v>4</v>
      </c>
      <c r="C775">
        <v>18</v>
      </c>
      <c r="D775" s="16">
        <v>2.809141906134188</v>
      </c>
      <c r="E775" s="16">
        <v>2.1785056881446487</v>
      </c>
      <c r="F775" s="16">
        <v>0.35742715417255821</v>
      </c>
      <c r="G775" s="16">
        <v>0.16648644378976574</v>
      </c>
    </row>
    <row r="776" spans="1:7" x14ac:dyDescent="0.35">
      <c r="A776">
        <v>2024</v>
      </c>
      <c r="B776">
        <v>4</v>
      </c>
      <c r="C776">
        <v>19</v>
      </c>
      <c r="D776" s="16">
        <v>0.28482684251755108</v>
      </c>
      <c r="E776" s="16">
        <v>2.0671652732367134</v>
      </c>
      <c r="F776" s="16">
        <v>2.5132128749078397</v>
      </c>
      <c r="G776" s="16">
        <v>2.7351089453564161</v>
      </c>
    </row>
    <row r="777" spans="1:7" x14ac:dyDescent="0.35">
      <c r="A777">
        <v>2024</v>
      </c>
      <c r="B777">
        <v>4</v>
      </c>
      <c r="C777">
        <v>20</v>
      </c>
      <c r="D777" s="16">
        <v>3.5704542681044318</v>
      </c>
      <c r="E777" s="16">
        <v>3.9584626519423516E-2</v>
      </c>
      <c r="F777" s="16">
        <v>2.9862211940203585</v>
      </c>
      <c r="G777" s="16">
        <v>3.9483203157248545</v>
      </c>
    </row>
    <row r="778" spans="1:7" x14ac:dyDescent="0.35">
      <c r="A778">
        <v>2024</v>
      </c>
      <c r="B778">
        <v>4</v>
      </c>
      <c r="C778">
        <v>21</v>
      </c>
      <c r="D778" s="16">
        <v>2.7596372373522495</v>
      </c>
      <c r="E778" s="16">
        <v>3.0933288439222619</v>
      </c>
      <c r="F778" s="16">
        <v>0.3035383712318942</v>
      </c>
      <c r="G778" s="16">
        <v>2.4454875914514935</v>
      </c>
    </row>
    <row r="779" spans="1:7" x14ac:dyDescent="0.35">
      <c r="A779">
        <v>2024</v>
      </c>
      <c r="B779">
        <v>4</v>
      </c>
      <c r="C779">
        <v>22</v>
      </c>
      <c r="D779" s="16">
        <v>0.90327520751310386</v>
      </c>
      <c r="E779" s="16">
        <v>4.9884211436275638E-2</v>
      </c>
      <c r="F779" s="16">
        <v>3.290399325498</v>
      </c>
      <c r="G779" s="16">
        <v>3.7894949614480882</v>
      </c>
    </row>
    <row r="780" spans="1:7" x14ac:dyDescent="0.35">
      <c r="A780">
        <v>2024</v>
      </c>
      <c r="B780">
        <v>4</v>
      </c>
      <c r="C780">
        <v>23</v>
      </c>
      <c r="D780" s="16">
        <v>3.6846605881171808</v>
      </c>
      <c r="E780" s="16">
        <v>0.13806396799932541</v>
      </c>
      <c r="F780" s="16">
        <v>1.2544166089825008</v>
      </c>
      <c r="G780" s="16">
        <v>1.2132688340353797</v>
      </c>
    </row>
    <row r="781" spans="1:7" x14ac:dyDescent="0.35">
      <c r="A781">
        <v>2024</v>
      </c>
      <c r="B781">
        <v>4</v>
      </c>
      <c r="C781">
        <v>24</v>
      </c>
      <c r="D781" s="16">
        <v>2.961363828360124</v>
      </c>
      <c r="E781" s="16">
        <v>3.4855738417776569</v>
      </c>
      <c r="F781" s="16">
        <v>3.3414556455213655</v>
      </c>
      <c r="G781" s="16">
        <v>1.1165991552989771</v>
      </c>
    </row>
    <row r="782" spans="1:7" x14ac:dyDescent="0.35">
      <c r="A782">
        <v>2024</v>
      </c>
      <c r="B782">
        <v>4</v>
      </c>
      <c r="C782">
        <v>25</v>
      </c>
      <c r="D782" s="16">
        <v>2.8871651846560709</v>
      </c>
      <c r="E782" s="16">
        <v>0.14243774589290492</v>
      </c>
      <c r="F782" s="16">
        <v>3.0178158309707865</v>
      </c>
      <c r="G782" s="16">
        <v>1.5540004505628988</v>
      </c>
    </row>
    <row r="783" spans="1:7" x14ac:dyDescent="0.35">
      <c r="A783">
        <v>2024</v>
      </c>
      <c r="B783">
        <v>4</v>
      </c>
      <c r="C783">
        <v>26</v>
      </c>
      <c r="D783" s="16">
        <v>3.5425614625202666</v>
      </c>
      <c r="E783" s="16">
        <v>3.8502709653840093</v>
      </c>
      <c r="F783" s="16">
        <v>2.2199857064039823</v>
      </c>
      <c r="G783" s="16">
        <v>1.3374918226080252</v>
      </c>
    </row>
    <row r="784" spans="1:7" x14ac:dyDescent="0.35">
      <c r="A784">
        <v>2024</v>
      </c>
      <c r="B784">
        <v>4</v>
      </c>
      <c r="C784">
        <v>27</v>
      </c>
      <c r="D784" s="16">
        <v>0.73423622634416574</v>
      </c>
      <c r="E784" s="16">
        <v>2.8746800483257209</v>
      </c>
      <c r="F784" s="16">
        <v>3.2449904351727703</v>
      </c>
      <c r="G784" s="16">
        <v>1.8465764953746318</v>
      </c>
    </row>
    <row r="785" spans="1:7" x14ac:dyDescent="0.35">
      <c r="A785">
        <v>2024</v>
      </c>
      <c r="B785">
        <v>4</v>
      </c>
      <c r="C785">
        <v>28</v>
      </c>
      <c r="D785" s="16">
        <v>1.7310446107201494</v>
      </c>
      <c r="E785" s="16">
        <v>1.4008080541714523</v>
      </c>
      <c r="F785" s="16">
        <v>0.68296789851386563</v>
      </c>
      <c r="G785" s="16">
        <v>1.0395656527975428</v>
      </c>
    </row>
    <row r="786" spans="1:7" x14ac:dyDescent="0.35">
      <c r="A786">
        <v>2024</v>
      </c>
      <c r="B786">
        <v>5</v>
      </c>
      <c r="C786">
        <v>1</v>
      </c>
      <c r="D786" s="16">
        <v>0.87996927918521628</v>
      </c>
      <c r="E786" s="16">
        <v>1.5957160733560438</v>
      </c>
      <c r="F786" s="16">
        <v>0.24002111168976237</v>
      </c>
      <c r="G786" s="16">
        <v>3.7743595343603062</v>
      </c>
    </row>
    <row r="787" spans="1:7" x14ac:dyDescent="0.35">
      <c r="A787">
        <v>2024</v>
      </c>
      <c r="B787">
        <v>5</v>
      </c>
      <c r="C787">
        <v>2</v>
      </c>
      <c r="D787" s="16">
        <v>3.4485717725347027</v>
      </c>
      <c r="E787" s="16">
        <v>2.1386684609497393</v>
      </c>
      <c r="F787" s="16">
        <v>3.0583967464876562</v>
      </c>
      <c r="G787" s="16">
        <v>3.3707652562986086</v>
      </c>
    </row>
    <row r="788" spans="1:7" x14ac:dyDescent="0.35">
      <c r="A788">
        <v>2024</v>
      </c>
      <c r="B788">
        <v>5</v>
      </c>
      <c r="C788">
        <v>3</v>
      </c>
      <c r="D788" s="16">
        <v>2.6742999800090468</v>
      </c>
      <c r="E788" s="16">
        <v>2.9568149563361574</v>
      </c>
      <c r="F788" s="16">
        <v>1.8558868094322554</v>
      </c>
      <c r="G788" s="16">
        <v>1.9529029546899488</v>
      </c>
    </row>
    <row r="789" spans="1:7" x14ac:dyDescent="0.35">
      <c r="A789">
        <v>2024</v>
      </c>
      <c r="B789">
        <v>5</v>
      </c>
      <c r="C789">
        <v>4</v>
      </c>
      <c r="D789" s="16">
        <v>0.94186178245353513</v>
      </c>
      <c r="E789" s="16">
        <v>2.0124004027498024</v>
      </c>
      <c r="F789" s="16">
        <v>3.419032301605089</v>
      </c>
      <c r="G789" s="16">
        <v>0.21985755685813535</v>
      </c>
    </row>
    <row r="790" spans="1:7" x14ac:dyDescent="0.35">
      <c r="A790">
        <v>2024</v>
      </c>
      <c r="B790">
        <v>5</v>
      </c>
      <c r="C790">
        <v>5</v>
      </c>
      <c r="D790" s="16">
        <v>1.278510999052155</v>
      </c>
      <c r="E790" s="16">
        <v>2.0220764407560612</v>
      </c>
      <c r="F790" s="16">
        <v>3.3756633308847039</v>
      </c>
      <c r="G790" s="16">
        <v>3.2500492090144601</v>
      </c>
    </row>
    <row r="791" spans="1:7" x14ac:dyDescent="0.35">
      <c r="A791">
        <v>2024</v>
      </c>
      <c r="B791">
        <v>5</v>
      </c>
      <c r="C791">
        <v>6</v>
      </c>
      <c r="D791" s="16">
        <v>3.408909141759485</v>
      </c>
      <c r="E791" s="16">
        <v>1.8107551754005762</v>
      </c>
      <c r="F791" s="16">
        <v>2.3998320510262077</v>
      </c>
      <c r="G791" s="16">
        <v>2.2209027435527853</v>
      </c>
    </row>
    <row r="792" spans="1:7" x14ac:dyDescent="0.35">
      <c r="A792">
        <v>2024</v>
      </c>
      <c r="B792">
        <v>5</v>
      </c>
      <c r="C792">
        <v>7</v>
      </c>
      <c r="D792" s="16">
        <v>1.5256775327269465</v>
      </c>
      <c r="E792" s="16">
        <v>1.8330206336754156</v>
      </c>
      <c r="F792" s="16">
        <v>2.8275072167164481</v>
      </c>
      <c r="G792" s="16">
        <v>1.3210339426850042</v>
      </c>
    </row>
    <row r="793" spans="1:7" x14ac:dyDescent="0.35">
      <c r="A793">
        <v>2024</v>
      </c>
      <c r="B793">
        <v>5</v>
      </c>
      <c r="C793">
        <v>8</v>
      </c>
      <c r="D793" s="16">
        <v>2.5574801810710452</v>
      </c>
      <c r="E793" s="16">
        <v>0.77992378880336677</v>
      </c>
      <c r="F793" s="16">
        <v>2.7023902553128289</v>
      </c>
      <c r="G793" s="16">
        <v>0.78196051994497529</v>
      </c>
    </row>
    <row r="794" spans="1:7" x14ac:dyDescent="0.35">
      <c r="A794">
        <v>2024</v>
      </c>
      <c r="B794">
        <v>5</v>
      </c>
      <c r="C794">
        <v>9</v>
      </c>
      <c r="D794" s="16">
        <v>0.89692094866039485</v>
      </c>
      <c r="E794" s="16">
        <v>2.1637942350802701</v>
      </c>
      <c r="F794" s="16">
        <v>0.51373827498778146</v>
      </c>
      <c r="G794" s="16">
        <v>3.3877516405280352</v>
      </c>
    </row>
    <row r="795" spans="1:7" x14ac:dyDescent="0.35">
      <c r="A795">
        <v>2024</v>
      </c>
      <c r="B795">
        <v>5</v>
      </c>
      <c r="C795">
        <v>10</v>
      </c>
      <c r="D795" s="16">
        <v>0.18530032828718035</v>
      </c>
      <c r="E795" s="16">
        <v>0.39619299812707709</v>
      </c>
      <c r="F795" s="16">
        <v>1.8607744998766238</v>
      </c>
      <c r="G795" s="16">
        <v>3.9595444136528601</v>
      </c>
    </row>
    <row r="796" spans="1:7" x14ac:dyDescent="0.35">
      <c r="A796">
        <v>2024</v>
      </c>
      <c r="B796">
        <v>5</v>
      </c>
      <c r="C796">
        <v>11</v>
      </c>
      <c r="D796" s="16">
        <v>2.2947082155437903</v>
      </c>
      <c r="E796" s="16">
        <v>3.2275171514765728</v>
      </c>
      <c r="F796" s="16">
        <v>3.8869039289467509</v>
      </c>
      <c r="G796" s="16">
        <v>3.5541961667273334</v>
      </c>
    </row>
    <row r="797" spans="1:7" x14ac:dyDescent="0.35">
      <c r="A797">
        <v>2024</v>
      </c>
      <c r="B797">
        <v>5</v>
      </c>
      <c r="C797">
        <v>12</v>
      </c>
      <c r="D797" s="16">
        <v>1.9292131879319347</v>
      </c>
      <c r="E797" s="16">
        <v>0.85611031126138659</v>
      </c>
      <c r="F797" s="16">
        <v>1.4829310384916448</v>
      </c>
      <c r="G797" s="16">
        <v>2.544398320062546</v>
      </c>
    </row>
    <row r="798" spans="1:7" x14ac:dyDescent="0.35">
      <c r="A798">
        <v>2024</v>
      </c>
      <c r="B798">
        <v>5</v>
      </c>
      <c r="C798">
        <v>13</v>
      </c>
      <c r="D798" s="16">
        <v>2.5409590187423596</v>
      </c>
      <c r="E798" s="16">
        <v>2.7768446599418355</v>
      </c>
      <c r="F798" s="16">
        <v>1.432721484214019</v>
      </c>
      <c r="G798" s="16">
        <v>0.29372156131017801</v>
      </c>
    </row>
    <row r="799" spans="1:7" x14ac:dyDescent="0.35">
      <c r="A799">
        <v>2024</v>
      </c>
      <c r="B799">
        <v>5</v>
      </c>
      <c r="C799">
        <v>14</v>
      </c>
      <c r="D799" s="16">
        <v>3.3221221269143557</v>
      </c>
      <c r="E799" s="16">
        <v>1.3469686823341886</v>
      </c>
      <c r="F799" s="16">
        <v>0.51097510944338387</v>
      </c>
      <c r="G799" s="16">
        <v>1.1058350302557343</v>
      </c>
    </row>
    <row r="800" spans="1:7" x14ac:dyDescent="0.35">
      <c r="A800">
        <v>2024</v>
      </c>
      <c r="B800">
        <v>5</v>
      </c>
      <c r="C800">
        <v>15</v>
      </c>
      <c r="D800" s="16">
        <v>2.3309664304627957</v>
      </c>
      <c r="E800" s="16">
        <v>2.6730918243562147</v>
      </c>
      <c r="F800" s="16">
        <v>3.3043528082451439</v>
      </c>
      <c r="G800" s="16">
        <v>2.905637275053345</v>
      </c>
    </row>
    <row r="801" spans="1:7" x14ac:dyDescent="0.35">
      <c r="A801">
        <v>2024</v>
      </c>
      <c r="B801">
        <v>5</v>
      </c>
      <c r="C801">
        <v>16</v>
      </c>
      <c r="D801" s="16">
        <v>3.3337722923242739</v>
      </c>
      <c r="E801" s="16">
        <v>1.1129435855231415</v>
      </c>
      <c r="F801" s="16">
        <v>2.358640312684682</v>
      </c>
      <c r="G801" s="16">
        <v>2.5785966408993066</v>
      </c>
    </row>
    <row r="802" spans="1:7" x14ac:dyDescent="0.35">
      <c r="A802">
        <v>2024</v>
      </c>
      <c r="B802">
        <v>5</v>
      </c>
      <c r="C802">
        <v>17</v>
      </c>
      <c r="D802" s="16">
        <v>2.6515389685804669</v>
      </c>
      <c r="E802" s="16">
        <v>2.2920123292939016</v>
      </c>
      <c r="F802" s="16">
        <v>3.7381718805905413</v>
      </c>
      <c r="G802" s="16">
        <v>2.7048273423632381</v>
      </c>
    </row>
    <row r="803" spans="1:7" x14ac:dyDescent="0.35">
      <c r="A803">
        <v>2024</v>
      </c>
      <c r="B803">
        <v>5</v>
      </c>
      <c r="C803">
        <v>18</v>
      </c>
      <c r="D803" s="16">
        <v>2.4131962534347586</v>
      </c>
      <c r="E803" s="16">
        <v>2.4889176351549751</v>
      </c>
      <c r="F803" s="16">
        <v>3.2281509693077743</v>
      </c>
      <c r="G803" s="16">
        <v>3.2632148473209699</v>
      </c>
    </row>
    <row r="804" spans="1:7" x14ac:dyDescent="0.35">
      <c r="A804">
        <v>2024</v>
      </c>
      <c r="B804">
        <v>5</v>
      </c>
      <c r="C804">
        <v>19</v>
      </c>
      <c r="D804" s="16">
        <v>1.9028818314252933</v>
      </c>
      <c r="E804" s="16">
        <v>1.2660074867399036</v>
      </c>
      <c r="F804" s="16">
        <v>1.4429606318842891</v>
      </c>
      <c r="G804" s="16">
        <v>2.5954569839711294</v>
      </c>
    </row>
    <row r="805" spans="1:7" x14ac:dyDescent="0.35">
      <c r="A805">
        <v>2024</v>
      </c>
      <c r="B805">
        <v>5</v>
      </c>
      <c r="C805">
        <v>20</v>
      </c>
      <c r="D805" s="16">
        <v>1.1845608977937845</v>
      </c>
      <c r="E805" s="16">
        <v>0.3632737978719498</v>
      </c>
      <c r="F805" s="16">
        <v>3.2733071061607166</v>
      </c>
      <c r="G805" s="16">
        <v>0.33046621124353415</v>
      </c>
    </row>
    <row r="806" spans="1:7" x14ac:dyDescent="0.35">
      <c r="A806">
        <v>2024</v>
      </c>
      <c r="B806">
        <v>5</v>
      </c>
      <c r="C806">
        <v>21</v>
      </c>
      <c r="D806" s="16">
        <v>1.3924261795760393</v>
      </c>
      <c r="E806" s="16">
        <v>3.7493703348975722</v>
      </c>
      <c r="F806" s="16">
        <v>3.1305117032116021</v>
      </c>
      <c r="G806" s="16">
        <v>0.25449158735096766</v>
      </c>
    </row>
    <row r="807" spans="1:7" x14ac:dyDescent="0.35">
      <c r="A807">
        <v>2024</v>
      </c>
      <c r="B807">
        <v>5</v>
      </c>
      <c r="C807">
        <v>22</v>
      </c>
      <c r="D807" s="16">
        <v>3.4072444012964578</v>
      </c>
      <c r="E807" s="16">
        <v>3.758656974780668</v>
      </c>
      <c r="F807" s="16">
        <v>2.7153584786728673</v>
      </c>
      <c r="G807" s="16">
        <v>3.160699916512308</v>
      </c>
    </row>
    <row r="808" spans="1:7" x14ac:dyDescent="0.35">
      <c r="A808">
        <v>2024</v>
      </c>
      <c r="B808">
        <v>5</v>
      </c>
      <c r="C808">
        <v>23</v>
      </c>
      <c r="D808" s="16">
        <v>1.9302588860684287</v>
      </c>
      <c r="E808" s="16">
        <v>2.7325376337789362</v>
      </c>
      <c r="F808" s="16">
        <v>2.5421467574950678</v>
      </c>
      <c r="G808" s="16">
        <v>2.313983069991175</v>
      </c>
    </row>
    <row r="809" spans="1:7" x14ac:dyDescent="0.35">
      <c r="A809">
        <v>2024</v>
      </c>
      <c r="B809">
        <v>5</v>
      </c>
      <c r="C809">
        <v>24</v>
      </c>
      <c r="D809" s="16">
        <v>2.3828942902417283</v>
      </c>
      <c r="E809" s="16">
        <v>2.0696879523769618</v>
      </c>
      <c r="F809" s="16">
        <v>0.14276726099031256</v>
      </c>
      <c r="G809" s="16">
        <v>0.54405289276585522</v>
      </c>
    </row>
    <row r="810" spans="1:7" x14ac:dyDescent="0.35">
      <c r="A810">
        <v>2024</v>
      </c>
      <c r="B810">
        <v>5</v>
      </c>
      <c r="C810">
        <v>25</v>
      </c>
      <c r="D810" s="16">
        <v>2.0668581587855361</v>
      </c>
      <c r="E810" s="16">
        <v>3.1992694016608461</v>
      </c>
      <c r="F810" s="16">
        <v>1.5593024276026024</v>
      </c>
      <c r="G810" s="16">
        <v>2.0550489713393518</v>
      </c>
    </row>
    <row r="811" spans="1:7" x14ac:dyDescent="0.35">
      <c r="A811">
        <v>2024</v>
      </c>
      <c r="B811">
        <v>5</v>
      </c>
      <c r="C811">
        <v>26</v>
      </c>
      <c r="D811" s="16">
        <v>1.4539637928995055</v>
      </c>
      <c r="E811" s="16">
        <v>3.1029612156660589</v>
      </c>
      <c r="F811" s="16">
        <v>0.36633300057085494</v>
      </c>
      <c r="G811" s="16">
        <v>1.4980785741946749</v>
      </c>
    </row>
    <row r="812" spans="1:7" x14ac:dyDescent="0.35">
      <c r="A812">
        <v>2024</v>
      </c>
      <c r="B812">
        <v>5</v>
      </c>
      <c r="C812">
        <v>27</v>
      </c>
      <c r="D812" s="16">
        <v>1.8797243530853778</v>
      </c>
      <c r="E812" s="16">
        <v>1.5322728772257852</v>
      </c>
      <c r="F812" s="16">
        <v>1.235513142041083</v>
      </c>
      <c r="G812" s="16">
        <v>1.7747203868875681</v>
      </c>
    </row>
    <row r="813" spans="1:7" x14ac:dyDescent="0.35">
      <c r="A813">
        <v>2024</v>
      </c>
      <c r="B813">
        <v>5</v>
      </c>
      <c r="C813">
        <v>28</v>
      </c>
      <c r="D813" s="16">
        <v>1.319389148086088</v>
      </c>
      <c r="E813" s="16">
        <v>1.6036129521402587</v>
      </c>
      <c r="F813" s="16">
        <v>0.94924029185226644</v>
      </c>
      <c r="G813" s="16">
        <v>1.2403799860915155</v>
      </c>
    </row>
    <row r="814" spans="1:7" x14ac:dyDescent="0.35">
      <c r="A814">
        <v>2024</v>
      </c>
      <c r="B814">
        <v>6</v>
      </c>
      <c r="C814">
        <v>1</v>
      </c>
      <c r="D814" s="16">
        <v>0.8374445349494879</v>
      </c>
      <c r="E814" s="16">
        <v>2.26560989876109</v>
      </c>
      <c r="F814" s="16">
        <v>1.0188454496708679</v>
      </c>
      <c r="G814" s="16">
        <v>1.9580321033833776</v>
      </c>
    </row>
    <row r="815" spans="1:7" x14ac:dyDescent="0.35">
      <c r="A815">
        <v>2024</v>
      </c>
      <c r="B815">
        <v>6</v>
      </c>
      <c r="C815">
        <v>2</v>
      </c>
      <c r="D815" s="16">
        <v>2.8416804580690869</v>
      </c>
      <c r="E815" s="16">
        <v>2.5865340452986496</v>
      </c>
      <c r="F815" s="16">
        <v>3.4319352000185086</v>
      </c>
      <c r="G815" s="16">
        <v>3.2881286125717333</v>
      </c>
    </row>
    <row r="816" spans="1:7" x14ac:dyDescent="0.35">
      <c r="A816">
        <v>2024</v>
      </c>
      <c r="B816">
        <v>6</v>
      </c>
      <c r="C816">
        <v>3</v>
      </c>
      <c r="D816" s="16">
        <v>0.60408279646913243</v>
      </c>
      <c r="E816" s="16">
        <v>3.3174523068761479</v>
      </c>
      <c r="F816" s="16">
        <v>0.91613968215605457</v>
      </c>
      <c r="G816" s="16">
        <v>2.9619638170729554</v>
      </c>
    </row>
    <row r="817" spans="1:7" x14ac:dyDescent="0.35">
      <c r="A817">
        <v>2024</v>
      </c>
      <c r="B817">
        <v>6</v>
      </c>
      <c r="C817">
        <v>4</v>
      </c>
      <c r="D817" s="16">
        <v>2.8307277422676078</v>
      </c>
      <c r="E817" s="16">
        <v>3.4334815226495299</v>
      </c>
      <c r="F817" s="16">
        <v>0.82358631229773227</v>
      </c>
      <c r="G817" s="16">
        <v>0.50929525169875278</v>
      </c>
    </row>
    <row r="818" spans="1:7" x14ac:dyDescent="0.35">
      <c r="A818">
        <v>2024</v>
      </c>
      <c r="B818">
        <v>6</v>
      </c>
      <c r="C818">
        <v>5</v>
      </c>
      <c r="D818" s="16">
        <v>3.9726027612060335</v>
      </c>
      <c r="E818" s="16">
        <v>3.031738311570062</v>
      </c>
      <c r="F818" s="16">
        <v>0.17526117221176385</v>
      </c>
      <c r="G818" s="16">
        <v>1.4521203271583585</v>
      </c>
    </row>
    <row r="819" spans="1:7" x14ac:dyDescent="0.35">
      <c r="A819">
        <v>2024</v>
      </c>
      <c r="B819">
        <v>6</v>
      </c>
      <c r="C819">
        <v>6</v>
      </c>
      <c r="D819" s="16">
        <v>1.1114103199476668</v>
      </c>
      <c r="E819" s="16">
        <v>1.6819921498131412</v>
      </c>
      <c r="F819" s="16">
        <v>3.1773216500433761</v>
      </c>
      <c r="G819" s="16">
        <v>0.38062588541365683</v>
      </c>
    </row>
    <row r="820" spans="1:7" x14ac:dyDescent="0.35">
      <c r="A820">
        <v>2024</v>
      </c>
      <c r="B820">
        <v>6</v>
      </c>
      <c r="C820">
        <v>7</v>
      </c>
      <c r="D820" s="16">
        <v>1.3672126543780987</v>
      </c>
      <c r="E820" s="16">
        <v>2.8983036941375153</v>
      </c>
      <c r="F820" s="16">
        <v>0.35526687475382701</v>
      </c>
      <c r="G820" s="16">
        <v>0.86967006188513452</v>
      </c>
    </row>
    <row r="821" spans="1:7" x14ac:dyDescent="0.35">
      <c r="A821">
        <v>2024</v>
      </c>
      <c r="B821">
        <v>6</v>
      </c>
      <c r="C821">
        <v>8</v>
      </c>
      <c r="D821" s="16">
        <v>1.2451734788124589</v>
      </c>
      <c r="E821" s="16">
        <v>1.7340998671799333</v>
      </c>
      <c r="F821" s="16">
        <v>3.9192193688441868</v>
      </c>
      <c r="G821" s="16">
        <v>3.5287903578227873</v>
      </c>
    </row>
    <row r="822" spans="1:7" x14ac:dyDescent="0.35">
      <c r="A822">
        <v>2024</v>
      </c>
      <c r="B822">
        <v>6</v>
      </c>
      <c r="C822">
        <v>9</v>
      </c>
      <c r="D822" s="16">
        <v>2.2908024724277509</v>
      </c>
      <c r="E822" s="16">
        <v>2.0125939120986804</v>
      </c>
      <c r="F822" s="16">
        <v>1.2068901929225326</v>
      </c>
      <c r="G822" s="16">
        <v>1.5975397284711712</v>
      </c>
    </row>
    <row r="823" spans="1:7" x14ac:dyDescent="0.35">
      <c r="A823">
        <v>2024</v>
      </c>
      <c r="B823">
        <v>6</v>
      </c>
      <c r="C823">
        <v>10</v>
      </c>
      <c r="D823" s="16">
        <v>1.1661674115039635</v>
      </c>
      <c r="E823" s="16">
        <v>1.2714449931618637</v>
      </c>
      <c r="F823" s="16">
        <v>1.3858281602931459</v>
      </c>
      <c r="G823" s="16">
        <v>2.5922188822437824</v>
      </c>
    </row>
    <row r="824" spans="1:7" x14ac:dyDescent="0.35">
      <c r="A824">
        <v>2024</v>
      </c>
      <c r="B824">
        <v>6</v>
      </c>
      <c r="C824">
        <v>11</v>
      </c>
      <c r="D824" s="16">
        <v>2.7599254867185752</v>
      </c>
      <c r="E824" s="16">
        <v>3.8089073438776166</v>
      </c>
      <c r="F824" s="16">
        <v>2.1322568648311404</v>
      </c>
      <c r="G824" s="16">
        <v>3.6320597789649298</v>
      </c>
    </row>
    <row r="825" spans="1:7" x14ac:dyDescent="0.35">
      <c r="A825">
        <v>2024</v>
      </c>
      <c r="B825">
        <v>6</v>
      </c>
      <c r="C825">
        <v>12</v>
      </c>
      <c r="D825" s="16">
        <v>1.4872500536195883</v>
      </c>
      <c r="E825" s="16">
        <v>3.5818678978240235</v>
      </c>
      <c r="F825" s="16">
        <v>1.5181123527892515</v>
      </c>
      <c r="G825" s="16">
        <v>1.6760026133234605</v>
      </c>
    </row>
    <row r="826" spans="1:7" x14ac:dyDescent="0.35">
      <c r="A826">
        <v>2024</v>
      </c>
      <c r="B826">
        <v>6</v>
      </c>
      <c r="C826">
        <v>13</v>
      </c>
      <c r="D826" s="16">
        <v>1.9233005032971784</v>
      </c>
      <c r="E826" s="16">
        <v>3.5356917723569325</v>
      </c>
      <c r="F826" s="16">
        <v>1.4845194024375687</v>
      </c>
      <c r="G826" s="16">
        <v>1.8633575578851995</v>
      </c>
    </row>
    <row r="827" spans="1:7" x14ac:dyDescent="0.35">
      <c r="A827">
        <v>2024</v>
      </c>
      <c r="B827">
        <v>6</v>
      </c>
      <c r="C827">
        <v>14</v>
      </c>
      <c r="D827" s="16">
        <v>0.6410338668358877</v>
      </c>
      <c r="E827" s="16">
        <v>3.3619729211257403</v>
      </c>
      <c r="F827" s="16">
        <v>1.3698991571525911</v>
      </c>
      <c r="G827" s="16">
        <v>3.8814730045550236</v>
      </c>
    </row>
    <row r="828" spans="1:7" x14ac:dyDescent="0.35">
      <c r="A828">
        <v>2024</v>
      </c>
      <c r="B828">
        <v>6</v>
      </c>
      <c r="C828">
        <v>15</v>
      </c>
      <c r="D828" s="16">
        <v>1.1063928142739288</v>
      </c>
      <c r="E828" s="16">
        <v>3.9831856213688863</v>
      </c>
      <c r="F828" s="16">
        <v>2.3472314165559247</v>
      </c>
      <c r="G828" s="16">
        <v>2.2303589726652699</v>
      </c>
    </row>
    <row r="829" spans="1:7" x14ac:dyDescent="0.35">
      <c r="A829">
        <v>2024</v>
      </c>
      <c r="B829">
        <v>6</v>
      </c>
      <c r="C829">
        <v>16</v>
      </c>
      <c r="D829" s="16">
        <v>1.9231345199552825</v>
      </c>
      <c r="E829" s="16">
        <v>0.524273337107799</v>
      </c>
      <c r="F829" s="16">
        <v>3.4588131352265354</v>
      </c>
      <c r="G829" s="16">
        <v>2.2762502946899872</v>
      </c>
    </row>
    <row r="830" spans="1:7" x14ac:dyDescent="0.35">
      <c r="A830">
        <v>2024</v>
      </c>
      <c r="B830">
        <v>6</v>
      </c>
      <c r="C830">
        <v>17</v>
      </c>
      <c r="D830" s="16">
        <v>0.86413003056390814</v>
      </c>
      <c r="E830" s="16">
        <v>2.8336609571665732</v>
      </c>
      <c r="F830" s="16">
        <v>3.0276598991682708</v>
      </c>
      <c r="G830" s="16">
        <v>2.5472439745854851</v>
      </c>
    </row>
    <row r="831" spans="1:7" x14ac:dyDescent="0.35">
      <c r="A831">
        <v>2024</v>
      </c>
      <c r="B831">
        <v>6</v>
      </c>
      <c r="C831">
        <v>18</v>
      </c>
      <c r="D831" s="16">
        <v>3.7692769653016134</v>
      </c>
      <c r="E831" s="16">
        <v>2.8262090097265022</v>
      </c>
      <c r="F831" s="16">
        <v>2.362603855424362</v>
      </c>
      <c r="G831" s="16">
        <v>1.2882488085886692</v>
      </c>
    </row>
    <row r="832" spans="1:7" x14ac:dyDescent="0.35">
      <c r="A832">
        <v>2024</v>
      </c>
      <c r="B832">
        <v>6</v>
      </c>
      <c r="C832">
        <v>19</v>
      </c>
      <c r="D832" s="16">
        <v>1.8424873977024614</v>
      </c>
      <c r="E832" s="16">
        <v>0.60131300275172572</v>
      </c>
      <c r="F832" s="16">
        <v>0.37757940348373875</v>
      </c>
      <c r="G832" s="16">
        <v>2.7780727518510928</v>
      </c>
    </row>
    <row r="833" spans="1:7" x14ac:dyDescent="0.35">
      <c r="A833">
        <v>2024</v>
      </c>
      <c r="B833">
        <v>6</v>
      </c>
      <c r="C833">
        <v>20</v>
      </c>
      <c r="D833" s="16">
        <v>0.85099700267802447</v>
      </c>
      <c r="E833" s="16">
        <v>2.7773318358102124</v>
      </c>
      <c r="F833" s="16">
        <v>2.1649361550673931</v>
      </c>
      <c r="G833" s="16">
        <v>3.7930780562351294</v>
      </c>
    </row>
    <row r="834" spans="1:7" x14ac:dyDescent="0.35">
      <c r="A834">
        <v>2024</v>
      </c>
      <c r="B834">
        <v>6</v>
      </c>
      <c r="C834">
        <v>21</v>
      </c>
      <c r="D834" s="16">
        <v>1.2214572596870581</v>
      </c>
      <c r="E834" s="16">
        <v>1.835070298176158</v>
      </c>
      <c r="F834" s="16">
        <v>2.894005642149664</v>
      </c>
      <c r="G834" s="16">
        <v>3.7787647282269812</v>
      </c>
    </row>
    <row r="835" spans="1:7" x14ac:dyDescent="0.35">
      <c r="A835">
        <v>2024</v>
      </c>
      <c r="B835">
        <v>6</v>
      </c>
      <c r="C835">
        <v>22</v>
      </c>
      <c r="D835" s="16">
        <v>1.6442189852251232</v>
      </c>
      <c r="E835" s="16">
        <v>3.4996770906405161</v>
      </c>
      <c r="F835" s="16">
        <v>1.4318527174313709</v>
      </c>
      <c r="G835" s="16">
        <v>0.14588266110995018</v>
      </c>
    </row>
    <row r="836" spans="1:7" x14ac:dyDescent="0.35">
      <c r="A836">
        <v>2024</v>
      </c>
      <c r="B836">
        <v>6</v>
      </c>
      <c r="C836">
        <v>23</v>
      </c>
      <c r="D836" s="16">
        <v>3.6956070209811975</v>
      </c>
      <c r="E836" s="16">
        <v>1.5734450498367831</v>
      </c>
      <c r="F836" s="16">
        <v>0.13213066221875991</v>
      </c>
      <c r="G836" s="16">
        <v>1.0261601140217382</v>
      </c>
    </row>
    <row r="837" spans="1:7" x14ac:dyDescent="0.35">
      <c r="A837">
        <v>2024</v>
      </c>
      <c r="B837">
        <v>6</v>
      </c>
      <c r="C837">
        <v>24</v>
      </c>
      <c r="D837" s="16">
        <v>1.7086489256097179</v>
      </c>
      <c r="E837" s="16">
        <v>1.9293800062035564</v>
      </c>
      <c r="F837" s="16">
        <v>1.0866591481489793</v>
      </c>
      <c r="G837" s="16">
        <v>9.4627121058624475E-2</v>
      </c>
    </row>
    <row r="838" spans="1:7" x14ac:dyDescent="0.35">
      <c r="A838">
        <v>2024</v>
      </c>
      <c r="B838">
        <v>6</v>
      </c>
      <c r="C838">
        <v>25</v>
      </c>
      <c r="D838" s="16">
        <v>1.5410863260527754</v>
      </c>
      <c r="E838" s="16">
        <v>0.2238241964358787</v>
      </c>
      <c r="F838" s="16">
        <v>0.35616808081186679</v>
      </c>
      <c r="G838" s="16">
        <v>3.6327616633126754</v>
      </c>
    </row>
    <row r="839" spans="1:7" x14ac:dyDescent="0.35">
      <c r="A839">
        <v>2024</v>
      </c>
      <c r="B839">
        <v>6</v>
      </c>
      <c r="C839">
        <v>26</v>
      </c>
      <c r="D839" s="16">
        <v>2.5793025025665388</v>
      </c>
      <c r="E839" s="16">
        <v>0.95043759775924164</v>
      </c>
      <c r="F839" s="16">
        <v>1.205129030849394</v>
      </c>
      <c r="G839" s="16">
        <v>1.4421243271709656</v>
      </c>
    </row>
    <row r="840" spans="1:7" x14ac:dyDescent="0.35">
      <c r="A840">
        <v>2024</v>
      </c>
      <c r="B840">
        <v>6</v>
      </c>
      <c r="C840">
        <v>27</v>
      </c>
      <c r="D840" s="16">
        <v>1.9002928380664867</v>
      </c>
      <c r="E840" s="16">
        <v>1.5288187364633861</v>
      </c>
      <c r="F840" s="16">
        <v>2.3965423652261415</v>
      </c>
      <c r="G840" s="16">
        <v>3.442558055400784</v>
      </c>
    </row>
    <row r="841" spans="1:7" x14ac:dyDescent="0.35">
      <c r="A841">
        <v>2024</v>
      </c>
      <c r="B841">
        <v>6</v>
      </c>
      <c r="C841">
        <v>28</v>
      </c>
      <c r="D841" s="16">
        <v>0.15093227228937778</v>
      </c>
      <c r="E841" s="16">
        <v>3.5279370823779823</v>
      </c>
      <c r="F841" s="16">
        <v>0.401640848143622</v>
      </c>
      <c r="G841" s="16">
        <v>2.6014397896709398</v>
      </c>
    </row>
    <row r="842" spans="1:7" x14ac:dyDescent="0.35">
      <c r="A842">
        <v>2024</v>
      </c>
      <c r="B842">
        <v>7</v>
      </c>
      <c r="C842">
        <v>1</v>
      </c>
      <c r="D842" s="16">
        <v>2.3309649635238423</v>
      </c>
      <c r="E842" s="16">
        <v>2.7374361534210876</v>
      </c>
      <c r="F842" s="16">
        <v>0.30797717615497655</v>
      </c>
      <c r="G842" s="16">
        <v>1.1565766413042433</v>
      </c>
    </row>
    <row r="843" spans="1:7" x14ac:dyDescent="0.35">
      <c r="A843">
        <v>2024</v>
      </c>
      <c r="B843">
        <v>7</v>
      </c>
      <c r="C843">
        <v>2</v>
      </c>
      <c r="D843" s="16">
        <v>2.6642554107916627</v>
      </c>
      <c r="E843" s="16">
        <v>1.6621368915326937</v>
      </c>
      <c r="F843" s="16">
        <v>0.98141111792209701</v>
      </c>
      <c r="G843" s="16">
        <v>0.75286092535970406</v>
      </c>
    </row>
    <row r="844" spans="1:7" x14ac:dyDescent="0.35">
      <c r="A844">
        <v>2024</v>
      </c>
      <c r="B844">
        <v>7</v>
      </c>
      <c r="C844">
        <v>3</v>
      </c>
      <c r="D844" s="16">
        <v>0.69568437381879678</v>
      </c>
      <c r="E844" s="16">
        <v>0.66607404659206138</v>
      </c>
      <c r="F844" s="16">
        <v>0.21169646665937236</v>
      </c>
      <c r="G844" s="16">
        <v>1.4536059615731518</v>
      </c>
    </row>
    <row r="845" spans="1:7" x14ac:dyDescent="0.35">
      <c r="A845">
        <v>2024</v>
      </c>
      <c r="B845">
        <v>7</v>
      </c>
      <c r="C845">
        <v>4</v>
      </c>
      <c r="D845" s="16">
        <v>3.8023783480972053</v>
      </c>
      <c r="E845" s="16">
        <v>3.5921918876899879</v>
      </c>
      <c r="F845" s="16">
        <v>2.7120647386201915</v>
      </c>
      <c r="G845" s="16">
        <v>2.0965549287573815</v>
      </c>
    </row>
    <row r="846" spans="1:7" x14ac:dyDescent="0.35">
      <c r="A846">
        <v>2024</v>
      </c>
      <c r="B846">
        <v>7</v>
      </c>
      <c r="C846">
        <v>5</v>
      </c>
      <c r="D846" s="16">
        <v>2.1236701356406118</v>
      </c>
      <c r="E846" s="16">
        <v>0.34429195325496131</v>
      </c>
      <c r="F846" s="16">
        <v>0.41432681008802419</v>
      </c>
      <c r="G846" s="16">
        <v>2.6497939476192998</v>
      </c>
    </row>
    <row r="847" spans="1:7" x14ac:dyDescent="0.35">
      <c r="A847">
        <v>2024</v>
      </c>
      <c r="B847">
        <v>7</v>
      </c>
      <c r="C847">
        <v>6</v>
      </c>
      <c r="D847" s="16">
        <v>1.2284300996120168</v>
      </c>
      <c r="E847" s="16">
        <v>2.0126577470704254</v>
      </c>
      <c r="F847" s="16">
        <v>3.3031432755804353</v>
      </c>
      <c r="G847" s="16">
        <v>3.820270213353695</v>
      </c>
    </row>
    <row r="848" spans="1:7" x14ac:dyDescent="0.35">
      <c r="A848">
        <v>2024</v>
      </c>
      <c r="B848">
        <v>7</v>
      </c>
      <c r="C848">
        <v>7</v>
      </c>
      <c r="D848" s="16">
        <v>1.1942296954818588</v>
      </c>
      <c r="E848" s="16">
        <v>1.4688306872345325</v>
      </c>
      <c r="F848" s="16">
        <v>0.54739068031573579</v>
      </c>
      <c r="G848" s="16">
        <v>0.68675444132839614</v>
      </c>
    </row>
    <row r="849" spans="1:7" x14ac:dyDescent="0.35">
      <c r="A849">
        <v>2024</v>
      </c>
      <c r="B849">
        <v>7</v>
      </c>
      <c r="C849">
        <v>8</v>
      </c>
      <c r="D849" s="16">
        <v>1.3757608679349231</v>
      </c>
      <c r="E849" s="16">
        <v>0.98936817056265669</v>
      </c>
      <c r="F849" s="16">
        <v>1.3219246192361611</v>
      </c>
      <c r="G849" s="16">
        <v>2.7915676033453591</v>
      </c>
    </row>
    <row r="850" spans="1:7" x14ac:dyDescent="0.35">
      <c r="A850">
        <v>2024</v>
      </c>
      <c r="B850">
        <v>7</v>
      </c>
      <c r="C850">
        <v>9</v>
      </c>
      <c r="D850" s="16">
        <v>3.0082325168661987</v>
      </c>
      <c r="E850" s="16">
        <v>3.4954884744409771</v>
      </c>
      <c r="F850" s="16">
        <v>2.5398534722676804</v>
      </c>
      <c r="G850" s="16">
        <v>0.50691207944072536</v>
      </c>
    </row>
    <row r="851" spans="1:7" x14ac:dyDescent="0.35">
      <c r="A851">
        <v>2024</v>
      </c>
      <c r="B851">
        <v>7</v>
      </c>
      <c r="C851">
        <v>10</v>
      </c>
      <c r="D851" s="16">
        <v>1.3140589501694975</v>
      </c>
      <c r="E851" s="16">
        <v>3.1267621953897069</v>
      </c>
      <c r="F851" s="16">
        <v>1.4482824742301226E-2</v>
      </c>
      <c r="G851" s="16">
        <v>0.24397009530792912</v>
      </c>
    </row>
    <row r="852" spans="1:7" x14ac:dyDescent="0.35">
      <c r="A852">
        <v>2024</v>
      </c>
      <c r="B852">
        <v>7</v>
      </c>
      <c r="C852">
        <v>11</v>
      </c>
      <c r="D852" s="16">
        <v>2.6950504524683656</v>
      </c>
      <c r="E852" s="16">
        <v>1.2966873228021614</v>
      </c>
      <c r="F852" s="16">
        <v>1.8821075795983289</v>
      </c>
      <c r="G852" s="16">
        <v>1.3775693327626519</v>
      </c>
    </row>
    <row r="853" spans="1:7" x14ac:dyDescent="0.35">
      <c r="A853">
        <v>2024</v>
      </c>
      <c r="B853">
        <v>7</v>
      </c>
      <c r="C853">
        <v>12</v>
      </c>
      <c r="D853" s="16">
        <v>0.87236133412568551</v>
      </c>
      <c r="E853" s="16">
        <v>2.3638154649448055</v>
      </c>
      <c r="F853" s="16">
        <v>0.36626834518369789</v>
      </c>
      <c r="G853" s="16">
        <v>3.6725741241917547</v>
      </c>
    </row>
    <row r="854" spans="1:7" x14ac:dyDescent="0.35">
      <c r="A854">
        <v>2024</v>
      </c>
      <c r="B854">
        <v>7</v>
      </c>
      <c r="C854">
        <v>13</v>
      </c>
      <c r="D854" s="16">
        <v>2.0722215784189522</v>
      </c>
      <c r="E854" s="16">
        <v>0.67503834779596517</v>
      </c>
      <c r="F854" s="16">
        <v>2.4946175545418559E-2</v>
      </c>
      <c r="G854" s="16">
        <v>1.5463583843561901</v>
      </c>
    </row>
    <row r="855" spans="1:7" x14ac:dyDescent="0.35">
      <c r="A855">
        <v>2024</v>
      </c>
      <c r="B855">
        <v>7</v>
      </c>
      <c r="C855">
        <v>14</v>
      </c>
      <c r="D855" s="16">
        <v>2.4232273363310215</v>
      </c>
      <c r="E855" s="16">
        <v>1.7313571072491261</v>
      </c>
      <c r="F855" s="16">
        <v>3.933741199807455</v>
      </c>
      <c r="G855" s="16">
        <v>0.96523948310798913</v>
      </c>
    </row>
    <row r="856" spans="1:7" x14ac:dyDescent="0.35">
      <c r="A856">
        <v>2024</v>
      </c>
      <c r="B856">
        <v>7</v>
      </c>
      <c r="C856">
        <v>15</v>
      </c>
      <c r="D856" s="16">
        <v>1.0261215111717044</v>
      </c>
      <c r="E856" s="16">
        <v>2.0682763952760816</v>
      </c>
      <c r="F856" s="16">
        <v>1.2622008411926169</v>
      </c>
      <c r="G856" s="16">
        <v>3.8348889169437488</v>
      </c>
    </row>
    <row r="857" spans="1:7" x14ac:dyDescent="0.35">
      <c r="A857">
        <v>2024</v>
      </c>
      <c r="B857">
        <v>7</v>
      </c>
      <c r="C857">
        <v>16</v>
      </c>
      <c r="D857" s="16">
        <v>0.54973599875311407</v>
      </c>
      <c r="E857" s="16">
        <v>3.7357074518731199</v>
      </c>
      <c r="F857" s="16">
        <v>0.75413256874957346</v>
      </c>
      <c r="G857" s="16">
        <v>2.14509379120013</v>
      </c>
    </row>
    <row r="858" spans="1:7" x14ac:dyDescent="0.35">
      <c r="A858">
        <v>2024</v>
      </c>
      <c r="B858">
        <v>7</v>
      </c>
      <c r="C858">
        <v>17</v>
      </c>
      <c r="D858" s="16">
        <v>1.4080938632849707</v>
      </c>
      <c r="E858" s="16">
        <v>2.9967415878309445</v>
      </c>
      <c r="F858" s="16">
        <v>3.7715291799722639</v>
      </c>
      <c r="G858" s="16">
        <v>2.3039892495440757</v>
      </c>
    </row>
    <row r="859" spans="1:7" x14ac:dyDescent="0.35">
      <c r="A859">
        <v>2024</v>
      </c>
      <c r="B859">
        <v>7</v>
      </c>
      <c r="C859">
        <v>18</v>
      </c>
      <c r="D859" s="16">
        <v>3.8817097096946367</v>
      </c>
      <c r="E859" s="16">
        <v>0.80983024611935805</v>
      </c>
      <c r="F859" s="16">
        <v>3.3401012830168728</v>
      </c>
      <c r="G859" s="16">
        <v>0.10184472532947364</v>
      </c>
    </row>
    <row r="860" spans="1:7" x14ac:dyDescent="0.35">
      <c r="A860">
        <v>2024</v>
      </c>
      <c r="B860">
        <v>7</v>
      </c>
      <c r="C860">
        <v>19</v>
      </c>
      <c r="D860" s="16">
        <v>2.3792805447781289</v>
      </c>
      <c r="E860" s="16">
        <v>2.1433798078874551</v>
      </c>
      <c r="F860" s="16">
        <v>0.57922372955429191</v>
      </c>
      <c r="G860" s="16">
        <v>3.3096365011522271</v>
      </c>
    </row>
    <row r="861" spans="1:7" x14ac:dyDescent="0.35">
      <c r="A861">
        <v>2024</v>
      </c>
      <c r="B861">
        <v>7</v>
      </c>
      <c r="C861">
        <v>20</v>
      </c>
      <c r="D861" s="16">
        <v>2.3233601206555865</v>
      </c>
      <c r="E861" s="16">
        <v>0.57755348231959669</v>
      </c>
      <c r="F861" s="16">
        <v>1.4801874466442295</v>
      </c>
      <c r="G861" s="16">
        <v>0.46539908606442548</v>
      </c>
    </row>
    <row r="862" spans="1:7" x14ac:dyDescent="0.35">
      <c r="A862">
        <v>2024</v>
      </c>
      <c r="B862">
        <v>7</v>
      </c>
      <c r="C862">
        <v>21</v>
      </c>
      <c r="D862" s="16">
        <v>0.22712490191020773</v>
      </c>
      <c r="E862" s="16">
        <v>2.5165111375567895</v>
      </c>
      <c r="F862" s="16">
        <v>2.8461886417063487</v>
      </c>
      <c r="G862" s="16">
        <v>3.8245901188359732</v>
      </c>
    </row>
    <row r="863" spans="1:7" x14ac:dyDescent="0.35">
      <c r="A863">
        <v>2024</v>
      </c>
      <c r="B863">
        <v>7</v>
      </c>
      <c r="C863">
        <v>22</v>
      </c>
      <c r="D863" s="16">
        <v>1.9091811264062213</v>
      </c>
      <c r="E863" s="16">
        <v>4.5401402901076526E-2</v>
      </c>
      <c r="F863" s="16">
        <v>1.5529274352008056</v>
      </c>
      <c r="G863" s="16">
        <v>0.72665700855232007</v>
      </c>
    </row>
    <row r="864" spans="1:7" x14ac:dyDescent="0.35">
      <c r="A864">
        <v>2024</v>
      </c>
      <c r="B864">
        <v>7</v>
      </c>
      <c r="C864">
        <v>23</v>
      </c>
      <c r="D864" s="16">
        <v>3.334045694117961</v>
      </c>
      <c r="E864" s="16">
        <v>1.2418491697471841</v>
      </c>
      <c r="F864" s="16">
        <v>2.9628191997397857</v>
      </c>
      <c r="G864" s="16">
        <v>3.0572819721929263</v>
      </c>
    </row>
    <row r="865" spans="1:7" x14ac:dyDescent="0.35">
      <c r="A865">
        <v>2024</v>
      </c>
      <c r="B865">
        <v>7</v>
      </c>
      <c r="C865">
        <v>24</v>
      </c>
      <c r="D865" s="16">
        <v>2.2316902069491644</v>
      </c>
      <c r="E865" s="16">
        <v>2.9542365383536566</v>
      </c>
      <c r="F865" s="16">
        <v>0.151466880135529</v>
      </c>
      <c r="G865" s="16">
        <v>0.26371771836751634</v>
      </c>
    </row>
    <row r="866" spans="1:7" x14ac:dyDescent="0.35">
      <c r="A866">
        <v>2024</v>
      </c>
      <c r="B866">
        <v>7</v>
      </c>
      <c r="C866">
        <v>25</v>
      </c>
      <c r="D866" s="16">
        <v>2.7172191285244094</v>
      </c>
      <c r="E866" s="16">
        <v>0.76212536940937081</v>
      </c>
      <c r="F866" s="16">
        <v>1.8264870179969535</v>
      </c>
      <c r="G866" s="16">
        <v>3.7739632121954796</v>
      </c>
    </row>
    <row r="867" spans="1:7" x14ac:dyDescent="0.35">
      <c r="A867">
        <v>2024</v>
      </c>
      <c r="B867">
        <v>7</v>
      </c>
      <c r="C867">
        <v>26</v>
      </c>
      <c r="D867" s="16">
        <v>3.4780372664658876</v>
      </c>
      <c r="E867" s="16">
        <v>1.7974102841528929</v>
      </c>
      <c r="F867" s="16">
        <v>0.97591361048351599</v>
      </c>
      <c r="G867" s="16">
        <v>2.849873474336666</v>
      </c>
    </row>
    <row r="868" spans="1:7" x14ac:dyDescent="0.35">
      <c r="A868">
        <v>2024</v>
      </c>
      <c r="B868">
        <v>7</v>
      </c>
      <c r="C868">
        <v>27</v>
      </c>
      <c r="D868" s="16">
        <v>1.2423386732234452</v>
      </c>
      <c r="E868" s="16">
        <v>3.6049489199241043</v>
      </c>
      <c r="F868" s="16">
        <v>3.4705771999447532</v>
      </c>
      <c r="G868" s="16">
        <v>7.3645300924197521E-2</v>
      </c>
    </row>
    <row r="869" spans="1:7" x14ac:dyDescent="0.35">
      <c r="A869">
        <v>2024</v>
      </c>
      <c r="B869">
        <v>7</v>
      </c>
      <c r="C869">
        <v>28</v>
      </c>
      <c r="D869" s="16">
        <v>2.0195742503811189</v>
      </c>
      <c r="E869" s="16">
        <v>1.2724225541572167</v>
      </c>
      <c r="F869" s="16">
        <v>2.6796315405861786</v>
      </c>
      <c r="G869" s="16">
        <v>1.1697940208438387</v>
      </c>
    </row>
    <row r="870" spans="1:7" x14ac:dyDescent="0.35">
      <c r="A870">
        <v>2024</v>
      </c>
      <c r="B870">
        <v>8</v>
      </c>
      <c r="C870">
        <v>1</v>
      </c>
      <c r="D870" s="16">
        <v>0.40350465523453805</v>
      </c>
      <c r="E870" s="16">
        <v>0.74292299600683487</v>
      </c>
      <c r="F870" s="16">
        <v>0.66538541744714363</v>
      </c>
      <c r="G870" s="16">
        <v>3.8452540819007299</v>
      </c>
    </row>
    <row r="871" spans="1:7" x14ac:dyDescent="0.35">
      <c r="A871">
        <v>2024</v>
      </c>
      <c r="B871">
        <v>8</v>
      </c>
      <c r="C871">
        <v>2</v>
      </c>
      <c r="D871" s="16">
        <v>1.513300588533061</v>
      </c>
      <c r="E871" s="16">
        <v>3.1316403735055962</v>
      </c>
      <c r="F871" s="16">
        <v>3.6776657663640084</v>
      </c>
      <c r="G871" s="16">
        <v>0.44321120657534907</v>
      </c>
    </row>
    <row r="872" spans="1:7" x14ac:dyDescent="0.35">
      <c r="A872">
        <v>2024</v>
      </c>
      <c r="B872">
        <v>8</v>
      </c>
      <c r="C872">
        <v>3</v>
      </c>
      <c r="D872" s="16">
        <v>1.3612730745326327</v>
      </c>
      <c r="E872" s="16">
        <v>1.8278413782119882</v>
      </c>
      <c r="F872" s="16">
        <v>3.7255206179188165</v>
      </c>
      <c r="G872" s="16">
        <v>2.5144216966688129</v>
      </c>
    </row>
    <row r="873" spans="1:7" x14ac:dyDescent="0.35">
      <c r="A873">
        <v>2024</v>
      </c>
      <c r="B873">
        <v>8</v>
      </c>
      <c r="C873">
        <v>4</v>
      </c>
      <c r="D873" s="16">
        <v>1.1247229543046062</v>
      </c>
      <c r="E873" s="16">
        <v>0.76062299784196918</v>
      </c>
      <c r="F873" s="16">
        <v>2.1191800635264411</v>
      </c>
      <c r="G873" s="16">
        <v>2.9188897033601551</v>
      </c>
    </row>
    <row r="874" spans="1:7" x14ac:dyDescent="0.35">
      <c r="A874">
        <v>2024</v>
      </c>
      <c r="B874">
        <v>8</v>
      </c>
      <c r="C874">
        <v>5</v>
      </c>
      <c r="D874" s="16">
        <v>2.4469926454406785</v>
      </c>
      <c r="E874" s="16">
        <v>2.5026787868359692</v>
      </c>
      <c r="F874" s="16">
        <v>0.97175382408810096</v>
      </c>
      <c r="G874" s="16">
        <v>1.5379404555047329</v>
      </c>
    </row>
    <row r="875" spans="1:7" x14ac:dyDescent="0.35">
      <c r="A875">
        <v>2024</v>
      </c>
      <c r="B875">
        <v>8</v>
      </c>
      <c r="C875">
        <v>6</v>
      </c>
      <c r="D875" s="16">
        <v>2.5072297571155162</v>
      </c>
      <c r="E875" s="16">
        <v>0.77653347523757876</v>
      </c>
      <c r="F875" s="16">
        <v>3.1099793375080256</v>
      </c>
      <c r="G875" s="16">
        <v>0.61154535801323107</v>
      </c>
    </row>
    <row r="876" spans="1:7" x14ac:dyDescent="0.35">
      <c r="A876">
        <v>2024</v>
      </c>
      <c r="B876">
        <v>8</v>
      </c>
      <c r="C876">
        <v>7</v>
      </c>
      <c r="D876" s="16">
        <v>1.8714274667985085</v>
      </c>
      <c r="E876" s="16">
        <v>3.4560407017433197</v>
      </c>
      <c r="F876" s="16">
        <v>3.5497846038000538</v>
      </c>
      <c r="G876" s="16">
        <v>0.70804374756348043</v>
      </c>
    </row>
    <row r="877" spans="1:7" x14ac:dyDescent="0.35">
      <c r="A877">
        <v>2024</v>
      </c>
      <c r="B877">
        <v>8</v>
      </c>
      <c r="C877">
        <v>8</v>
      </c>
      <c r="D877" s="16">
        <v>2.3324023923662209</v>
      </c>
      <c r="E877" s="16">
        <v>2.7050112618224973</v>
      </c>
      <c r="F877" s="16">
        <v>2.238951151175522</v>
      </c>
      <c r="G877" s="16">
        <v>3.4986542257532931</v>
      </c>
    </row>
    <row r="878" spans="1:7" x14ac:dyDescent="0.35">
      <c r="A878">
        <v>2024</v>
      </c>
      <c r="B878">
        <v>8</v>
      </c>
      <c r="C878">
        <v>9</v>
      </c>
      <c r="D878" s="16">
        <v>1.6601318540187231</v>
      </c>
      <c r="E878" s="16">
        <v>1.256842955993057</v>
      </c>
      <c r="F878" s="16">
        <v>0.69084386447232982</v>
      </c>
      <c r="G878" s="16">
        <v>2.3102325160140325E-2</v>
      </c>
    </row>
    <row r="879" spans="1:7" x14ac:dyDescent="0.35">
      <c r="A879">
        <v>2024</v>
      </c>
      <c r="B879">
        <v>8</v>
      </c>
      <c r="C879">
        <v>10</v>
      </c>
      <c r="D879" s="16">
        <v>0.65998752917601333</v>
      </c>
      <c r="E879" s="16">
        <v>3.2907512467079441</v>
      </c>
      <c r="F879" s="16">
        <v>1.4884494825057555</v>
      </c>
      <c r="G879" s="16">
        <v>2.5517151324437446</v>
      </c>
    </row>
    <row r="880" spans="1:7" x14ac:dyDescent="0.35">
      <c r="A880">
        <v>2024</v>
      </c>
      <c r="B880">
        <v>8</v>
      </c>
      <c r="C880">
        <v>11</v>
      </c>
      <c r="D880" s="16">
        <v>1.1719516013963127</v>
      </c>
      <c r="E880" s="16">
        <v>2.4622550380561652</v>
      </c>
      <c r="F880" s="16">
        <v>2.477273232320929</v>
      </c>
      <c r="G880" s="16">
        <v>0.32779665400288005</v>
      </c>
    </row>
    <row r="881" spans="1:7" x14ac:dyDescent="0.35">
      <c r="A881">
        <v>2024</v>
      </c>
      <c r="B881">
        <v>8</v>
      </c>
      <c r="C881">
        <v>12</v>
      </c>
      <c r="D881" s="16">
        <v>1.5235498463469637</v>
      </c>
      <c r="E881" s="16">
        <v>1.2027608622068859</v>
      </c>
      <c r="F881" s="16">
        <v>3.3396926592916123</v>
      </c>
      <c r="G881" s="16">
        <v>2.4172345716289318</v>
      </c>
    </row>
    <row r="882" spans="1:7" x14ac:dyDescent="0.35">
      <c r="A882">
        <v>2024</v>
      </c>
      <c r="B882">
        <v>8</v>
      </c>
      <c r="C882">
        <v>13</v>
      </c>
      <c r="D882" s="16">
        <v>2.3015080851377632</v>
      </c>
      <c r="E882" s="16">
        <v>3.2350667594161191</v>
      </c>
      <c r="F882" s="16">
        <v>0.2354817857944238</v>
      </c>
      <c r="G882" s="16">
        <v>2.3730002300187332</v>
      </c>
    </row>
    <row r="883" spans="1:7" x14ac:dyDescent="0.35">
      <c r="A883">
        <v>2024</v>
      </c>
      <c r="B883">
        <v>8</v>
      </c>
      <c r="C883">
        <v>14</v>
      </c>
      <c r="D883" s="16">
        <v>1.9650484006782514</v>
      </c>
      <c r="E883" s="16">
        <v>3.1142759778322993</v>
      </c>
      <c r="F883" s="16">
        <v>0.24632441790560211</v>
      </c>
      <c r="G883" s="16">
        <v>2.4925183362525742</v>
      </c>
    </row>
    <row r="884" spans="1:7" x14ac:dyDescent="0.35">
      <c r="A884">
        <v>2024</v>
      </c>
      <c r="B884">
        <v>8</v>
      </c>
      <c r="C884">
        <v>15</v>
      </c>
      <c r="D884" s="16">
        <v>1.0011271308705876</v>
      </c>
      <c r="E884" s="16">
        <v>1.4433249749128723</v>
      </c>
      <c r="F884" s="16">
        <v>2.1360778425693301</v>
      </c>
      <c r="G884" s="16">
        <v>2.9402073503218955</v>
      </c>
    </row>
    <row r="885" spans="1:7" x14ac:dyDescent="0.35">
      <c r="A885">
        <v>2024</v>
      </c>
      <c r="B885">
        <v>8</v>
      </c>
      <c r="C885">
        <v>16</v>
      </c>
      <c r="D885" s="16">
        <v>0.29269029205358299</v>
      </c>
      <c r="E885" s="16">
        <v>1.3130388101062245</v>
      </c>
      <c r="F885" s="16">
        <v>1.7703018364463632</v>
      </c>
      <c r="G885" s="16">
        <v>0.53420491248943236</v>
      </c>
    </row>
    <row r="886" spans="1:7" x14ac:dyDescent="0.35">
      <c r="A886">
        <v>2024</v>
      </c>
      <c r="B886">
        <v>8</v>
      </c>
      <c r="C886">
        <v>17</v>
      </c>
      <c r="D886" s="16">
        <v>3.2882417396899153</v>
      </c>
      <c r="E886" s="16">
        <v>0.52014974615635401</v>
      </c>
      <c r="F886" s="16">
        <v>2.7208327810188737</v>
      </c>
      <c r="G886" s="16">
        <v>1.6085476825398715</v>
      </c>
    </row>
    <row r="887" spans="1:7" x14ac:dyDescent="0.35">
      <c r="A887">
        <v>2024</v>
      </c>
      <c r="B887">
        <v>8</v>
      </c>
      <c r="C887">
        <v>18</v>
      </c>
      <c r="D887" s="16">
        <v>2.3828320689987383</v>
      </c>
      <c r="E887" s="16">
        <v>2.5898827951943577</v>
      </c>
      <c r="F887" s="16">
        <v>2.3328484581215023</v>
      </c>
      <c r="G887" s="16">
        <v>3.0545814733051295</v>
      </c>
    </row>
    <row r="888" spans="1:7" x14ac:dyDescent="0.35">
      <c r="A888">
        <v>2024</v>
      </c>
      <c r="B888">
        <v>8</v>
      </c>
      <c r="C888">
        <v>19</v>
      </c>
      <c r="D888" s="16">
        <v>3.4381266632769782</v>
      </c>
      <c r="E888" s="16">
        <v>2.3367297410235284</v>
      </c>
      <c r="F888" s="16">
        <v>3.7131818450900833</v>
      </c>
      <c r="G888" s="16">
        <v>3.2092472540092758</v>
      </c>
    </row>
    <row r="889" spans="1:7" x14ac:dyDescent="0.35">
      <c r="A889">
        <v>2024</v>
      </c>
      <c r="B889">
        <v>8</v>
      </c>
      <c r="C889">
        <v>20</v>
      </c>
      <c r="D889" s="16">
        <v>0.40948336545026986</v>
      </c>
      <c r="E889" s="16">
        <v>2.9233334358362537</v>
      </c>
      <c r="F889" s="16">
        <v>3.317959728192919</v>
      </c>
      <c r="G889" s="16">
        <v>0.16660566211364225</v>
      </c>
    </row>
    <row r="890" spans="1:7" x14ac:dyDescent="0.35">
      <c r="A890">
        <v>2024</v>
      </c>
      <c r="B890">
        <v>8</v>
      </c>
      <c r="C890">
        <v>21</v>
      </c>
      <c r="D890" s="16">
        <v>1.429434970363924</v>
      </c>
      <c r="E890" s="16">
        <v>2.8715233597632386</v>
      </c>
      <c r="F890" s="16">
        <v>3.8029039141380854</v>
      </c>
      <c r="G890" s="16">
        <v>3.5518370958195185</v>
      </c>
    </row>
    <row r="891" spans="1:7" x14ac:dyDescent="0.35">
      <c r="A891">
        <v>2024</v>
      </c>
      <c r="B891">
        <v>8</v>
      </c>
      <c r="C891">
        <v>22</v>
      </c>
      <c r="D891" s="16">
        <v>0.93912091080169047</v>
      </c>
      <c r="E891" s="16">
        <v>1.6237451792651241</v>
      </c>
      <c r="F891" s="16">
        <v>3.6710884122536993</v>
      </c>
      <c r="G891" s="16">
        <v>2.8074887413704048</v>
      </c>
    </row>
    <row r="892" spans="1:7" x14ac:dyDescent="0.35">
      <c r="A892">
        <v>2024</v>
      </c>
      <c r="B892">
        <v>8</v>
      </c>
      <c r="C892">
        <v>23</v>
      </c>
      <c r="D892" s="16">
        <v>2.8962708238635466</v>
      </c>
      <c r="E892" s="16">
        <v>1.2074754788502982</v>
      </c>
      <c r="F892" s="16">
        <v>3.901961786615662</v>
      </c>
      <c r="G892" s="16">
        <v>1.9799621109587862</v>
      </c>
    </row>
    <row r="893" spans="1:7" x14ac:dyDescent="0.35">
      <c r="A893">
        <v>2024</v>
      </c>
      <c r="B893">
        <v>8</v>
      </c>
      <c r="C893">
        <v>24</v>
      </c>
      <c r="D893" s="16">
        <v>3.0321369649076106</v>
      </c>
      <c r="E893" s="16">
        <v>1.6794712851494293</v>
      </c>
      <c r="F893" s="16">
        <v>2.4298381231279382</v>
      </c>
      <c r="G893" s="16">
        <v>0.77431589408811652</v>
      </c>
    </row>
    <row r="894" spans="1:7" x14ac:dyDescent="0.35">
      <c r="A894">
        <v>2024</v>
      </c>
      <c r="B894">
        <v>8</v>
      </c>
      <c r="C894">
        <v>25</v>
      </c>
      <c r="D894" s="16">
        <v>2.850087877426787</v>
      </c>
      <c r="E894" s="16">
        <v>7.2864622387549538E-3</v>
      </c>
      <c r="F894" s="16">
        <v>3.8667314842503013</v>
      </c>
      <c r="G894" s="16">
        <v>1.1138826187657647</v>
      </c>
    </row>
    <row r="895" spans="1:7" x14ac:dyDescent="0.35">
      <c r="A895">
        <v>2024</v>
      </c>
      <c r="B895">
        <v>8</v>
      </c>
      <c r="C895">
        <v>26</v>
      </c>
      <c r="D895" s="16">
        <v>1.854394183564982</v>
      </c>
      <c r="E895" s="16">
        <v>3.1085024431191215</v>
      </c>
      <c r="F895" s="16">
        <v>1.5774398176778517</v>
      </c>
      <c r="G895" s="16">
        <v>2.9591761671555923</v>
      </c>
    </row>
    <row r="896" spans="1:7" x14ac:dyDescent="0.35">
      <c r="A896">
        <v>2024</v>
      </c>
      <c r="B896">
        <v>8</v>
      </c>
      <c r="C896">
        <v>27</v>
      </c>
      <c r="D896" s="16">
        <v>3.822910897091873</v>
      </c>
      <c r="E896" s="16">
        <v>2.7070549121739647</v>
      </c>
      <c r="F896" s="16">
        <v>1.6303993526230904</v>
      </c>
      <c r="G896" s="16">
        <v>0.32592506845518399</v>
      </c>
    </row>
    <row r="897" spans="1:7" x14ac:dyDescent="0.35">
      <c r="A897">
        <v>2024</v>
      </c>
      <c r="B897">
        <v>8</v>
      </c>
      <c r="C897">
        <v>28</v>
      </c>
      <c r="D897" s="16">
        <v>3.7616669939720313</v>
      </c>
      <c r="E897" s="16">
        <v>0.52467848143139983</v>
      </c>
      <c r="F897" s="16">
        <v>3.1908249636601491</v>
      </c>
      <c r="G897" s="16">
        <v>0.8297783012935942</v>
      </c>
    </row>
    <row r="898" spans="1:7" x14ac:dyDescent="0.35">
      <c r="A898">
        <v>2024</v>
      </c>
      <c r="B898">
        <v>9</v>
      </c>
      <c r="C898">
        <v>1</v>
      </c>
      <c r="D898" s="16">
        <v>0.28637073497333398</v>
      </c>
      <c r="E898" s="16">
        <v>0.31301300506262297</v>
      </c>
      <c r="F898" s="16">
        <v>3.7031631335998734</v>
      </c>
      <c r="G898" s="16">
        <v>3.7483886296291713</v>
      </c>
    </row>
    <row r="899" spans="1:7" x14ac:dyDescent="0.35">
      <c r="A899">
        <v>2024</v>
      </c>
      <c r="B899">
        <v>9</v>
      </c>
      <c r="C899">
        <v>2</v>
      </c>
      <c r="D899" s="16">
        <v>2.7048060440953128</v>
      </c>
      <c r="E899" s="16">
        <v>0.25348145030153058</v>
      </c>
      <c r="F899" s="16">
        <v>1.8263006912604092</v>
      </c>
      <c r="G899" s="16">
        <v>3.2045565304067445</v>
      </c>
    </row>
    <row r="900" spans="1:7" x14ac:dyDescent="0.35">
      <c r="A900">
        <v>2024</v>
      </c>
      <c r="B900">
        <v>9</v>
      </c>
      <c r="C900">
        <v>3</v>
      </c>
      <c r="D900" s="16">
        <v>2.5073663107739996</v>
      </c>
      <c r="E900" s="16">
        <v>3.786186316580352</v>
      </c>
      <c r="F900" s="16">
        <v>1.1173985600770515</v>
      </c>
      <c r="G900" s="16">
        <v>5.7990022075428804E-2</v>
      </c>
    </row>
    <row r="901" spans="1:7" x14ac:dyDescent="0.35">
      <c r="A901">
        <v>2024</v>
      </c>
      <c r="B901">
        <v>9</v>
      </c>
      <c r="C901">
        <v>4</v>
      </c>
      <c r="D901" s="16">
        <v>1.5121712511241583</v>
      </c>
      <c r="E901" s="16">
        <v>1.0518533269673549</v>
      </c>
      <c r="F901" s="16">
        <v>0.82919131741392382</v>
      </c>
      <c r="G901" s="16">
        <v>0.12981001910215539</v>
      </c>
    </row>
    <row r="902" spans="1:7" x14ac:dyDescent="0.35">
      <c r="A902">
        <v>2024</v>
      </c>
      <c r="B902">
        <v>9</v>
      </c>
      <c r="C902">
        <v>5</v>
      </c>
      <c r="D902" s="16">
        <v>1.5774865466270729</v>
      </c>
      <c r="E902" s="16">
        <v>2.0018523995058444</v>
      </c>
      <c r="F902" s="16">
        <v>1.1898771962972203</v>
      </c>
      <c r="G902" s="16">
        <v>0.89446858810252561</v>
      </c>
    </row>
    <row r="903" spans="1:7" x14ac:dyDescent="0.35">
      <c r="A903">
        <v>2024</v>
      </c>
      <c r="B903">
        <v>9</v>
      </c>
      <c r="C903">
        <v>6</v>
      </c>
      <c r="D903" s="16">
        <v>0.50029589328430246</v>
      </c>
      <c r="E903" s="16">
        <v>0.17845487833430873</v>
      </c>
      <c r="F903" s="16">
        <v>2.0414438773165249</v>
      </c>
      <c r="G903" s="16">
        <v>0.94473714049150637</v>
      </c>
    </row>
    <row r="904" spans="1:7" x14ac:dyDescent="0.35">
      <c r="A904">
        <v>2024</v>
      </c>
      <c r="B904">
        <v>9</v>
      </c>
      <c r="C904">
        <v>7</v>
      </c>
      <c r="D904" s="16">
        <v>2.3160621633850371</v>
      </c>
      <c r="E904" s="16">
        <v>4.2718323379247636E-2</v>
      </c>
      <c r="F904" s="16">
        <v>3.7194102370640421</v>
      </c>
      <c r="G904" s="16">
        <v>1.965812251142034</v>
      </c>
    </row>
    <row r="905" spans="1:7" x14ac:dyDescent="0.35">
      <c r="A905">
        <v>2024</v>
      </c>
      <c r="B905">
        <v>9</v>
      </c>
      <c r="C905">
        <v>8</v>
      </c>
      <c r="D905" s="16">
        <v>1.2849630354462733</v>
      </c>
      <c r="E905" s="16">
        <v>1.2371633673245839</v>
      </c>
      <c r="F905" s="16">
        <v>1.5261435380083492</v>
      </c>
      <c r="G905" s="16">
        <v>2.1583467061428103</v>
      </c>
    </row>
    <row r="906" spans="1:7" x14ac:dyDescent="0.35">
      <c r="A906">
        <v>2024</v>
      </c>
      <c r="B906">
        <v>9</v>
      </c>
      <c r="C906">
        <v>9</v>
      </c>
      <c r="D906" s="16">
        <v>2.2662526254543178</v>
      </c>
      <c r="E906" s="16">
        <v>3.6696582271344433</v>
      </c>
      <c r="F906" s="16">
        <v>6.4862169902593081E-3</v>
      </c>
      <c r="G906" s="16">
        <v>1.5956943403257027</v>
      </c>
    </row>
    <row r="907" spans="1:7" x14ac:dyDescent="0.35">
      <c r="A907">
        <v>2024</v>
      </c>
      <c r="B907">
        <v>9</v>
      </c>
      <c r="C907">
        <v>10</v>
      </c>
      <c r="D907" s="16">
        <v>0.68786013096218035</v>
      </c>
      <c r="E907" s="16">
        <v>0.57932514911836464</v>
      </c>
      <c r="F907" s="16">
        <v>3.5742193042411929</v>
      </c>
      <c r="G907" s="16">
        <v>1.1723432126637303</v>
      </c>
    </row>
    <row r="908" spans="1:7" x14ac:dyDescent="0.35">
      <c r="A908">
        <v>2024</v>
      </c>
      <c r="B908">
        <v>9</v>
      </c>
      <c r="C908">
        <v>11</v>
      </c>
      <c r="D908" s="16">
        <v>1.4026962236257048</v>
      </c>
      <c r="E908" s="16">
        <v>0.3765858570484526</v>
      </c>
      <c r="F908" s="16">
        <v>0.7148894037982263</v>
      </c>
      <c r="G908" s="16">
        <v>1.4669698122808561</v>
      </c>
    </row>
    <row r="909" spans="1:7" x14ac:dyDescent="0.35">
      <c r="A909">
        <v>2024</v>
      </c>
      <c r="B909">
        <v>9</v>
      </c>
      <c r="C909">
        <v>12</v>
      </c>
      <c r="D909" s="16">
        <v>2.2633771982492883</v>
      </c>
      <c r="E909" s="16">
        <v>3.4809542325408347</v>
      </c>
      <c r="F909" s="16">
        <v>2.6850925187233634</v>
      </c>
      <c r="G909" s="16">
        <v>3.2940995320883983</v>
      </c>
    </row>
    <row r="910" spans="1:7" x14ac:dyDescent="0.35">
      <c r="A910">
        <v>2024</v>
      </c>
      <c r="B910">
        <v>9</v>
      </c>
      <c r="C910">
        <v>13</v>
      </c>
      <c r="D910" s="16">
        <v>2.8540258361383928</v>
      </c>
      <c r="E910" s="16">
        <v>0.3719092195184559</v>
      </c>
      <c r="F910" s="16">
        <v>2.1530966436238725</v>
      </c>
      <c r="G910" s="16">
        <v>1.2322776680254655</v>
      </c>
    </row>
    <row r="911" spans="1:7" x14ac:dyDescent="0.35">
      <c r="A911">
        <v>2024</v>
      </c>
      <c r="B911">
        <v>9</v>
      </c>
      <c r="C911">
        <v>14</v>
      </c>
      <c r="D911" s="16">
        <v>3.6503228719243332</v>
      </c>
      <c r="E911" s="16">
        <v>1.5254877375739979</v>
      </c>
      <c r="F911" s="16">
        <v>0.7735304382518482</v>
      </c>
      <c r="G911" s="16">
        <v>2.1484137983466494</v>
      </c>
    </row>
    <row r="912" spans="1:7" x14ac:dyDescent="0.35">
      <c r="A912">
        <v>2024</v>
      </c>
      <c r="B912">
        <v>9</v>
      </c>
      <c r="C912">
        <v>15</v>
      </c>
      <c r="D912" s="16">
        <v>1.3521558460638787</v>
      </c>
      <c r="E912" s="16">
        <v>2.7149913491546354</v>
      </c>
      <c r="F912" s="16">
        <v>2.0091784423180798</v>
      </c>
      <c r="G912" s="16">
        <v>2.6206403354200356</v>
      </c>
    </row>
    <row r="913" spans="1:7" x14ac:dyDescent="0.35">
      <c r="A913">
        <v>2024</v>
      </c>
      <c r="B913">
        <v>9</v>
      </c>
      <c r="C913">
        <v>16</v>
      </c>
      <c r="D913" s="16">
        <v>0.84145743258489958</v>
      </c>
      <c r="E913" s="16">
        <v>0.1861854831686669</v>
      </c>
      <c r="F913" s="16">
        <v>2.329384092143302</v>
      </c>
      <c r="G913" s="16">
        <v>0.90614323142177922</v>
      </c>
    </row>
    <row r="914" spans="1:7" x14ac:dyDescent="0.35">
      <c r="A914">
        <v>2024</v>
      </c>
      <c r="B914">
        <v>9</v>
      </c>
      <c r="C914">
        <v>17</v>
      </c>
      <c r="D914" s="16">
        <v>3.0629309235444979</v>
      </c>
      <c r="E914" s="16">
        <v>2.2357285038263952</v>
      </c>
      <c r="F914" s="16">
        <v>1.574065267492323</v>
      </c>
      <c r="G914" s="16">
        <v>1.9881473244630854E-2</v>
      </c>
    </row>
    <row r="915" spans="1:7" x14ac:dyDescent="0.35">
      <c r="A915">
        <v>2024</v>
      </c>
      <c r="B915">
        <v>9</v>
      </c>
      <c r="C915">
        <v>18</v>
      </c>
      <c r="D915" s="16">
        <v>3.6493451599381128</v>
      </c>
      <c r="E915" s="16">
        <v>3.8430083290843098</v>
      </c>
      <c r="F915" s="16">
        <v>3.5716131975727716</v>
      </c>
      <c r="G915" s="16">
        <v>3.6759592818497562</v>
      </c>
    </row>
    <row r="916" spans="1:7" x14ac:dyDescent="0.35">
      <c r="A916">
        <v>2024</v>
      </c>
      <c r="B916">
        <v>9</v>
      </c>
      <c r="C916">
        <v>19</v>
      </c>
      <c r="D916" s="16">
        <v>2.3058087044454214</v>
      </c>
      <c r="E916" s="16">
        <v>2.4055471609634158</v>
      </c>
      <c r="F916" s="16">
        <v>3.2801001599861892</v>
      </c>
      <c r="G916" s="16">
        <v>3.1568674953663134</v>
      </c>
    </row>
    <row r="917" spans="1:7" x14ac:dyDescent="0.35">
      <c r="A917">
        <v>2024</v>
      </c>
      <c r="B917">
        <v>9</v>
      </c>
      <c r="C917">
        <v>20</v>
      </c>
      <c r="D917" s="16">
        <v>1.6283220061705714</v>
      </c>
      <c r="E917" s="16">
        <v>3.9027020063876843</v>
      </c>
      <c r="F917" s="16">
        <v>2.1629882242542102</v>
      </c>
      <c r="G917" s="16">
        <v>1.6364734707470179</v>
      </c>
    </row>
    <row r="918" spans="1:7" x14ac:dyDescent="0.35">
      <c r="A918">
        <v>2024</v>
      </c>
      <c r="B918">
        <v>9</v>
      </c>
      <c r="C918">
        <v>21</v>
      </c>
      <c r="D918" s="16">
        <v>1.4865960359539607</v>
      </c>
      <c r="E918" s="16">
        <v>0.27717485835966205</v>
      </c>
      <c r="F918" s="16">
        <v>1.149563046950095</v>
      </c>
      <c r="G918" s="16">
        <v>3.9626862236166582</v>
      </c>
    </row>
    <row r="919" spans="1:7" x14ac:dyDescent="0.35">
      <c r="A919">
        <v>2024</v>
      </c>
      <c r="B919">
        <v>9</v>
      </c>
      <c r="C919">
        <v>22</v>
      </c>
      <c r="D919" s="16">
        <v>1.4480414310026957</v>
      </c>
      <c r="E919" s="16">
        <v>3.2360964968213457</v>
      </c>
      <c r="F919" s="16">
        <v>1.0887242223320825</v>
      </c>
      <c r="G919" s="16">
        <v>0.14621817993498798</v>
      </c>
    </row>
    <row r="920" spans="1:7" x14ac:dyDescent="0.35">
      <c r="A920">
        <v>2024</v>
      </c>
      <c r="B920">
        <v>9</v>
      </c>
      <c r="C920">
        <v>23</v>
      </c>
      <c r="D920" s="16">
        <v>1.6472299566410804</v>
      </c>
      <c r="E920" s="16">
        <v>0.27897324136524793</v>
      </c>
      <c r="F920" s="16">
        <v>2.2023174871532545</v>
      </c>
      <c r="G920" s="16">
        <v>0.703034664147971</v>
      </c>
    </row>
    <row r="921" spans="1:7" x14ac:dyDescent="0.35">
      <c r="A921">
        <v>2024</v>
      </c>
      <c r="B921">
        <v>9</v>
      </c>
      <c r="C921">
        <v>24</v>
      </c>
      <c r="D921" s="16">
        <v>3.0761073996520039</v>
      </c>
      <c r="E921" s="16">
        <v>3.0606539443445553</v>
      </c>
      <c r="F921" s="16">
        <v>2.4624919804079521</v>
      </c>
      <c r="G921" s="16">
        <v>1.587241052232657</v>
      </c>
    </row>
    <row r="922" spans="1:7" x14ac:dyDescent="0.35">
      <c r="A922">
        <v>2024</v>
      </c>
      <c r="B922">
        <v>9</v>
      </c>
      <c r="C922">
        <v>25</v>
      </c>
      <c r="D922" s="16">
        <v>2.8810425309334655</v>
      </c>
      <c r="E922" s="16">
        <v>3.7815452751915264</v>
      </c>
      <c r="F922" s="16">
        <v>3.486440851675817</v>
      </c>
      <c r="G922" s="16">
        <v>2.3092051481728566</v>
      </c>
    </row>
    <row r="923" spans="1:7" x14ac:dyDescent="0.35">
      <c r="A923">
        <v>2024</v>
      </c>
      <c r="B923">
        <v>9</v>
      </c>
      <c r="C923">
        <v>26</v>
      </c>
      <c r="D923" s="16">
        <v>1.1659449042253893</v>
      </c>
      <c r="E923" s="16">
        <v>0.40820429866398555</v>
      </c>
      <c r="F923" s="16">
        <v>1.5238720988368084</v>
      </c>
      <c r="G923" s="16">
        <v>1.3111722235379739</v>
      </c>
    </row>
    <row r="924" spans="1:7" x14ac:dyDescent="0.35">
      <c r="A924">
        <v>2024</v>
      </c>
      <c r="B924">
        <v>9</v>
      </c>
      <c r="C924">
        <v>27</v>
      </c>
      <c r="D924" s="16">
        <v>2.1906118730081769</v>
      </c>
      <c r="E924" s="16">
        <v>0.88173316493598763</v>
      </c>
      <c r="F924" s="16">
        <v>1.9072965876278056</v>
      </c>
      <c r="G924" s="16">
        <v>0.974395147757666</v>
      </c>
    </row>
    <row r="925" spans="1:7" x14ac:dyDescent="0.35">
      <c r="A925">
        <v>2024</v>
      </c>
      <c r="B925">
        <v>9</v>
      </c>
      <c r="C925">
        <v>28</v>
      </c>
      <c r="D925" s="16">
        <v>4.52649518713657E-2</v>
      </c>
      <c r="E925" s="16">
        <v>0.21923611168370716</v>
      </c>
      <c r="F925" s="16">
        <v>1.8366988026805866</v>
      </c>
      <c r="G925" s="16">
        <v>2.9995960590644639</v>
      </c>
    </row>
    <row r="926" spans="1:7" x14ac:dyDescent="0.35">
      <c r="A926">
        <v>2024</v>
      </c>
      <c r="B926">
        <v>10</v>
      </c>
      <c r="C926">
        <v>1</v>
      </c>
      <c r="D926" s="16">
        <v>0.6828766722947992</v>
      </c>
      <c r="E926" s="16">
        <v>3.6538642582889258</v>
      </c>
      <c r="F926" s="16">
        <v>0.32763739163884287</v>
      </c>
      <c r="G926" s="16">
        <v>1.8051896778025061</v>
      </c>
    </row>
    <row r="927" spans="1:7" x14ac:dyDescent="0.35">
      <c r="A927">
        <v>2024</v>
      </c>
      <c r="B927">
        <v>10</v>
      </c>
      <c r="C927">
        <v>2</v>
      </c>
      <c r="D927" s="16">
        <v>1.3915143733258892</v>
      </c>
      <c r="E927" s="16">
        <v>0.55426604166685189</v>
      </c>
      <c r="F927" s="16">
        <v>1.6134180939148943</v>
      </c>
      <c r="G927" s="16">
        <v>0.72977655203779745</v>
      </c>
    </row>
    <row r="928" spans="1:7" x14ac:dyDescent="0.35">
      <c r="A928">
        <v>2024</v>
      </c>
      <c r="B928">
        <v>10</v>
      </c>
      <c r="C928">
        <v>3</v>
      </c>
      <c r="D928" s="16">
        <v>0.70299011228462005</v>
      </c>
      <c r="E928" s="16">
        <v>0.15792516697803816</v>
      </c>
      <c r="F928" s="16">
        <v>1.0877532678426274</v>
      </c>
      <c r="G928" s="16">
        <v>2.7001796571731633</v>
      </c>
    </row>
    <row r="929" spans="1:7" x14ac:dyDescent="0.35">
      <c r="A929">
        <v>2024</v>
      </c>
      <c r="B929">
        <v>10</v>
      </c>
      <c r="C929">
        <v>4</v>
      </c>
      <c r="D929" s="16">
        <v>2.8504999364100878</v>
      </c>
      <c r="E929" s="16">
        <v>2.7427038268862405</v>
      </c>
      <c r="F929" s="16">
        <v>3.0611235549560618</v>
      </c>
      <c r="G929" s="16">
        <v>2.812998315221837</v>
      </c>
    </row>
    <row r="930" spans="1:7" x14ac:dyDescent="0.35">
      <c r="A930">
        <v>2024</v>
      </c>
      <c r="B930">
        <v>10</v>
      </c>
      <c r="C930">
        <v>5</v>
      </c>
      <c r="D930" s="16">
        <v>3.6979967174031265</v>
      </c>
      <c r="E930" s="16">
        <v>1.6087412850226555</v>
      </c>
      <c r="F930" s="16">
        <v>0.55799471758480257</v>
      </c>
      <c r="G930" s="16">
        <v>1.200375201834825</v>
      </c>
    </row>
    <row r="931" spans="1:7" x14ac:dyDescent="0.35">
      <c r="A931">
        <v>2024</v>
      </c>
      <c r="B931">
        <v>10</v>
      </c>
      <c r="C931">
        <v>6</v>
      </c>
      <c r="D931" s="16">
        <v>1.8834259640542141</v>
      </c>
      <c r="E931" s="16">
        <v>2.6412673539546541</v>
      </c>
      <c r="F931" s="16">
        <v>3.4237583380460799</v>
      </c>
      <c r="G931" s="16">
        <v>3.9273817524022676</v>
      </c>
    </row>
    <row r="932" spans="1:7" x14ac:dyDescent="0.35">
      <c r="A932">
        <v>2024</v>
      </c>
      <c r="B932">
        <v>10</v>
      </c>
      <c r="C932">
        <v>7</v>
      </c>
      <c r="D932" s="16">
        <v>1.9246496826422983</v>
      </c>
      <c r="E932" s="16">
        <v>2.07493481674903</v>
      </c>
      <c r="F932" s="16">
        <v>1.5820677104574403</v>
      </c>
      <c r="G932" s="16">
        <v>2.8169582751386564</v>
      </c>
    </row>
    <row r="933" spans="1:7" x14ac:dyDescent="0.35">
      <c r="A933">
        <v>2024</v>
      </c>
      <c r="B933">
        <v>10</v>
      </c>
      <c r="C933">
        <v>8</v>
      </c>
      <c r="D933" s="16">
        <v>0.2043941608136115</v>
      </c>
      <c r="E933" s="16">
        <v>2.8623186088259294</v>
      </c>
      <c r="F933" s="16">
        <v>2.5662087860957605</v>
      </c>
      <c r="G933" s="16">
        <v>3.6391850800933381</v>
      </c>
    </row>
    <row r="934" spans="1:7" x14ac:dyDescent="0.35">
      <c r="A934">
        <v>2024</v>
      </c>
      <c r="B934">
        <v>10</v>
      </c>
      <c r="C934">
        <v>9</v>
      </c>
      <c r="D934" s="16">
        <v>2.8217994883458672</v>
      </c>
      <c r="E934" s="16">
        <v>0.9468117746796012</v>
      </c>
      <c r="F934" s="16">
        <v>2.556384475812989</v>
      </c>
      <c r="G934" s="16">
        <v>2.9673585456507792</v>
      </c>
    </row>
    <row r="935" spans="1:7" x14ac:dyDescent="0.35">
      <c r="A935">
        <v>2024</v>
      </c>
      <c r="B935">
        <v>10</v>
      </c>
      <c r="C935">
        <v>10</v>
      </c>
      <c r="D935" s="16">
        <v>1.9079073986870392</v>
      </c>
      <c r="E935" s="16">
        <v>2.9173647445517017</v>
      </c>
      <c r="F935" s="16">
        <v>2.3408384463349075</v>
      </c>
      <c r="G935" s="16">
        <v>1.8920985853994488E-2</v>
      </c>
    </row>
    <row r="936" spans="1:7" x14ac:dyDescent="0.35">
      <c r="A936">
        <v>2024</v>
      </c>
      <c r="B936">
        <v>10</v>
      </c>
      <c r="C936">
        <v>11</v>
      </c>
      <c r="D936" s="16">
        <v>3.963282344234746</v>
      </c>
      <c r="E936" s="16">
        <v>0.88749357357317127</v>
      </c>
      <c r="F936" s="16">
        <v>0.75756757595445912</v>
      </c>
      <c r="G936" s="16">
        <v>1.4603259181007617</v>
      </c>
    </row>
    <row r="937" spans="1:7" x14ac:dyDescent="0.35">
      <c r="A937">
        <v>2024</v>
      </c>
      <c r="B937">
        <v>10</v>
      </c>
      <c r="C937">
        <v>12</v>
      </c>
      <c r="D937" s="16">
        <v>3.6635090964610573</v>
      </c>
      <c r="E937" s="16">
        <v>2.6360305356110487</v>
      </c>
      <c r="F937" s="16">
        <v>3.6569952188657058</v>
      </c>
      <c r="G937" s="16">
        <v>0.27780251160448799</v>
      </c>
    </row>
    <row r="938" spans="1:7" x14ac:dyDescent="0.35">
      <c r="A938">
        <v>2024</v>
      </c>
      <c r="B938">
        <v>10</v>
      </c>
      <c r="C938">
        <v>13</v>
      </c>
      <c r="D938" s="16">
        <v>2.6059017481944564</v>
      </c>
      <c r="E938" s="16">
        <v>1.9766772144212927</v>
      </c>
      <c r="F938" s="16">
        <v>2.8043072983106154</v>
      </c>
      <c r="G938" s="16">
        <v>2.1009913154449897</v>
      </c>
    </row>
    <row r="939" spans="1:7" x14ac:dyDescent="0.35">
      <c r="A939">
        <v>2024</v>
      </c>
      <c r="B939">
        <v>10</v>
      </c>
      <c r="C939">
        <v>14</v>
      </c>
      <c r="D939" s="16">
        <v>2.9712895521672409</v>
      </c>
      <c r="E939" s="16">
        <v>2.5051638601163115</v>
      </c>
      <c r="F939" s="16">
        <v>0.92090255067774107</v>
      </c>
      <c r="G939" s="16">
        <v>0.86381886287911991</v>
      </c>
    </row>
    <row r="940" spans="1:7" x14ac:dyDescent="0.35">
      <c r="A940">
        <v>2024</v>
      </c>
      <c r="B940">
        <v>10</v>
      </c>
      <c r="C940">
        <v>15</v>
      </c>
      <c r="D940" s="16">
        <v>3.634521217276705</v>
      </c>
      <c r="E940" s="16">
        <v>2.3752107311738708</v>
      </c>
      <c r="F940" s="16">
        <v>0.4719443411646056</v>
      </c>
      <c r="G940" s="16">
        <v>2.7461887354556653</v>
      </c>
    </row>
    <row r="941" spans="1:7" x14ac:dyDescent="0.35">
      <c r="A941">
        <v>2024</v>
      </c>
      <c r="B941">
        <v>10</v>
      </c>
      <c r="C941">
        <v>16</v>
      </c>
      <c r="D941" s="16">
        <v>1.3976474560184293</v>
      </c>
      <c r="E941" s="16">
        <v>1.906986961773586</v>
      </c>
      <c r="F941" s="16">
        <v>3.2750511882759379</v>
      </c>
      <c r="G941" s="16">
        <v>2.7860684609418755</v>
      </c>
    </row>
    <row r="942" spans="1:7" x14ac:dyDescent="0.35">
      <c r="A942">
        <v>2024</v>
      </c>
      <c r="B942">
        <v>10</v>
      </c>
      <c r="C942">
        <v>17</v>
      </c>
      <c r="D942" s="16">
        <v>4.4362195481499889E-3</v>
      </c>
      <c r="E942" s="16">
        <v>3.8676572144072314</v>
      </c>
      <c r="F942" s="16">
        <v>3.8966876655330909</v>
      </c>
      <c r="G942" s="16">
        <v>0.98077539020109494</v>
      </c>
    </row>
    <row r="943" spans="1:7" x14ac:dyDescent="0.35">
      <c r="A943">
        <v>2024</v>
      </c>
      <c r="B943">
        <v>10</v>
      </c>
      <c r="C943">
        <v>18</v>
      </c>
      <c r="D943" s="16">
        <v>2.9110236296520262</v>
      </c>
      <c r="E943" s="16">
        <v>1.4082309355333984</v>
      </c>
      <c r="F943" s="16">
        <v>0.10888711852307287</v>
      </c>
      <c r="G943" s="16">
        <v>1.5279944592944115</v>
      </c>
    </row>
    <row r="944" spans="1:7" x14ac:dyDescent="0.35">
      <c r="A944">
        <v>2024</v>
      </c>
      <c r="B944">
        <v>10</v>
      </c>
      <c r="C944">
        <v>19</v>
      </c>
      <c r="D944" s="16">
        <v>2.1721015265693149</v>
      </c>
      <c r="E944" s="16">
        <v>3.6915451781211397</v>
      </c>
      <c r="F944" s="16">
        <v>0.2216755394446901</v>
      </c>
      <c r="G944" s="16">
        <v>1.3825907607120742</v>
      </c>
    </row>
    <row r="945" spans="1:7" x14ac:dyDescent="0.35">
      <c r="A945">
        <v>2024</v>
      </c>
      <c r="B945">
        <v>10</v>
      </c>
      <c r="C945">
        <v>20</v>
      </c>
      <c r="D945" s="16">
        <v>0.60592309679045009</v>
      </c>
      <c r="E945" s="16">
        <v>1.9718492881608096E-2</v>
      </c>
      <c r="F945" s="16">
        <v>1.0586977379772327</v>
      </c>
      <c r="G945" s="16">
        <v>1.1254741345091359</v>
      </c>
    </row>
    <row r="946" spans="1:7" x14ac:dyDescent="0.35">
      <c r="A946">
        <v>2024</v>
      </c>
      <c r="B946">
        <v>10</v>
      </c>
      <c r="C946">
        <v>21</v>
      </c>
      <c r="D946" s="16">
        <v>8.9600667464743378E-2</v>
      </c>
      <c r="E946" s="16">
        <v>0.52509204696783041</v>
      </c>
      <c r="F946" s="16">
        <v>0.33590040074293581</v>
      </c>
      <c r="G946" s="16">
        <v>0.86149985865276291</v>
      </c>
    </row>
    <row r="947" spans="1:7" x14ac:dyDescent="0.35">
      <c r="A947">
        <v>2024</v>
      </c>
      <c r="B947">
        <v>10</v>
      </c>
      <c r="C947">
        <v>22</v>
      </c>
      <c r="D947" s="16">
        <v>3.0500808804911514</v>
      </c>
      <c r="E947" s="16">
        <v>0.20068600457237462</v>
      </c>
      <c r="F947" s="16">
        <v>0.39572103819489524</v>
      </c>
      <c r="G947" s="16">
        <v>0.70731335305452481</v>
      </c>
    </row>
    <row r="948" spans="1:7" x14ac:dyDescent="0.35">
      <c r="A948">
        <v>2024</v>
      </c>
      <c r="B948">
        <v>10</v>
      </c>
      <c r="C948">
        <v>23</v>
      </c>
      <c r="D948" s="16">
        <v>2.9853163254658019</v>
      </c>
      <c r="E948" s="16">
        <v>3.575889093639907</v>
      </c>
      <c r="F948" s="16">
        <v>0.61959083862630582</v>
      </c>
      <c r="G948" s="16">
        <v>1.2044058234881265</v>
      </c>
    </row>
    <row r="949" spans="1:7" x14ac:dyDescent="0.35">
      <c r="A949">
        <v>2024</v>
      </c>
      <c r="B949">
        <v>10</v>
      </c>
      <c r="C949">
        <v>24</v>
      </c>
      <c r="D949" s="16">
        <v>3.0861596345157132</v>
      </c>
      <c r="E949" s="16">
        <v>2.1972277511741805</v>
      </c>
      <c r="F949" s="16">
        <v>0.25434354834027895</v>
      </c>
      <c r="G949" s="16">
        <v>1.5918392664062035</v>
      </c>
    </row>
    <row r="950" spans="1:7" x14ac:dyDescent="0.35">
      <c r="A950">
        <v>2024</v>
      </c>
      <c r="B950">
        <v>10</v>
      </c>
      <c r="C950">
        <v>25</v>
      </c>
      <c r="D950" s="16">
        <v>3.9872415214292607</v>
      </c>
      <c r="E950" s="16">
        <v>1.8231636013375825</v>
      </c>
      <c r="F950" s="16">
        <v>0.22662804668064407</v>
      </c>
      <c r="G950" s="16">
        <v>1.859116185108566</v>
      </c>
    </row>
    <row r="951" spans="1:7" x14ac:dyDescent="0.35">
      <c r="A951">
        <v>2024</v>
      </c>
      <c r="B951">
        <v>10</v>
      </c>
      <c r="C951">
        <v>26</v>
      </c>
      <c r="D951" s="16">
        <v>1.4506756019122191</v>
      </c>
      <c r="E951" s="16">
        <v>3.7521788093144326</v>
      </c>
      <c r="F951" s="16">
        <v>2.3857315360305713</v>
      </c>
      <c r="G951" s="16">
        <v>2.5657934978374963</v>
      </c>
    </row>
    <row r="952" spans="1:7" x14ac:dyDescent="0.35">
      <c r="A952">
        <v>2024</v>
      </c>
      <c r="B952">
        <v>10</v>
      </c>
      <c r="C952">
        <v>27</v>
      </c>
      <c r="D952" s="16">
        <v>3.6970287276867211</v>
      </c>
      <c r="E952" s="16">
        <v>0.77610463109389816</v>
      </c>
      <c r="F952" s="16">
        <v>3.195819051455401</v>
      </c>
      <c r="G952" s="16">
        <v>1.2690140938763865</v>
      </c>
    </row>
    <row r="953" spans="1:7" x14ac:dyDescent="0.35">
      <c r="A953">
        <v>2024</v>
      </c>
      <c r="B953">
        <v>10</v>
      </c>
      <c r="C953">
        <v>28</v>
      </c>
      <c r="D953" s="16">
        <v>2.6789598749445585</v>
      </c>
      <c r="E953" s="16">
        <v>1.9029436482655662</v>
      </c>
      <c r="F953" s="16">
        <v>3.5460545623080368</v>
      </c>
      <c r="G953" s="16">
        <v>7.1600049128321963E-2</v>
      </c>
    </row>
    <row r="954" spans="1:7" x14ac:dyDescent="0.35">
      <c r="A954">
        <v>2024</v>
      </c>
      <c r="B954">
        <v>11</v>
      </c>
      <c r="C954">
        <v>1</v>
      </c>
      <c r="D954" s="16">
        <v>0.85093127523322654</v>
      </c>
      <c r="E954" s="16">
        <v>1.9961211942408075</v>
      </c>
      <c r="F954" s="16">
        <v>2.3023704643196439</v>
      </c>
      <c r="G954" s="16">
        <v>1.7999883378691068</v>
      </c>
    </row>
    <row r="955" spans="1:7" x14ac:dyDescent="0.35">
      <c r="A955">
        <v>2024</v>
      </c>
      <c r="B955">
        <v>11</v>
      </c>
      <c r="C955">
        <v>2</v>
      </c>
      <c r="D955" s="16">
        <v>0.50816697709675829</v>
      </c>
      <c r="E955" s="16">
        <v>1.9506503142093061</v>
      </c>
      <c r="F955" s="16">
        <v>3.2325544392621559</v>
      </c>
      <c r="G955" s="16">
        <v>3.5062954355679743E-2</v>
      </c>
    </row>
    <row r="956" spans="1:7" x14ac:dyDescent="0.35">
      <c r="A956">
        <v>2024</v>
      </c>
      <c r="B956">
        <v>11</v>
      </c>
      <c r="C956">
        <v>3</v>
      </c>
      <c r="D956" s="16">
        <v>1.5585882358077336</v>
      </c>
      <c r="E956" s="16">
        <v>3.6415816381498463</v>
      </c>
      <c r="F956" s="16">
        <v>1.7683539416637064</v>
      </c>
      <c r="G956" s="16">
        <v>2.8259732573553933</v>
      </c>
    </row>
    <row r="957" spans="1:7" x14ac:dyDescent="0.35">
      <c r="A957">
        <v>2024</v>
      </c>
      <c r="B957">
        <v>11</v>
      </c>
      <c r="C957">
        <v>4</v>
      </c>
      <c r="D957" s="16">
        <v>2.6110771029017306</v>
      </c>
      <c r="E957" s="16">
        <v>3.1559640537706657</v>
      </c>
      <c r="F957" s="16">
        <v>3.2511384795779379</v>
      </c>
      <c r="G957" s="16">
        <v>1.3029282750043354</v>
      </c>
    </row>
    <row r="958" spans="1:7" x14ac:dyDescent="0.35">
      <c r="A958">
        <v>2024</v>
      </c>
      <c r="B958">
        <v>11</v>
      </c>
      <c r="C958">
        <v>5</v>
      </c>
      <c r="D958" s="16">
        <v>0.79197676251909677</v>
      </c>
      <c r="E958" s="16">
        <v>3.3554936701478657</v>
      </c>
      <c r="F958" s="16">
        <v>2.9874860933139513</v>
      </c>
      <c r="G958" s="16">
        <v>3.9888616469985547</v>
      </c>
    </row>
    <row r="959" spans="1:7" x14ac:dyDescent="0.35">
      <c r="A959">
        <v>2024</v>
      </c>
      <c r="B959">
        <v>11</v>
      </c>
      <c r="C959">
        <v>6</v>
      </c>
      <c r="D959" s="16">
        <v>2.6230235803923936</v>
      </c>
      <c r="E959" s="16">
        <v>1.0831541116766483</v>
      </c>
      <c r="F959" s="16">
        <v>0.9690046660355689</v>
      </c>
      <c r="G959" s="16">
        <v>1.7145872811137863</v>
      </c>
    </row>
    <row r="960" spans="1:7" x14ac:dyDescent="0.35">
      <c r="A960">
        <v>2024</v>
      </c>
      <c r="B960">
        <v>11</v>
      </c>
      <c r="C960">
        <v>7</v>
      </c>
      <c r="D960" s="16">
        <v>1.082448787089719</v>
      </c>
      <c r="E960" s="16">
        <v>3.7214557249249234</v>
      </c>
      <c r="F960" s="16">
        <v>3.9393586422418476</v>
      </c>
      <c r="G960" s="16">
        <v>1.1102102057113488</v>
      </c>
    </row>
    <row r="961" spans="1:7" x14ac:dyDescent="0.35">
      <c r="A961">
        <v>2024</v>
      </c>
      <c r="B961">
        <v>11</v>
      </c>
      <c r="C961">
        <v>8</v>
      </c>
      <c r="D961" s="16">
        <v>0.46708398032656895</v>
      </c>
      <c r="E961" s="16">
        <v>2.6106472009824131</v>
      </c>
      <c r="F961" s="16">
        <v>2.0696515092047489</v>
      </c>
      <c r="G961" s="16">
        <v>3.0905540180077429</v>
      </c>
    </row>
    <row r="962" spans="1:7" x14ac:dyDescent="0.35">
      <c r="A962">
        <v>2024</v>
      </c>
      <c r="B962">
        <v>11</v>
      </c>
      <c r="C962">
        <v>9</v>
      </c>
      <c r="D962" s="16">
        <v>2.5244778525658731</v>
      </c>
      <c r="E962" s="16">
        <v>3.1882149872381684</v>
      </c>
      <c r="F962" s="16">
        <v>2.2644421032379127</v>
      </c>
      <c r="G962" s="16">
        <v>1.3975586697432365</v>
      </c>
    </row>
    <row r="963" spans="1:7" x14ac:dyDescent="0.35">
      <c r="A963">
        <v>2024</v>
      </c>
      <c r="B963">
        <v>11</v>
      </c>
      <c r="C963">
        <v>10</v>
      </c>
      <c r="D963" s="16">
        <v>3.937554132686417</v>
      </c>
      <c r="E963" s="16">
        <v>0.27518740561555077</v>
      </c>
      <c r="F963" s="16">
        <v>1.6829937134936377</v>
      </c>
      <c r="G963" s="16">
        <v>3.3210819352317484</v>
      </c>
    </row>
    <row r="964" spans="1:7" x14ac:dyDescent="0.35">
      <c r="A964">
        <v>2024</v>
      </c>
      <c r="B964">
        <v>11</v>
      </c>
      <c r="C964">
        <v>11</v>
      </c>
      <c r="D964" s="16">
        <v>3.988689198060845</v>
      </c>
      <c r="E964" s="16">
        <v>2.8819432474359128</v>
      </c>
      <c r="F964" s="16">
        <v>2.5957573339740811</v>
      </c>
      <c r="G964" s="16">
        <v>3.8517667842519034</v>
      </c>
    </row>
    <row r="965" spans="1:7" x14ac:dyDescent="0.35">
      <c r="A965">
        <v>2024</v>
      </c>
      <c r="B965">
        <v>11</v>
      </c>
      <c r="C965">
        <v>12</v>
      </c>
      <c r="D965" s="16">
        <v>3.7163473879498259</v>
      </c>
      <c r="E965" s="16">
        <v>3.4562246851942433</v>
      </c>
      <c r="F965" s="16">
        <v>1.1488335123520184</v>
      </c>
      <c r="G965" s="16">
        <v>0.25511843654721034</v>
      </c>
    </row>
    <row r="966" spans="1:7" x14ac:dyDescent="0.35">
      <c r="A966">
        <v>2024</v>
      </c>
      <c r="B966">
        <v>11</v>
      </c>
      <c r="C966">
        <v>13</v>
      </c>
      <c r="D966" s="16">
        <v>0.98869666814858359</v>
      </c>
      <c r="E966" s="16">
        <v>2.9607541086781115</v>
      </c>
      <c r="F966" s="16">
        <v>3.2999534601729716</v>
      </c>
      <c r="G966" s="16">
        <v>0.22042441057412532</v>
      </c>
    </row>
    <row r="967" spans="1:7" x14ac:dyDescent="0.35">
      <c r="A967">
        <v>2024</v>
      </c>
      <c r="B967">
        <v>11</v>
      </c>
      <c r="C967">
        <v>14</v>
      </c>
      <c r="D967" s="16">
        <v>1.1135679788062394</v>
      </c>
      <c r="E967" s="16">
        <v>1.9846106510142292</v>
      </c>
      <c r="F967" s="16">
        <v>1.0606043367417644</v>
      </c>
      <c r="G967" s="16">
        <v>2.6212488286509594</v>
      </c>
    </row>
    <row r="968" spans="1:7" x14ac:dyDescent="0.35">
      <c r="A968">
        <v>2024</v>
      </c>
      <c r="B968">
        <v>11</v>
      </c>
      <c r="C968">
        <v>15</v>
      </c>
      <c r="D968" s="16">
        <v>3.9721103452599911</v>
      </c>
      <c r="E968" s="16">
        <v>1.9118281251472355</v>
      </c>
      <c r="F968" s="16">
        <v>1.8989274292961889</v>
      </c>
      <c r="G968" s="16">
        <v>2.6190938961240842</v>
      </c>
    </row>
    <row r="969" spans="1:7" x14ac:dyDescent="0.35">
      <c r="A969">
        <v>2024</v>
      </c>
      <c r="B969">
        <v>11</v>
      </c>
      <c r="C969">
        <v>16</v>
      </c>
      <c r="D969" s="16">
        <v>0.15828688911892952</v>
      </c>
      <c r="E969" s="16">
        <v>0.54384855540688015</v>
      </c>
      <c r="F969" s="16">
        <v>3.0609550579387546</v>
      </c>
      <c r="G969" s="16">
        <v>3.6523644887505315</v>
      </c>
    </row>
    <row r="970" spans="1:7" x14ac:dyDescent="0.35">
      <c r="A970">
        <v>2024</v>
      </c>
      <c r="B970">
        <v>11</v>
      </c>
      <c r="C970">
        <v>17</v>
      </c>
      <c r="D970" s="16">
        <v>0.28832642977265799</v>
      </c>
      <c r="E970" s="16">
        <v>1.6130450562699536</v>
      </c>
      <c r="F970" s="16">
        <v>0.91992756092335215</v>
      </c>
      <c r="G970" s="16">
        <v>2.7813427950791372</v>
      </c>
    </row>
    <row r="971" spans="1:7" x14ac:dyDescent="0.35">
      <c r="A971">
        <v>2024</v>
      </c>
      <c r="B971">
        <v>11</v>
      </c>
      <c r="C971">
        <v>18</v>
      </c>
      <c r="D971" s="16">
        <v>2.9802057647559739</v>
      </c>
      <c r="E971" s="16">
        <v>0.29754164960155416</v>
      </c>
      <c r="F971" s="16">
        <v>0.86847513724883685</v>
      </c>
      <c r="G971" s="16">
        <v>2.5801491430497148E-2</v>
      </c>
    </row>
    <row r="972" spans="1:7" x14ac:dyDescent="0.35">
      <c r="A972">
        <v>2024</v>
      </c>
      <c r="B972">
        <v>11</v>
      </c>
      <c r="C972">
        <v>19</v>
      </c>
      <c r="D972" s="16">
        <v>0.64090248064594135</v>
      </c>
      <c r="E972" s="16">
        <v>3.3854247922489002</v>
      </c>
      <c r="F972" s="16">
        <v>1.9394617828196616</v>
      </c>
      <c r="G972" s="16">
        <v>1.335689082071108</v>
      </c>
    </row>
    <row r="973" spans="1:7" x14ac:dyDescent="0.35">
      <c r="A973">
        <v>2024</v>
      </c>
      <c r="B973">
        <v>11</v>
      </c>
      <c r="C973">
        <v>20</v>
      </c>
      <c r="D973" s="16">
        <v>2.574631057186894</v>
      </c>
      <c r="E973" s="16">
        <v>3.2175792777538654</v>
      </c>
      <c r="F973" s="16">
        <v>2.7366932330407532</v>
      </c>
      <c r="G973" s="16">
        <v>2.5280761691115901</v>
      </c>
    </row>
    <row r="974" spans="1:7" x14ac:dyDescent="0.35">
      <c r="A974">
        <v>2024</v>
      </c>
      <c r="B974">
        <v>11</v>
      </c>
      <c r="C974">
        <v>21</v>
      </c>
      <c r="D974" s="16">
        <v>0.25069464253602902</v>
      </c>
      <c r="E974" s="16">
        <v>2.8192960733256505</v>
      </c>
      <c r="F974" s="16">
        <v>2.5781237048816505</v>
      </c>
      <c r="G974" s="16">
        <v>2.3381662360950872</v>
      </c>
    </row>
    <row r="975" spans="1:7" x14ac:dyDescent="0.35">
      <c r="A975">
        <v>2024</v>
      </c>
      <c r="B975">
        <v>11</v>
      </c>
      <c r="C975">
        <v>22</v>
      </c>
      <c r="D975" s="16">
        <v>2.6127180133170276</v>
      </c>
      <c r="E975" s="16">
        <v>1.8131975747615847</v>
      </c>
      <c r="F975" s="16">
        <v>1.0500513263500624</v>
      </c>
      <c r="G975" s="16">
        <v>2.5728007516898348</v>
      </c>
    </row>
    <row r="976" spans="1:7" x14ac:dyDescent="0.35">
      <c r="A976">
        <v>2024</v>
      </c>
      <c r="B976">
        <v>11</v>
      </c>
      <c r="C976">
        <v>23</v>
      </c>
      <c r="D976" s="16">
        <v>1.5287781422475168</v>
      </c>
      <c r="E976" s="16">
        <v>2.7992600221053601</v>
      </c>
      <c r="F976" s="16">
        <v>3.1983383999404325</v>
      </c>
      <c r="G976" s="16">
        <v>3.8327137476614244</v>
      </c>
    </row>
    <row r="977" spans="1:7" x14ac:dyDescent="0.35">
      <c r="A977">
        <v>2024</v>
      </c>
      <c r="B977">
        <v>11</v>
      </c>
      <c r="C977">
        <v>24</v>
      </c>
      <c r="D977" s="16">
        <v>2.6159582132691632</v>
      </c>
      <c r="E977" s="16">
        <v>3.1872973647093112</v>
      </c>
      <c r="F977" s="16">
        <v>0.78602712164522925</v>
      </c>
      <c r="G977" s="16">
        <v>2.7548785616922187</v>
      </c>
    </row>
    <row r="978" spans="1:7" x14ac:dyDescent="0.35">
      <c r="A978">
        <v>2024</v>
      </c>
      <c r="B978">
        <v>11</v>
      </c>
      <c r="C978">
        <v>25</v>
      </c>
      <c r="D978" s="16">
        <v>0.50327895203640693</v>
      </c>
      <c r="E978" s="16">
        <v>3.4048767517240379</v>
      </c>
      <c r="F978" s="16">
        <v>0.2587106786740776</v>
      </c>
      <c r="G978" s="16">
        <v>2.7238221752031762</v>
      </c>
    </row>
    <row r="979" spans="1:7" x14ac:dyDescent="0.35">
      <c r="A979">
        <v>2024</v>
      </c>
      <c r="B979">
        <v>11</v>
      </c>
      <c r="C979">
        <v>26</v>
      </c>
      <c r="D979" s="16">
        <v>3.0925017083294697</v>
      </c>
      <c r="E979" s="16">
        <v>0.51495153644136193</v>
      </c>
      <c r="F979" s="16">
        <v>3.2859004637917351</v>
      </c>
      <c r="G979" s="16">
        <v>2.0198577931879815</v>
      </c>
    </row>
    <row r="980" spans="1:7" x14ac:dyDescent="0.35">
      <c r="A980">
        <v>2024</v>
      </c>
      <c r="B980">
        <v>11</v>
      </c>
      <c r="C980">
        <v>27</v>
      </c>
      <c r="D980" s="16">
        <v>0.48485345376528866</v>
      </c>
      <c r="E980" s="16">
        <v>0.9496759881228849</v>
      </c>
      <c r="F980" s="16">
        <v>0.41500977675171846</v>
      </c>
      <c r="G980" s="16">
        <v>0.69186527381359131</v>
      </c>
    </row>
    <row r="981" spans="1:7" x14ac:dyDescent="0.35">
      <c r="A981">
        <v>2024</v>
      </c>
      <c r="B981">
        <v>11</v>
      </c>
      <c r="C981">
        <v>28</v>
      </c>
      <c r="D981" s="16">
        <v>1.7450478441607609</v>
      </c>
      <c r="E981" s="16">
        <v>2.9656305550939508</v>
      </c>
      <c r="F981" s="16">
        <v>3.3246401490691988</v>
      </c>
      <c r="G981" s="16">
        <v>3.608226615177037</v>
      </c>
    </row>
    <row r="982" spans="1:7" x14ac:dyDescent="0.35">
      <c r="A982">
        <v>2024</v>
      </c>
      <c r="B982">
        <v>12</v>
      </c>
      <c r="C982">
        <v>1</v>
      </c>
      <c r="D982" s="16">
        <v>3.4886752063434039</v>
      </c>
      <c r="E982" s="16">
        <v>3.8518861832754436</v>
      </c>
      <c r="F982" s="16">
        <v>3.4808079610820459</v>
      </c>
      <c r="G982" s="16">
        <v>1.3308415077662423</v>
      </c>
    </row>
    <row r="983" spans="1:7" x14ac:dyDescent="0.35">
      <c r="A983">
        <v>2024</v>
      </c>
      <c r="B983">
        <v>12</v>
      </c>
      <c r="C983">
        <v>2</v>
      </c>
      <c r="D983" s="16">
        <v>1.7568556290150426</v>
      </c>
      <c r="E983" s="16">
        <v>2.9801216865678746</v>
      </c>
      <c r="F983" s="16">
        <v>3.1735359739563731</v>
      </c>
      <c r="G983" s="16">
        <v>3.6085004610863218</v>
      </c>
    </row>
    <row r="984" spans="1:7" x14ac:dyDescent="0.35">
      <c r="A984">
        <v>2024</v>
      </c>
      <c r="B984">
        <v>12</v>
      </c>
      <c r="C984">
        <v>3</v>
      </c>
      <c r="D984" s="16">
        <v>1.6574951922092134</v>
      </c>
      <c r="E984" s="16">
        <v>3.8893537157827986</v>
      </c>
      <c r="F984" s="16">
        <v>1.9816943346846041</v>
      </c>
      <c r="G984" s="16">
        <v>2.6587071214170654</v>
      </c>
    </row>
    <row r="985" spans="1:7" x14ac:dyDescent="0.35">
      <c r="A985">
        <v>2024</v>
      </c>
      <c r="B985">
        <v>12</v>
      </c>
      <c r="C985">
        <v>4</v>
      </c>
      <c r="D985" s="16">
        <v>1.7156608954635946</v>
      </c>
      <c r="E985" s="16">
        <v>3.349208647381138</v>
      </c>
      <c r="F985" s="16">
        <v>2.0126554951510967</v>
      </c>
      <c r="G985" s="16">
        <v>2.8775287623582733</v>
      </c>
    </row>
    <row r="986" spans="1:7" x14ac:dyDescent="0.35">
      <c r="A986">
        <v>2024</v>
      </c>
      <c r="B986">
        <v>12</v>
      </c>
      <c r="C986">
        <v>5</v>
      </c>
      <c r="D986" s="16">
        <v>1.2894761248637625</v>
      </c>
      <c r="E986" s="16">
        <v>2.1498463741729048</v>
      </c>
      <c r="F986" s="16">
        <v>3.9461403357566796</v>
      </c>
      <c r="G986" s="16">
        <v>2.6974076328628405</v>
      </c>
    </row>
    <row r="987" spans="1:7" x14ac:dyDescent="0.35">
      <c r="A987">
        <v>2024</v>
      </c>
      <c r="B987">
        <v>12</v>
      </c>
      <c r="C987">
        <v>6</v>
      </c>
      <c r="D987" s="16">
        <v>1.4968977956192355</v>
      </c>
      <c r="E987" s="16">
        <v>0.71112377247246616</v>
      </c>
      <c r="F987" s="16">
        <v>1.1093095070086383</v>
      </c>
      <c r="G987" s="16">
        <v>3.6942498596213915</v>
      </c>
    </row>
    <row r="988" spans="1:7" x14ac:dyDescent="0.35">
      <c r="A988">
        <v>2024</v>
      </c>
      <c r="B988">
        <v>12</v>
      </c>
      <c r="C988">
        <v>7</v>
      </c>
      <c r="D988" s="16">
        <v>0.83958670797042334</v>
      </c>
      <c r="E988" s="16">
        <v>1.5418490827330587</v>
      </c>
      <c r="F988" s="16">
        <v>1.7984826241733414</v>
      </c>
      <c r="G988" s="16">
        <v>1.6502030932770788</v>
      </c>
    </row>
    <row r="989" spans="1:7" x14ac:dyDescent="0.35">
      <c r="A989">
        <v>2024</v>
      </c>
      <c r="B989">
        <v>12</v>
      </c>
      <c r="C989">
        <v>8</v>
      </c>
      <c r="D989" s="16">
        <v>3.5419828920902767</v>
      </c>
      <c r="E989" s="16">
        <v>3.7209138599676574</v>
      </c>
      <c r="F989" s="16">
        <v>1.4236886899086767</v>
      </c>
      <c r="G989" s="16">
        <v>3.5022525561252071</v>
      </c>
    </row>
    <row r="990" spans="1:7" x14ac:dyDescent="0.35">
      <c r="A990">
        <v>2024</v>
      </c>
      <c r="B990">
        <v>12</v>
      </c>
      <c r="C990">
        <v>9</v>
      </c>
      <c r="D990" s="16">
        <v>0.82052982524111862</v>
      </c>
      <c r="E990" s="16">
        <v>2.1744034166813826</v>
      </c>
      <c r="F990" s="16">
        <v>2.3584710587701605</v>
      </c>
      <c r="G990" s="16">
        <v>0.76380092098509866</v>
      </c>
    </row>
    <row r="991" spans="1:7" x14ac:dyDescent="0.35">
      <c r="A991">
        <v>2024</v>
      </c>
      <c r="B991">
        <v>12</v>
      </c>
      <c r="C991">
        <v>10</v>
      </c>
      <c r="D991" s="16">
        <v>0.70369878978716427</v>
      </c>
      <c r="E991" s="16">
        <v>2.5893896459608277</v>
      </c>
      <c r="F991" s="16">
        <v>0.76199069488093585</v>
      </c>
      <c r="G991" s="16">
        <v>0.81259502046152132</v>
      </c>
    </row>
    <row r="992" spans="1:7" x14ac:dyDescent="0.35">
      <c r="A992">
        <v>2024</v>
      </c>
      <c r="B992">
        <v>12</v>
      </c>
      <c r="C992">
        <v>11</v>
      </c>
      <c r="D992" s="16">
        <v>1.6423242571625956</v>
      </c>
      <c r="E992" s="16">
        <v>2.0732075106028089</v>
      </c>
      <c r="F992" s="16">
        <v>1.7036933200237989</v>
      </c>
      <c r="G992" s="16">
        <v>1.5692356652159116</v>
      </c>
    </row>
    <row r="993" spans="1:7" x14ac:dyDescent="0.35">
      <c r="A993">
        <v>2024</v>
      </c>
      <c r="B993">
        <v>12</v>
      </c>
      <c r="C993">
        <v>12</v>
      </c>
      <c r="D993" s="16">
        <v>3.2211853245968687</v>
      </c>
      <c r="E993" s="16">
        <v>0.24718789771693439</v>
      </c>
      <c r="F993" s="16">
        <v>0.17692983547730812</v>
      </c>
      <c r="G993" s="16">
        <v>2.7349544584493302</v>
      </c>
    </row>
    <row r="994" spans="1:7" x14ac:dyDescent="0.35">
      <c r="A994">
        <v>2024</v>
      </c>
      <c r="B994">
        <v>12</v>
      </c>
      <c r="C994">
        <v>13</v>
      </c>
      <c r="D994" s="16">
        <v>0.5055781452974073</v>
      </c>
      <c r="E994" s="16">
        <v>3.0332319270208106</v>
      </c>
      <c r="F994" s="16">
        <v>3.0914726030991933</v>
      </c>
      <c r="G994" s="16">
        <v>2.1465748423761442</v>
      </c>
    </row>
    <row r="995" spans="1:7" x14ac:dyDescent="0.35">
      <c r="A995">
        <v>2024</v>
      </c>
      <c r="B995">
        <v>12</v>
      </c>
      <c r="C995">
        <v>14</v>
      </c>
      <c r="D995" s="16">
        <v>1.5904727173397508</v>
      </c>
      <c r="E995" s="16">
        <v>0.64939371012509017</v>
      </c>
      <c r="F995" s="16">
        <v>0.38384185463475218</v>
      </c>
      <c r="G995" s="16">
        <v>3.6486606244161597</v>
      </c>
    </row>
    <row r="996" spans="1:7" x14ac:dyDescent="0.35">
      <c r="A996">
        <v>2024</v>
      </c>
      <c r="B996">
        <v>12</v>
      </c>
      <c r="C996">
        <v>15</v>
      </c>
      <c r="D996" s="16">
        <v>2.1734085587492382</v>
      </c>
      <c r="E996" s="16">
        <v>0.46245545235043473</v>
      </c>
      <c r="F996" s="16">
        <v>6.3292227720966654E-2</v>
      </c>
      <c r="G996" s="16">
        <v>1.4039923759729245</v>
      </c>
    </row>
    <row r="997" spans="1:7" x14ac:dyDescent="0.35">
      <c r="A997">
        <v>2024</v>
      </c>
      <c r="B997">
        <v>12</v>
      </c>
      <c r="C997">
        <v>16</v>
      </c>
      <c r="D997" s="16">
        <v>3.4338769034126049</v>
      </c>
      <c r="E997" s="16">
        <v>3.6133574321430579</v>
      </c>
      <c r="F997" s="16">
        <v>1.4049574090888792</v>
      </c>
      <c r="G997" s="16">
        <v>3.5889770395754219</v>
      </c>
    </row>
    <row r="998" spans="1:7" x14ac:dyDescent="0.35">
      <c r="A998">
        <v>2024</v>
      </c>
      <c r="B998">
        <v>12</v>
      </c>
      <c r="C998">
        <v>17</v>
      </c>
      <c r="D998" s="16">
        <v>2.987914880459674</v>
      </c>
      <c r="E998" s="16">
        <v>0.64558367507741332</v>
      </c>
      <c r="F998" s="16">
        <v>3.9947289898542682E-2</v>
      </c>
      <c r="G998" s="16">
        <v>2.1427251753089491</v>
      </c>
    </row>
    <row r="999" spans="1:7" x14ac:dyDescent="0.35">
      <c r="A999">
        <v>2024</v>
      </c>
      <c r="B999">
        <v>12</v>
      </c>
      <c r="C999">
        <v>18</v>
      </c>
      <c r="D999" s="16">
        <v>0.7820291619275257</v>
      </c>
      <c r="E999" s="16">
        <v>0.20537314560782205</v>
      </c>
      <c r="F999" s="16">
        <v>3.7682479959195505</v>
      </c>
      <c r="G999" s="16">
        <v>3.2979248487879804</v>
      </c>
    </row>
    <row r="1000" spans="1:7" x14ac:dyDescent="0.35">
      <c r="A1000">
        <v>2024</v>
      </c>
      <c r="B1000">
        <v>12</v>
      </c>
      <c r="C1000">
        <v>19</v>
      </c>
      <c r="D1000" s="16">
        <v>0.24648685803392256</v>
      </c>
      <c r="E1000" s="16">
        <v>2.6224398354923739E-2</v>
      </c>
      <c r="F1000" s="16">
        <v>3.841771078131309</v>
      </c>
      <c r="G1000" s="16">
        <v>3.1201783236911047</v>
      </c>
    </row>
    <row r="1001" spans="1:7" x14ac:dyDescent="0.35">
      <c r="A1001">
        <v>2024</v>
      </c>
      <c r="B1001">
        <v>12</v>
      </c>
      <c r="C1001">
        <v>20</v>
      </c>
      <c r="D1001" s="16">
        <v>3.4938877667366732</v>
      </c>
      <c r="E1001" s="16">
        <v>0.26756211823290244</v>
      </c>
      <c r="F1001" s="16">
        <v>3.7039685672518634</v>
      </c>
      <c r="G1001" s="16">
        <v>0.4219914751754632</v>
      </c>
    </row>
    <row r="1002" spans="1:7" x14ac:dyDescent="0.35">
      <c r="A1002">
        <v>2024</v>
      </c>
      <c r="B1002">
        <v>12</v>
      </c>
      <c r="C1002">
        <v>21</v>
      </c>
      <c r="D1002" s="16">
        <v>1.1013995043549367</v>
      </c>
      <c r="E1002" s="16">
        <v>0.57510239329585966</v>
      </c>
      <c r="F1002" s="16">
        <v>0.88107928456719176</v>
      </c>
      <c r="G1002" s="16">
        <v>3.5921917968212091</v>
      </c>
    </row>
    <row r="1003" spans="1:7" x14ac:dyDescent="0.35">
      <c r="A1003">
        <v>2024</v>
      </c>
      <c r="B1003">
        <v>12</v>
      </c>
      <c r="C1003">
        <v>22</v>
      </c>
      <c r="D1003" s="16">
        <v>0.81144523585155026</v>
      </c>
      <c r="E1003" s="16">
        <v>2.6425312903070246</v>
      </c>
      <c r="F1003" s="16">
        <v>1.05094825236384</v>
      </c>
      <c r="G1003" s="16">
        <v>1.9188477710030578</v>
      </c>
    </row>
    <row r="1004" spans="1:7" x14ac:dyDescent="0.35">
      <c r="A1004">
        <v>2024</v>
      </c>
      <c r="B1004">
        <v>12</v>
      </c>
      <c r="C1004">
        <v>23</v>
      </c>
      <c r="D1004" s="16">
        <v>1.4206287652661564</v>
      </c>
      <c r="E1004" s="16">
        <v>3.3671213467581591</v>
      </c>
      <c r="F1004" s="16">
        <v>2.0522349441769761</v>
      </c>
      <c r="G1004" s="16">
        <v>2.7265298428681839</v>
      </c>
    </row>
    <row r="1005" spans="1:7" x14ac:dyDescent="0.35">
      <c r="A1005">
        <v>2024</v>
      </c>
      <c r="B1005">
        <v>12</v>
      </c>
      <c r="C1005">
        <v>24</v>
      </c>
      <c r="D1005" s="16">
        <v>3.1718096226776389</v>
      </c>
      <c r="E1005" s="16">
        <v>0.3875867029557889</v>
      </c>
      <c r="F1005" s="16">
        <v>1.1731301333918629</v>
      </c>
      <c r="G1005" s="16">
        <v>1.0872160165175284</v>
      </c>
    </row>
    <row r="1006" spans="1:7" x14ac:dyDescent="0.35">
      <c r="A1006">
        <v>2024</v>
      </c>
      <c r="B1006">
        <v>12</v>
      </c>
      <c r="C1006">
        <v>25</v>
      </c>
      <c r="D1006" s="16">
        <v>0.52659598709934086</v>
      </c>
      <c r="E1006" s="16">
        <v>0.92001921474601067</v>
      </c>
      <c r="F1006" s="16">
        <v>2.2315991093375316</v>
      </c>
      <c r="G1006" s="16">
        <v>2.0408423245006762</v>
      </c>
    </row>
    <row r="1007" spans="1:7" x14ac:dyDescent="0.35">
      <c r="A1007">
        <v>2024</v>
      </c>
      <c r="B1007">
        <v>12</v>
      </c>
      <c r="C1007">
        <v>26</v>
      </c>
      <c r="D1007" s="16">
        <v>0.74153259043190234</v>
      </c>
      <c r="E1007" s="16">
        <v>0.12685405696571772</v>
      </c>
      <c r="F1007" s="16">
        <v>0.36482447186733546</v>
      </c>
      <c r="G1007" s="16">
        <v>3.39897991118481</v>
      </c>
    </row>
    <row r="1008" spans="1:7" x14ac:dyDescent="0.35">
      <c r="A1008">
        <v>2024</v>
      </c>
      <c r="B1008">
        <v>12</v>
      </c>
      <c r="C1008">
        <v>27</v>
      </c>
      <c r="D1008" s="16">
        <v>5.7097399222642675E-2</v>
      </c>
      <c r="E1008" s="16">
        <v>0.74392908153458137</v>
      </c>
      <c r="F1008" s="16">
        <v>3.5848218870243347</v>
      </c>
      <c r="G1008" s="16">
        <v>2.7560946202195908</v>
      </c>
    </row>
    <row r="1009" spans="1:7" x14ac:dyDescent="0.35">
      <c r="A1009">
        <v>2024</v>
      </c>
      <c r="B1009">
        <v>12</v>
      </c>
      <c r="C1009">
        <v>28</v>
      </c>
      <c r="D1009" s="16">
        <v>2.0981827252992789</v>
      </c>
      <c r="E1009" s="16">
        <v>0.61969091116208608</v>
      </c>
      <c r="F1009" s="16">
        <v>0.763988283345578</v>
      </c>
      <c r="G1009" s="16">
        <v>0.73036599274146186</v>
      </c>
    </row>
    <row r="1010" spans="1:7" x14ac:dyDescent="0.35">
      <c r="A1010">
        <v>2025</v>
      </c>
      <c r="B1010">
        <v>1</v>
      </c>
      <c r="C1010">
        <v>1</v>
      </c>
      <c r="D1010" s="16">
        <v>2.5412188097080608</v>
      </c>
      <c r="E1010" s="16">
        <v>0.90221778870918534</v>
      </c>
      <c r="F1010" s="16">
        <v>3.9282764159420114</v>
      </c>
      <c r="G1010" s="16">
        <v>2.7766243847511118</v>
      </c>
    </row>
    <row r="1011" spans="1:7" x14ac:dyDescent="0.35">
      <c r="A1011">
        <v>2025</v>
      </c>
      <c r="B1011">
        <v>1</v>
      </c>
      <c r="C1011">
        <v>2</v>
      </c>
      <c r="D1011" s="16">
        <v>2.4610809001203573</v>
      </c>
      <c r="E1011" s="16">
        <v>0.56905864494547531</v>
      </c>
      <c r="F1011" s="16">
        <v>1.0778232130366607</v>
      </c>
      <c r="G1011" s="16">
        <v>3.0555719977304272</v>
      </c>
    </row>
    <row r="1012" spans="1:7" x14ac:dyDescent="0.35">
      <c r="A1012">
        <v>2025</v>
      </c>
      <c r="B1012">
        <v>1</v>
      </c>
      <c r="C1012">
        <v>3</v>
      </c>
      <c r="D1012" s="16">
        <v>1.4653598017232961</v>
      </c>
      <c r="E1012" s="16">
        <v>0.79267985424189558</v>
      </c>
      <c r="F1012" s="16">
        <v>8.3133726536041674E-2</v>
      </c>
      <c r="G1012" s="16">
        <v>3.754273332300297</v>
      </c>
    </row>
    <row r="1013" spans="1:7" x14ac:dyDescent="0.35">
      <c r="A1013">
        <v>2025</v>
      </c>
      <c r="B1013">
        <v>1</v>
      </c>
      <c r="C1013">
        <v>4</v>
      </c>
      <c r="D1013" s="16">
        <v>1.5821736331746319</v>
      </c>
      <c r="E1013" s="16">
        <v>3.7160900803064667</v>
      </c>
      <c r="F1013" s="16">
        <v>0.71424138670119364</v>
      </c>
      <c r="G1013" s="16">
        <v>3.132475013555998</v>
      </c>
    </row>
    <row r="1014" spans="1:7" x14ac:dyDescent="0.35">
      <c r="A1014">
        <v>2025</v>
      </c>
      <c r="B1014">
        <v>1</v>
      </c>
      <c r="C1014">
        <v>5</v>
      </c>
      <c r="D1014" s="16">
        <v>2.5488100994477398</v>
      </c>
      <c r="E1014" s="16">
        <v>0.64334554985626191</v>
      </c>
      <c r="F1014" s="16">
        <v>2.6898913792282406</v>
      </c>
      <c r="G1014" s="16">
        <v>3.9441981002292659</v>
      </c>
    </row>
    <row r="1015" spans="1:7" x14ac:dyDescent="0.35">
      <c r="A1015">
        <v>2025</v>
      </c>
      <c r="B1015">
        <v>1</v>
      </c>
      <c r="C1015">
        <v>6</v>
      </c>
      <c r="D1015" s="16">
        <v>1.0977391439438087</v>
      </c>
      <c r="E1015" s="16">
        <v>1.1784148714651574</v>
      </c>
      <c r="F1015" s="16">
        <v>1.172085113531113</v>
      </c>
      <c r="G1015" s="16">
        <v>0.10778891651942768</v>
      </c>
    </row>
    <row r="1016" spans="1:7" x14ac:dyDescent="0.35">
      <c r="A1016">
        <v>2025</v>
      </c>
      <c r="B1016">
        <v>1</v>
      </c>
      <c r="C1016">
        <v>7</v>
      </c>
      <c r="D1016" s="16">
        <v>2.0245718275784315</v>
      </c>
      <c r="E1016" s="16">
        <v>3.7683515106921841</v>
      </c>
      <c r="F1016" s="16">
        <v>3.3528455466998213</v>
      </c>
      <c r="G1016" s="16">
        <v>2.8341209335135034</v>
      </c>
    </row>
    <row r="1017" spans="1:7" x14ac:dyDescent="0.35">
      <c r="A1017">
        <v>2025</v>
      </c>
      <c r="B1017">
        <v>1</v>
      </c>
      <c r="C1017">
        <v>8</v>
      </c>
      <c r="D1017" s="16">
        <v>1.7722717732158983</v>
      </c>
      <c r="E1017" s="16">
        <v>1.5857189554679398</v>
      </c>
      <c r="F1017" s="16">
        <v>3.8046669058695923</v>
      </c>
      <c r="G1017" s="16">
        <v>2.8071939169236804</v>
      </c>
    </row>
    <row r="1018" spans="1:7" x14ac:dyDescent="0.35">
      <c r="A1018">
        <v>2025</v>
      </c>
      <c r="B1018">
        <v>1</v>
      </c>
      <c r="C1018">
        <v>9</v>
      </c>
      <c r="D1018" s="16">
        <v>0.40280648866074831</v>
      </c>
      <c r="E1018" s="16">
        <v>8.2923267087044561E-2</v>
      </c>
      <c r="F1018" s="16">
        <v>1.6264747727194342</v>
      </c>
      <c r="G1018" s="16">
        <v>1.7362627493208955</v>
      </c>
    </row>
    <row r="1019" spans="1:7" x14ac:dyDescent="0.35">
      <c r="A1019">
        <v>2025</v>
      </c>
      <c r="B1019">
        <v>1</v>
      </c>
      <c r="C1019">
        <v>10</v>
      </c>
      <c r="D1019" s="16">
        <v>1.7856220315034501</v>
      </c>
      <c r="E1019" s="16">
        <v>2.4376034354699665</v>
      </c>
      <c r="F1019" s="16">
        <v>0.77333479943971906</v>
      </c>
      <c r="G1019" s="16">
        <v>2.7857438932454448</v>
      </c>
    </row>
    <row r="1020" spans="1:7" x14ac:dyDescent="0.35">
      <c r="A1020">
        <v>2025</v>
      </c>
      <c r="B1020">
        <v>1</v>
      </c>
      <c r="C1020">
        <v>11</v>
      </c>
      <c r="D1020" s="16">
        <v>2.4902984124611232</v>
      </c>
      <c r="E1020" s="16">
        <v>2.342096808573698</v>
      </c>
      <c r="F1020" s="16">
        <v>0.72627567480789956</v>
      </c>
      <c r="G1020" s="16">
        <v>1.0407988269259443</v>
      </c>
    </row>
    <row r="1021" spans="1:7" x14ac:dyDescent="0.35">
      <c r="A1021">
        <v>2025</v>
      </c>
      <c r="B1021">
        <v>1</v>
      </c>
      <c r="C1021">
        <v>12</v>
      </c>
      <c r="D1021" s="16">
        <v>2.7327125513194428</v>
      </c>
      <c r="E1021" s="16">
        <v>3.7448427704101799</v>
      </c>
      <c r="F1021" s="16">
        <v>3.8095879180218777</v>
      </c>
      <c r="G1021" s="16">
        <v>1.1639078462540833</v>
      </c>
    </row>
    <row r="1022" spans="1:7" x14ac:dyDescent="0.35">
      <c r="A1022">
        <v>2025</v>
      </c>
      <c r="B1022">
        <v>1</v>
      </c>
      <c r="C1022">
        <v>13</v>
      </c>
      <c r="D1022" s="16">
        <v>1.1358135760115622</v>
      </c>
      <c r="E1022" s="16">
        <v>0.83562955720481202</v>
      </c>
      <c r="F1022" s="16">
        <v>1.4145231406964847</v>
      </c>
      <c r="G1022" s="16">
        <v>1.9022784716479273</v>
      </c>
    </row>
    <row r="1023" spans="1:7" x14ac:dyDescent="0.35">
      <c r="A1023">
        <v>2025</v>
      </c>
      <c r="B1023">
        <v>1</v>
      </c>
      <c r="C1023">
        <v>14</v>
      </c>
      <c r="D1023" s="16">
        <v>1.4603189875410725</v>
      </c>
      <c r="E1023" s="16">
        <v>1.1470634047448809</v>
      </c>
      <c r="F1023" s="16">
        <v>0.26080729199663732</v>
      </c>
      <c r="G1023" s="16">
        <v>2.0723581349507207</v>
      </c>
    </row>
    <row r="1024" spans="1:7" x14ac:dyDescent="0.35">
      <c r="A1024">
        <v>2025</v>
      </c>
      <c r="B1024">
        <v>1</v>
      </c>
      <c r="C1024">
        <v>15</v>
      </c>
      <c r="D1024" s="16">
        <v>1.753018424609758</v>
      </c>
      <c r="E1024" s="16">
        <v>2.8600932822093363</v>
      </c>
      <c r="F1024" s="16">
        <v>0.68496094361985183</v>
      </c>
      <c r="G1024" s="16">
        <v>1.2070638392410005</v>
      </c>
    </row>
    <row r="1025" spans="1:7" x14ac:dyDescent="0.35">
      <c r="A1025">
        <v>2025</v>
      </c>
      <c r="B1025">
        <v>1</v>
      </c>
      <c r="C1025">
        <v>16</v>
      </c>
      <c r="D1025" s="16">
        <v>0.35336856278908702</v>
      </c>
      <c r="E1025" s="16">
        <v>2.7843640336193296</v>
      </c>
      <c r="F1025" s="16">
        <v>1.2440825344530229</v>
      </c>
      <c r="G1025" s="16">
        <v>2.1055897297055042</v>
      </c>
    </row>
    <row r="1026" spans="1:7" x14ac:dyDescent="0.35">
      <c r="A1026">
        <v>2025</v>
      </c>
      <c r="B1026">
        <v>1</v>
      </c>
      <c r="C1026">
        <v>17</v>
      </c>
      <c r="D1026" s="16">
        <v>1.6928283793187822</v>
      </c>
      <c r="E1026" s="16">
        <v>0.68236655317001604</v>
      </c>
      <c r="F1026" s="16">
        <v>1.1224955615138019</v>
      </c>
      <c r="G1026" s="16">
        <v>3.9105708363670932</v>
      </c>
    </row>
    <row r="1027" spans="1:7" x14ac:dyDescent="0.35">
      <c r="A1027">
        <v>2025</v>
      </c>
      <c r="B1027">
        <v>1</v>
      </c>
      <c r="C1027">
        <v>18</v>
      </c>
      <c r="D1027" s="16">
        <v>2.7469122627178102</v>
      </c>
      <c r="E1027" s="16">
        <v>2.2191253671927273</v>
      </c>
      <c r="F1027" s="16">
        <v>0.61574718437359799</v>
      </c>
      <c r="G1027" s="16">
        <v>3.7374370225563163</v>
      </c>
    </row>
    <row r="1028" spans="1:7" x14ac:dyDescent="0.35">
      <c r="A1028">
        <v>2025</v>
      </c>
      <c r="B1028">
        <v>1</v>
      </c>
      <c r="C1028">
        <v>19</v>
      </c>
      <c r="D1028" s="16">
        <v>1.206953508496996</v>
      </c>
      <c r="E1028" s="16">
        <v>3.1307336739339364</v>
      </c>
      <c r="F1028" s="16">
        <v>3.4509006622554868</v>
      </c>
      <c r="G1028" s="16">
        <v>0.84157247798495272</v>
      </c>
    </row>
    <row r="1029" spans="1:7" x14ac:dyDescent="0.35">
      <c r="A1029">
        <v>2025</v>
      </c>
      <c r="B1029">
        <v>1</v>
      </c>
      <c r="C1029">
        <v>20</v>
      </c>
      <c r="D1029" s="16">
        <v>0.86829004136589161</v>
      </c>
      <c r="E1029" s="16">
        <v>3.6481076147680644</v>
      </c>
      <c r="F1029" s="16">
        <v>2.1121226668037538</v>
      </c>
      <c r="G1029" s="16">
        <v>0.24865238941602952</v>
      </c>
    </row>
    <row r="1030" spans="1:7" x14ac:dyDescent="0.35">
      <c r="A1030">
        <v>2025</v>
      </c>
      <c r="B1030">
        <v>1</v>
      </c>
      <c r="C1030">
        <v>21</v>
      </c>
      <c r="D1030" s="16">
        <v>1.3270732006066916</v>
      </c>
      <c r="E1030" s="16">
        <v>3.2427798496590858</v>
      </c>
      <c r="F1030" s="16">
        <v>0.65088806459839565</v>
      </c>
      <c r="G1030" s="16">
        <v>6.8324994451163246E-2</v>
      </c>
    </row>
    <row r="1031" spans="1:7" x14ac:dyDescent="0.35">
      <c r="A1031">
        <v>2025</v>
      </c>
      <c r="B1031">
        <v>1</v>
      </c>
      <c r="C1031">
        <v>22</v>
      </c>
      <c r="D1031" s="16">
        <v>3.5250646120534528</v>
      </c>
      <c r="E1031" s="16">
        <v>2.1080255363002713</v>
      </c>
      <c r="F1031" s="16">
        <v>3.6260889517368682</v>
      </c>
      <c r="G1031" s="16">
        <v>0.338420775944134</v>
      </c>
    </row>
    <row r="1032" spans="1:7" x14ac:dyDescent="0.35">
      <c r="A1032">
        <v>2025</v>
      </c>
      <c r="B1032">
        <v>1</v>
      </c>
      <c r="C1032">
        <v>23</v>
      </c>
      <c r="D1032" s="16">
        <v>1.049928458341618</v>
      </c>
      <c r="E1032" s="16">
        <v>0.96469969350423712</v>
      </c>
      <c r="F1032" s="16">
        <v>1.7914810362532534</v>
      </c>
      <c r="G1032" s="16">
        <v>3.5597733260567619</v>
      </c>
    </row>
    <row r="1033" spans="1:7" x14ac:dyDescent="0.35">
      <c r="A1033">
        <v>2025</v>
      </c>
      <c r="B1033">
        <v>1</v>
      </c>
      <c r="C1033">
        <v>24</v>
      </c>
      <c r="D1033" s="16">
        <v>2.9213591668182723</v>
      </c>
      <c r="E1033" s="16">
        <v>1.3257326362428339</v>
      </c>
      <c r="F1033" s="16">
        <v>1.4998404515611217</v>
      </c>
      <c r="G1033" s="16">
        <v>1.6266066454820041</v>
      </c>
    </row>
    <row r="1034" spans="1:7" x14ac:dyDescent="0.35">
      <c r="A1034">
        <v>2025</v>
      </c>
      <c r="B1034">
        <v>1</v>
      </c>
      <c r="C1034">
        <v>25</v>
      </c>
      <c r="D1034" s="16">
        <v>2.3560681553608318</v>
      </c>
      <c r="E1034" s="16">
        <v>2.2271295236609796</v>
      </c>
      <c r="F1034" s="16">
        <v>3.289672078298187</v>
      </c>
      <c r="G1034" s="16">
        <v>0.98050128627419131</v>
      </c>
    </row>
    <row r="1035" spans="1:7" x14ac:dyDescent="0.35">
      <c r="A1035">
        <v>2025</v>
      </c>
      <c r="B1035">
        <v>1</v>
      </c>
      <c r="C1035">
        <v>26</v>
      </c>
      <c r="D1035" s="16">
        <v>2.9414970562367149</v>
      </c>
      <c r="E1035" s="16">
        <v>1.3585256567504613</v>
      </c>
      <c r="F1035" s="16">
        <v>1.4970986019696562</v>
      </c>
      <c r="G1035" s="16">
        <v>2.4160486793923139</v>
      </c>
    </row>
    <row r="1036" spans="1:7" x14ac:dyDescent="0.35">
      <c r="A1036">
        <v>2025</v>
      </c>
      <c r="B1036">
        <v>1</v>
      </c>
      <c r="C1036">
        <v>27</v>
      </c>
      <c r="D1036" s="16">
        <v>1.4341998522241326</v>
      </c>
      <c r="E1036" s="16">
        <v>1.2885237380265235</v>
      </c>
      <c r="F1036" s="16">
        <v>1.664659642339462</v>
      </c>
      <c r="G1036" s="16">
        <v>0.48953379125229901</v>
      </c>
    </row>
    <row r="1037" spans="1:7" x14ac:dyDescent="0.35">
      <c r="A1037">
        <v>2025</v>
      </c>
      <c r="B1037">
        <v>1</v>
      </c>
      <c r="C1037">
        <v>28</v>
      </c>
      <c r="D1037" s="16">
        <v>2.2171716260296219</v>
      </c>
      <c r="E1037" s="16">
        <v>0.68532563766435262</v>
      </c>
      <c r="F1037" s="16">
        <v>0.10498032272138502</v>
      </c>
      <c r="G1037" s="16">
        <v>0.78558994571279284</v>
      </c>
    </row>
    <row r="1038" spans="1:7" x14ac:dyDescent="0.35">
      <c r="A1038">
        <v>2025</v>
      </c>
      <c r="B1038">
        <v>2</v>
      </c>
      <c r="C1038">
        <v>1</v>
      </c>
      <c r="D1038" s="16">
        <v>3.7002211162725072</v>
      </c>
      <c r="E1038" s="16">
        <v>1.2479463745610646</v>
      </c>
      <c r="F1038" s="16">
        <v>2.4098972779368277</v>
      </c>
      <c r="G1038" s="16">
        <v>1.4019229708456238</v>
      </c>
    </row>
    <row r="1039" spans="1:7" x14ac:dyDescent="0.35">
      <c r="A1039">
        <v>2025</v>
      </c>
      <c r="B1039">
        <v>2</v>
      </c>
      <c r="C1039">
        <v>2</v>
      </c>
      <c r="D1039" s="16">
        <v>2.2027395187954468</v>
      </c>
      <c r="E1039" s="16">
        <v>1.5452996140657174</v>
      </c>
      <c r="F1039" s="16">
        <v>3.8783539922893442</v>
      </c>
      <c r="G1039" s="16">
        <v>3.6159000507548917</v>
      </c>
    </row>
    <row r="1040" spans="1:7" x14ac:dyDescent="0.35">
      <c r="A1040">
        <v>2025</v>
      </c>
      <c r="B1040">
        <v>2</v>
      </c>
      <c r="C1040">
        <v>3</v>
      </c>
      <c r="D1040" s="16">
        <v>3.8271714054168626</v>
      </c>
      <c r="E1040" s="16">
        <v>2.0190956990324271</v>
      </c>
      <c r="F1040" s="16">
        <v>2.4294740829599091</v>
      </c>
      <c r="G1040" s="16">
        <v>2.9390158383145155</v>
      </c>
    </row>
    <row r="1041" spans="1:7" x14ac:dyDescent="0.35">
      <c r="A1041">
        <v>2025</v>
      </c>
      <c r="B1041">
        <v>2</v>
      </c>
      <c r="C1041">
        <v>4</v>
      </c>
      <c r="D1041" s="16">
        <v>3.2138472171250956</v>
      </c>
      <c r="E1041" s="16">
        <v>1.2205076921789133</v>
      </c>
      <c r="F1041" s="16">
        <v>0.27484390206961651</v>
      </c>
      <c r="G1041" s="16">
        <v>1.7209223042964794</v>
      </c>
    </row>
    <row r="1042" spans="1:7" x14ac:dyDescent="0.35">
      <c r="A1042">
        <v>2025</v>
      </c>
      <c r="B1042">
        <v>2</v>
      </c>
      <c r="C1042">
        <v>5</v>
      </c>
      <c r="D1042" s="16">
        <v>1.8688729176113013</v>
      </c>
      <c r="E1042" s="16">
        <v>3.8035109457831373</v>
      </c>
      <c r="F1042" s="16">
        <v>2.1104910486847297</v>
      </c>
      <c r="G1042" s="16">
        <v>0.26139479666601906</v>
      </c>
    </row>
    <row r="1043" spans="1:7" x14ac:dyDescent="0.35">
      <c r="A1043">
        <v>2025</v>
      </c>
      <c r="B1043">
        <v>2</v>
      </c>
      <c r="C1043">
        <v>6</v>
      </c>
      <c r="D1043" s="16">
        <v>0.67751231557271296</v>
      </c>
      <c r="E1043" s="16">
        <v>3.3749592375346587</v>
      </c>
      <c r="F1043" s="16">
        <v>7.6101656627080239E-2</v>
      </c>
      <c r="G1043" s="16">
        <v>3.4777286015900848</v>
      </c>
    </row>
    <row r="1044" spans="1:7" x14ac:dyDescent="0.35">
      <c r="A1044">
        <v>2025</v>
      </c>
      <c r="B1044">
        <v>2</v>
      </c>
      <c r="C1044">
        <v>7</v>
      </c>
      <c r="D1044" s="16">
        <v>3.4225569472154538</v>
      </c>
      <c r="E1044" s="16">
        <v>1.8585356390878358</v>
      </c>
      <c r="F1044" s="16">
        <v>3.6022826122190823</v>
      </c>
      <c r="G1044" s="16">
        <v>1.9757530803240151</v>
      </c>
    </row>
    <row r="1045" spans="1:7" x14ac:dyDescent="0.35">
      <c r="A1045">
        <v>2025</v>
      </c>
      <c r="B1045">
        <v>2</v>
      </c>
      <c r="C1045">
        <v>8</v>
      </c>
      <c r="D1045" s="16">
        <v>1.2297582651680425</v>
      </c>
      <c r="E1045" s="16">
        <v>3.7746353099666141</v>
      </c>
      <c r="F1045" s="16">
        <v>2.7125717313031545</v>
      </c>
      <c r="G1045" s="16">
        <v>3.8434616191014017</v>
      </c>
    </row>
    <row r="1046" spans="1:7" x14ac:dyDescent="0.35">
      <c r="A1046">
        <v>2025</v>
      </c>
      <c r="B1046">
        <v>2</v>
      </c>
      <c r="C1046">
        <v>9</v>
      </c>
      <c r="D1046" s="16">
        <v>1.387748296259478</v>
      </c>
      <c r="E1046" s="16">
        <v>2.5035299690037194</v>
      </c>
      <c r="F1046" s="16">
        <v>2.3336803962863844</v>
      </c>
      <c r="G1046" s="16">
        <v>3.8849028336400804</v>
      </c>
    </row>
    <row r="1047" spans="1:7" x14ac:dyDescent="0.35">
      <c r="A1047">
        <v>2025</v>
      </c>
      <c r="B1047">
        <v>2</v>
      </c>
      <c r="C1047">
        <v>10</v>
      </c>
      <c r="D1047" s="16">
        <v>3.6518729231131033</v>
      </c>
      <c r="E1047" s="16">
        <v>2.3638563284464711</v>
      </c>
      <c r="F1047" s="16">
        <v>0.9338803778516982</v>
      </c>
      <c r="G1047" s="16">
        <v>2.5464992244124591</v>
      </c>
    </row>
    <row r="1048" spans="1:7" x14ac:dyDescent="0.35">
      <c r="A1048">
        <v>2025</v>
      </c>
      <c r="B1048">
        <v>2</v>
      </c>
      <c r="C1048">
        <v>11</v>
      </c>
      <c r="D1048" s="16">
        <v>0.1545194017159579</v>
      </c>
      <c r="E1048" s="16">
        <v>1.8523381682443847</v>
      </c>
      <c r="F1048" s="16">
        <v>1.9804636520425078</v>
      </c>
      <c r="G1048" s="16">
        <v>1.8985785772073416</v>
      </c>
    </row>
    <row r="1049" spans="1:7" x14ac:dyDescent="0.35">
      <c r="A1049">
        <v>2025</v>
      </c>
      <c r="B1049">
        <v>2</v>
      </c>
      <c r="C1049">
        <v>12</v>
      </c>
      <c r="D1049" s="16">
        <v>1.1819312820802419</v>
      </c>
      <c r="E1049" s="16">
        <v>1.0037270622263597</v>
      </c>
      <c r="F1049" s="16">
        <v>0.3855985051209494</v>
      </c>
      <c r="G1049" s="16">
        <v>0.98503312960386369</v>
      </c>
    </row>
    <row r="1050" spans="1:7" x14ac:dyDescent="0.35">
      <c r="A1050">
        <v>2025</v>
      </c>
      <c r="B1050">
        <v>2</v>
      </c>
      <c r="C1050">
        <v>13</v>
      </c>
      <c r="D1050" s="16">
        <v>3.0185197356096523</v>
      </c>
      <c r="E1050" s="16">
        <v>1.9313816816494853</v>
      </c>
      <c r="F1050" s="16">
        <v>0.21008045871111136</v>
      </c>
      <c r="G1050" s="16">
        <v>3.396761882293919</v>
      </c>
    </row>
    <row r="1051" spans="1:7" x14ac:dyDescent="0.35">
      <c r="A1051">
        <v>2025</v>
      </c>
      <c r="B1051">
        <v>2</v>
      </c>
      <c r="C1051">
        <v>14</v>
      </c>
      <c r="D1051" s="16">
        <v>3.9716807488163215</v>
      </c>
      <c r="E1051" s="16">
        <v>0.69249422638489966</v>
      </c>
      <c r="F1051" s="16">
        <v>3.4710883303832749</v>
      </c>
      <c r="G1051" s="16">
        <v>0.64172184194917792</v>
      </c>
    </row>
    <row r="1052" spans="1:7" x14ac:dyDescent="0.35">
      <c r="A1052">
        <v>2025</v>
      </c>
      <c r="B1052">
        <v>2</v>
      </c>
      <c r="C1052">
        <v>15</v>
      </c>
      <c r="D1052" s="16">
        <v>0.48879801174882509</v>
      </c>
      <c r="E1052" s="16">
        <v>3.2085061909175128</v>
      </c>
      <c r="F1052" s="16">
        <v>0.1943927863083168</v>
      </c>
      <c r="G1052" s="16">
        <v>2.4315523409172197</v>
      </c>
    </row>
    <row r="1053" spans="1:7" x14ac:dyDescent="0.35">
      <c r="A1053">
        <v>2025</v>
      </c>
      <c r="B1053">
        <v>2</v>
      </c>
      <c r="C1053">
        <v>16</v>
      </c>
      <c r="D1053" s="16">
        <v>2.1824032882922957</v>
      </c>
      <c r="E1053" s="16">
        <v>2.7601910261307245</v>
      </c>
      <c r="F1053" s="16">
        <v>0.96751728945391813</v>
      </c>
      <c r="G1053" s="16">
        <v>0.37455686766575225</v>
      </c>
    </row>
    <row r="1054" spans="1:7" x14ac:dyDescent="0.35">
      <c r="A1054">
        <v>2025</v>
      </c>
      <c r="B1054">
        <v>2</v>
      </c>
      <c r="C1054">
        <v>17</v>
      </c>
      <c r="D1054" s="16">
        <v>2.8211164773989985</v>
      </c>
      <c r="E1054" s="16">
        <v>2.6275474057888708</v>
      </c>
      <c r="F1054" s="16">
        <v>1.7028656046485873</v>
      </c>
      <c r="G1054" s="16">
        <v>3.2033060960171462</v>
      </c>
    </row>
    <row r="1055" spans="1:7" x14ac:dyDescent="0.35">
      <c r="A1055">
        <v>2025</v>
      </c>
      <c r="B1055">
        <v>2</v>
      </c>
      <c r="C1055">
        <v>18</v>
      </c>
      <c r="D1055" s="16">
        <v>3.4147928331319206</v>
      </c>
      <c r="E1055" s="16">
        <v>2.0498886003416619</v>
      </c>
      <c r="F1055" s="16">
        <v>3.6083416970991662</v>
      </c>
      <c r="G1055" s="16">
        <v>1.4335910676265389</v>
      </c>
    </row>
    <row r="1056" spans="1:7" x14ac:dyDescent="0.35">
      <c r="A1056">
        <v>2025</v>
      </c>
      <c r="B1056">
        <v>2</v>
      </c>
      <c r="C1056">
        <v>19</v>
      </c>
      <c r="D1056" s="16">
        <v>2.6401586474790815</v>
      </c>
      <c r="E1056" s="16">
        <v>1.9412053717381412</v>
      </c>
      <c r="F1056" s="16">
        <v>0.40934871388283778</v>
      </c>
      <c r="G1056" s="16">
        <v>0.68248124261953302</v>
      </c>
    </row>
    <row r="1057" spans="1:7" x14ac:dyDescent="0.35">
      <c r="A1057">
        <v>2025</v>
      </c>
      <c r="B1057">
        <v>2</v>
      </c>
      <c r="C1057">
        <v>20</v>
      </c>
      <c r="D1057" s="16">
        <v>3.0312410721045651</v>
      </c>
      <c r="E1057" s="16">
        <v>2.9145689573549243</v>
      </c>
      <c r="F1057" s="16">
        <v>2.4401660865439467</v>
      </c>
      <c r="G1057" s="16">
        <v>1.8600643291723857</v>
      </c>
    </row>
    <row r="1058" spans="1:7" x14ac:dyDescent="0.35">
      <c r="A1058">
        <v>2025</v>
      </c>
      <c r="B1058">
        <v>2</v>
      </c>
      <c r="C1058">
        <v>21</v>
      </c>
      <c r="D1058" s="16">
        <v>0.96363468812621944</v>
      </c>
      <c r="E1058" s="16">
        <v>0.38639488541001743</v>
      </c>
      <c r="F1058" s="16">
        <v>1.9509014757377736</v>
      </c>
      <c r="G1058" s="16">
        <v>1.518046329159493</v>
      </c>
    </row>
    <row r="1059" spans="1:7" x14ac:dyDescent="0.35">
      <c r="A1059">
        <v>2025</v>
      </c>
      <c r="B1059">
        <v>2</v>
      </c>
      <c r="C1059">
        <v>22</v>
      </c>
      <c r="D1059" s="16">
        <v>0.23556915318174854</v>
      </c>
      <c r="E1059" s="16">
        <v>0.87346075030133896</v>
      </c>
      <c r="F1059" s="16">
        <v>3.2062911937187999</v>
      </c>
      <c r="G1059" s="16">
        <v>3.7850041896636619</v>
      </c>
    </row>
    <row r="1060" spans="1:7" x14ac:dyDescent="0.35">
      <c r="A1060">
        <v>2025</v>
      </c>
      <c r="B1060">
        <v>2</v>
      </c>
      <c r="C1060">
        <v>23</v>
      </c>
      <c r="D1060" s="16">
        <v>2.8749320593482066</v>
      </c>
      <c r="E1060" s="16">
        <v>2.6697990083304073</v>
      </c>
      <c r="F1060" s="16">
        <v>1.4721089864760191</v>
      </c>
      <c r="G1060" s="16">
        <v>2.9711339575487283</v>
      </c>
    </row>
    <row r="1061" spans="1:7" x14ac:dyDescent="0.35">
      <c r="A1061">
        <v>2025</v>
      </c>
      <c r="B1061">
        <v>2</v>
      </c>
      <c r="C1061">
        <v>24</v>
      </c>
      <c r="D1061" s="16">
        <v>1.801324755267919</v>
      </c>
      <c r="E1061" s="16">
        <v>1.0931236209322881</v>
      </c>
      <c r="F1061" s="16">
        <v>1.1612717621109501</v>
      </c>
      <c r="G1061" s="16">
        <v>0.80872537931847832</v>
      </c>
    </row>
    <row r="1062" spans="1:7" x14ac:dyDescent="0.35">
      <c r="A1062">
        <v>2025</v>
      </c>
      <c r="B1062">
        <v>2</v>
      </c>
      <c r="C1062">
        <v>25</v>
      </c>
      <c r="D1062" s="16">
        <v>1.7956454196329323</v>
      </c>
      <c r="E1062" s="16">
        <v>1.9202411044752643</v>
      </c>
      <c r="F1062" s="16">
        <v>2.6969760912978082</v>
      </c>
      <c r="G1062" s="16">
        <v>0.60335821570931847</v>
      </c>
    </row>
    <row r="1063" spans="1:7" x14ac:dyDescent="0.35">
      <c r="A1063">
        <v>2025</v>
      </c>
      <c r="B1063">
        <v>2</v>
      </c>
      <c r="C1063">
        <v>26</v>
      </c>
      <c r="D1063" s="16">
        <v>1.8710257399215129</v>
      </c>
      <c r="E1063" s="16">
        <v>3.4008371861660187</v>
      </c>
      <c r="F1063" s="16">
        <v>3.7590627942751955</v>
      </c>
      <c r="G1063" s="16">
        <v>0.72913130937559956</v>
      </c>
    </row>
    <row r="1064" spans="1:7" x14ac:dyDescent="0.35">
      <c r="A1064">
        <v>2025</v>
      </c>
      <c r="B1064">
        <v>2</v>
      </c>
      <c r="C1064">
        <v>27</v>
      </c>
      <c r="D1064" s="16">
        <v>2.7901628343825351</v>
      </c>
      <c r="E1064" s="16">
        <v>3.6867635560784722</v>
      </c>
      <c r="F1064" s="16">
        <v>0.27497026595090679</v>
      </c>
      <c r="G1064" s="16">
        <v>1.5803907334365279</v>
      </c>
    </row>
    <row r="1065" spans="1:7" x14ac:dyDescent="0.35">
      <c r="A1065">
        <v>2025</v>
      </c>
      <c r="B1065">
        <v>2</v>
      </c>
      <c r="C1065">
        <v>28</v>
      </c>
      <c r="D1065" s="16">
        <v>0.64578255437298404</v>
      </c>
      <c r="E1065" s="16">
        <v>3.6451750545531656</v>
      </c>
      <c r="F1065" s="16">
        <v>3.4026769207158916</v>
      </c>
      <c r="G1065" s="16">
        <v>2.4548757107091439</v>
      </c>
    </row>
    <row r="1066" spans="1:7" x14ac:dyDescent="0.35">
      <c r="A1066">
        <v>2025</v>
      </c>
      <c r="B1066">
        <v>3</v>
      </c>
      <c r="C1066">
        <v>1</v>
      </c>
      <c r="D1066" s="16">
        <v>3.5872589038275748</v>
      </c>
      <c r="E1066" s="16">
        <v>3.915951117315549</v>
      </c>
      <c r="F1066" s="16">
        <v>0.90964433860816873</v>
      </c>
      <c r="G1066" s="16">
        <v>0.73218319143602528</v>
      </c>
    </row>
    <row r="1067" spans="1:7" x14ac:dyDescent="0.35">
      <c r="A1067">
        <v>2025</v>
      </c>
      <c r="B1067">
        <v>3</v>
      </c>
      <c r="C1067">
        <v>2</v>
      </c>
      <c r="D1067" s="16">
        <v>0.54791022062024375</v>
      </c>
      <c r="E1067" s="16">
        <v>0.80258219400153763</v>
      </c>
      <c r="F1067" s="16">
        <v>3.3991130640639664</v>
      </c>
      <c r="G1067" s="16">
        <v>3.9972339824809766</v>
      </c>
    </row>
    <row r="1068" spans="1:7" x14ac:dyDescent="0.35">
      <c r="A1068">
        <v>2025</v>
      </c>
      <c r="B1068">
        <v>3</v>
      </c>
      <c r="C1068">
        <v>3</v>
      </c>
      <c r="D1068" s="16">
        <v>1.6655319143835277</v>
      </c>
      <c r="E1068" s="16">
        <v>3.7787955867674099</v>
      </c>
      <c r="F1068" s="16">
        <v>2.139223717402825</v>
      </c>
      <c r="G1068" s="16">
        <v>0.68614228528974275</v>
      </c>
    </row>
    <row r="1069" spans="1:7" x14ac:dyDescent="0.35">
      <c r="A1069">
        <v>2025</v>
      </c>
      <c r="B1069">
        <v>3</v>
      </c>
      <c r="C1069">
        <v>4</v>
      </c>
      <c r="D1069" s="16">
        <v>0.52448073231925063</v>
      </c>
      <c r="E1069" s="16">
        <v>2.973772806842597</v>
      </c>
      <c r="F1069" s="16">
        <v>2.610758242833461</v>
      </c>
      <c r="G1069" s="16">
        <v>0.19263346086141553</v>
      </c>
    </row>
    <row r="1070" spans="1:7" x14ac:dyDescent="0.35">
      <c r="A1070">
        <v>2025</v>
      </c>
      <c r="B1070">
        <v>3</v>
      </c>
      <c r="C1070">
        <v>5</v>
      </c>
      <c r="D1070" s="16">
        <v>3.5717335661082044</v>
      </c>
      <c r="E1070" s="16">
        <v>3.5158346131809615</v>
      </c>
      <c r="F1070" s="16">
        <v>2.9602542393603355</v>
      </c>
      <c r="G1070" s="16">
        <v>0.84455949375799788</v>
      </c>
    </row>
    <row r="1071" spans="1:7" x14ac:dyDescent="0.35">
      <c r="A1071">
        <v>2025</v>
      </c>
      <c r="B1071">
        <v>3</v>
      </c>
      <c r="C1071">
        <v>6</v>
      </c>
      <c r="D1071" s="16">
        <v>7.2769248282665622E-2</v>
      </c>
      <c r="E1071" s="16">
        <v>1.5203745955653578</v>
      </c>
      <c r="F1071" s="16">
        <v>0.70833454375886662</v>
      </c>
      <c r="G1071" s="16">
        <v>1.2002734597887774</v>
      </c>
    </row>
    <row r="1072" spans="1:7" x14ac:dyDescent="0.35">
      <c r="A1072">
        <v>2025</v>
      </c>
      <c r="B1072">
        <v>3</v>
      </c>
      <c r="C1072">
        <v>7</v>
      </c>
      <c r="D1072" s="16">
        <v>3.4469054379714001</v>
      </c>
      <c r="E1072" s="16">
        <v>1.0390287483416305</v>
      </c>
      <c r="F1072" s="16">
        <v>2.0168564253731058</v>
      </c>
      <c r="G1072" s="16">
        <v>1.5295149237141947</v>
      </c>
    </row>
    <row r="1073" spans="1:7" x14ac:dyDescent="0.35">
      <c r="A1073">
        <v>2025</v>
      </c>
      <c r="B1073">
        <v>3</v>
      </c>
      <c r="C1073">
        <v>8</v>
      </c>
      <c r="D1073" s="16">
        <v>0.34312508411106313</v>
      </c>
      <c r="E1073" s="16">
        <v>1.7375874658414721</v>
      </c>
      <c r="F1073" s="16">
        <v>0.31906963553870016</v>
      </c>
      <c r="G1073" s="16">
        <v>0.46988649439340646</v>
      </c>
    </row>
    <row r="1074" spans="1:7" x14ac:dyDescent="0.35">
      <c r="A1074">
        <v>2025</v>
      </c>
      <c r="B1074">
        <v>3</v>
      </c>
      <c r="C1074">
        <v>9</v>
      </c>
      <c r="D1074" s="16">
        <v>3.9567639873623723</v>
      </c>
      <c r="E1074" s="16">
        <v>0.29354642711097512</v>
      </c>
      <c r="F1074" s="16">
        <v>0.3551175037042289</v>
      </c>
      <c r="G1074" s="16">
        <v>3.7780142977350026</v>
      </c>
    </row>
    <row r="1075" spans="1:7" x14ac:dyDescent="0.35">
      <c r="A1075">
        <v>2025</v>
      </c>
      <c r="B1075">
        <v>3</v>
      </c>
      <c r="C1075">
        <v>10</v>
      </c>
      <c r="D1075" s="16">
        <v>0.12084195631751804</v>
      </c>
      <c r="E1075" s="16">
        <v>0.86097354642494039</v>
      </c>
      <c r="F1075" s="16">
        <v>3.2542908048839485</v>
      </c>
      <c r="G1075" s="16">
        <v>1.7580955638981455</v>
      </c>
    </row>
    <row r="1076" spans="1:7" x14ac:dyDescent="0.35">
      <c r="A1076">
        <v>2025</v>
      </c>
      <c r="B1076">
        <v>3</v>
      </c>
      <c r="C1076">
        <v>11</v>
      </c>
      <c r="D1076" s="16">
        <v>0.55377376743905016</v>
      </c>
      <c r="E1076" s="16">
        <v>2.9043087245165427</v>
      </c>
      <c r="F1076" s="16">
        <v>2.9845747708893575</v>
      </c>
      <c r="G1076" s="16">
        <v>1.3296641504714315</v>
      </c>
    </row>
    <row r="1077" spans="1:7" x14ac:dyDescent="0.35">
      <c r="A1077">
        <v>2025</v>
      </c>
      <c r="B1077">
        <v>3</v>
      </c>
      <c r="C1077">
        <v>12</v>
      </c>
      <c r="D1077" s="16">
        <v>0.16054503499375183</v>
      </c>
      <c r="E1077" s="16">
        <v>1.8839519037251842</v>
      </c>
      <c r="F1077" s="16">
        <v>0.79261667177792017</v>
      </c>
      <c r="G1077" s="16">
        <v>2.4524091499659817</v>
      </c>
    </row>
    <row r="1078" spans="1:7" x14ac:dyDescent="0.35">
      <c r="A1078">
        <v>2025</v>
      </c>
      <c r="B1078">
        <v>3</v>
      </c>
      <c r="C1078">
        <v>13</v>
      </c>
      <c r="D1078" s="16">
        <v>1.0840857193059001</v>
      </c>
      <c r="E1078" s="16">
        <v>1.3653670633495478</v>
      </c>
      <c r="F1078" s="16">
        <v>1.9243870517084702</v>
      </c>
      <c r="G1078" s="16">
        <v>3.6145132376777642</v>
      </c>
    </row>
    <row r="1079" spans="1:7" x14ac:dyDescent="0.35">
      <c r="A1079">
        <v>2025</v>
      </c>
      <c r="B1079">
        <v>3</v>
      </c>
      <c r="C1079">
        <v>14</v>
      </c>
      <c r="D1079" s="16">
        <v>3.4230285576898027</v>
      </c>
      <c r="E1079" s="16">
        <v>9.5993961308676212E-2</v>
      </c>
      <c r="F1079" s="16">
        <v>0.42603443544265618</v>
      </c>
      <c r="G1079" s="16">
        <v>3.8316046716096888</v>
      </c>
    </row>
    <row r="1080" spans="1:7" x14ac:dyDescent="0.35">
      <c r="A1080">
        <v>2025</v>
      </c>
      <c r="B1080">
        <v>3</v>
      </c>
      <c r="C1080">
        <v>15</v>
      </c>
      <c r="D1080" s="16">
        <v>0.41176512202165672</v>
      </c>
      <c r="E1080" s="16">
        <v>3.0249887289490296E-2</v>
      </c>
      <c r="F1080" s="16">
        <v>2.0608878476943273</v>
      </c>
      <c r="G1080" s="16">
        <v>1.8029556410257568</v>
      </c>
    </row>
    <row r="1081" spans="1:7" x14ac:dyDescent="0.35">
      <c r="A1081">
        <v>2025</v>
      </c>
      <c r="B1081">
        <v>3</v>
      </c>
      <c r="C1081">
        <v>16</v>
      </c>
      <c r="D1081" s="16">
        <v>1.6402775126343716</v>
      </c>
      <c r="E1081" s="16">
        <v>2.8522317998531115</v>
      </c>
      <c r="F1081" s="16">
        <v>1.5932487908565016</v>
      </c>
      <c r="G1081" s="16">
        <v>2.8705308582986939</v>
      </c>
    </row>
    <row r="1082" spans="1:7" x14ac:dyDescent="0.35">
      <c r="A1082">
        <v>2025</v>
      </c>
      <c r="B1082">
        <v>3</v>
      </c>
      <c r="C1082">
        <v>17</v>
      </c>
      <c r="D1082" s="16">
        <v>3.4645222384248617</v>
      </c>
      <c r="E1082" s="16">
        <v>3.4697304185219866</v>
      </c>
      <c r="F1082" s="16">
        <v>1.6405599656242371</v>
      </c>
      <c r="G1082" s="16">
        <v>2.5491901028695456</v>
      </c>
    </row>
    <row r="1083" spans="1:7" x14ac:dyDescent="0.35">
      <c r="A1083">
        <v>2025</v>
      </c>
      <c r="B1083">
        <v>3</v>
      </c>
      <c r="C1083">
        <v>18</v>
      </c>
      <c r="D1083" s="16">
        <v>1.43363608708915</v>
      </c>
      <c r="E1083" s="16">
        <v>1.7364564645435405</v>
      </c>
      <c r="F1083" s="16">
        <v>2.8356718138962784</v>
      </c>
      <c r="G1083" s="16">
        <v>3.4986158056586705</v>
      </c>
    </row>
    <row r="1084" spans="1:7" x14ac:dyDescent="0.35">
      <c r="A1084">
        <v>2025</v>
      </c>
      <c r="B1084">
        <v>3</v>
      </c>
      <c r="C1084">
        <v>19</v>
      </c>
      <c r="D1084" s="16">
        <v>2.7418305446077498</v>
      </c>
      <c r="E1084" s="16">
        <v>2.9335661690107977</v>
      </c>
      <c r="F1084" s="16">
        <v>3.4792685066147064</v>
      </c>
      <c r="G1084" s="16">
        <v>3.3891066539882719</v>
      </c>
    </row>
    <row r="1085" spans="1:7" x14ac:dyDescent="0.35">
      <c r="A1085">
        <v>2025</v>
      </c>
      <c r="B1085">
        <v>3</v>
      </c>
      <c r="C1085">
        <v>20</v>
      </c>
      <c r="D1085" s="16">
        <v>1.9828100464824416</v>
      </c>
      <c r="E1085" s="16">
        <v>0.85939104414901779</v>
      </c>
      <c r="F1085" s="16">
        <v>0.39630145565484654</v>
      </c>
      <c r="G1085" s="16">
        <v>2.3605671599040612</v>
      </c>
    </row>
    <row r="1086" spans="1:7" x14ac:dyDescent="0.35">
      <c r="A1086">
        <v>2025</v>
      </c>
      <c r="B1086">
        <v>3</v>
      </c>
      <c r="C1086">
        <v>21</v>
      </c>
      <c r="D1086" s="16">
        <v>2.8276516383606936</v>
      </c>
      <c r="E1086" s="16">
        <v>0.5051670359329461</v>
      </c>
      <c r="F1086" s="16">
        <v>1.4191962279250494</v>
      </c>
      <c r="G1086" s="16">
        <v>3.808156833573368</v>
      </c>
    </row>
    <row r="1087" spans="1:7" x14ac:dyDescent="0.35">
      <c r="A1087">
        <v>2025</v>
      </c>
      <c r="B1087">
        <v>3</v>
      </c>
      <c r="C1087">
        <v>22</v>
      </c>
      <c r="D1087" s="16">
        <v>3.3083615662575587</v>
      </c>
      <c r="E1087" s="16">
        <v>2.2807344575527453</v>
      </c>
      <c r="F1087" s="16">
        <v>2.3742440218595604</v>
      </c>
      <c r="G1087" s="16">
        <v>3.9754372452715296</v>
      </c>
    </row>
    <row r="1088" spans="1:7" x14ac:dyDescent="0.35">
      <c r="A1088">
        <v>2025</v>
      </c>
      <c r="B1088">
        <v>3</v>
      </c>
      <c r="C1088">
        <v>23</v>
      </c>
      <c r="D1088" s="16">
        <v>0.61459059665939142</v>
      </c>
      <c r="E1088" s="16">
        <v>1.6013751916790082</v>
      </c>
      <c r="F1088" s="16">
        <v>3.9095261310957823</v>
      </c>
      <c r="G1088" s="16">
        <v>1.1770835977479099</v>
      </c>
    </row>
    <row r="1089" spans="1:7" x14ac:dyDescent="0.35">
      <c r="A1089">
        <v>2025</v>
      </c>
      <c r="B1089">
        <v>3</v>
      </c>
      <c r="C1089">
        <v>24</v>
      </c>
      <c r="D1089" s="16">
        <v>3.081420790390657</v>
      </c>
      <c r="E1089" s="16">
        <v>0.95820703333028634</v>
      </c>
      <c r="F1089" s="16">
        <v>2.3182976713814658</v>
      </c>
      <c r="G1089" s="16">
        <v>6.6005566639822266E-2</v>
      </c>
    </row>
    <row r="1090" spans="1:7" x14ac:dyDescent="0.35">
      <c r="A1090">
        <v>2025</v>
      </c>
      <c r="B1090">
        <v>3</v>
      </c>
      <c r="C1090">
        <v>25</v>
      </c>
      <c r="D1090" s="16">
        <v>3.8554977153268637</v>
      </c>
      <c r="E1090" s="16">
        <v>3.1390561366249652</v>
      </c>
      <c r="F1090" s="16">
        <v>2.9322773415725756</v>
      </c>
      <c r="G1090" s="16">
        <v>3.8457622482758569</v>
      </c>
    </row>
    <row r="1091" spans="1:7" x14ac:dyDescent="0.35">
      <c r="A1091">
        <v>2025</v>
      </c>
      <c r="B1091">
        <v>3</v>
      </c>
      <c r="C1091">
        <v>26</v>
      </c>
      <c r="D1091" s="16">
        <v>0.54476036754632062</v>
      </c>
      <c r="E1091" s="16">
        <v>3.4659854804300902</v>
      </c>
      <c r="F1091" s="16">
        <v>2.520387461146175</v>
      </c>
      <c r="G1091" s="16">
        <v>3.9159179716750612</v>
      </c>
    </row>
    <row r="1092" spans="1:7" x14ac:dyDescent="0.35">
      <c r="A1092">
        <v>2025</v>
      </c>
      <c r="B1092">
        <v>3</v>
      </c>
      <c r="C1092">
        <v>27</v>
      </c>
      <c r="D1092" s="16">
        <v>3.374817012130106</v>
      </c>
      <c r="E1092" s="16">
        <v>0.43369235809726669</v>
      </c>
      <c r="F1092" s="16">
        <v>0.87896816645014164</v>
      </c>
      <c r="G1092" s="16">
        <v>4.6346101166537146E-2</v>
      </c>
    </row>
    <row r="1093" spans="1:7" x14ac:dyDescent="0.35">
      <c r="A1093">
        <v>2025</v>
      </c>
      <c r="B1093">
        <v>3</v>
      </c>
      <c r="C1093">
        <v>28</v>
      </c>
      <c r="D1093" s="16">
        <v>0.23445370714971636</v>
      </c>
      <c r="E1093" s="16">
        <v>3.7110445928914961</v>
      </c>
      <c r="F1093" s="16">
        <v>2.2315619518300367</v>
      </c>
      <c r="G1093" s="16">
        <v>3.0114468775162524</v>
      </c>
    </row>
    <row r="1094" spans="1:7" x14ac:dyDescent="0.35">
      <c r="A1094">
        <v>2025</v>
      </c>
      <c r="B1094">
        <v>4</v>
      </c>
      <c r="C1094">
        <v>1</v>
      </c>
      <c r="D1094" s="16">
        <v>2.7144341181964</v>
      </c>
      <c r="E1094" s="16">
        <v>1.3084044057931177E-2</v>
      </c>
      <c r="F1094" s="16">
        <v>2.5182108197419009</v>
      </c>
      <c r="G1094" s="16">
        <v>1.897775307396016</v>
      </c>
    </row>
    <row r="1095" spans="1:7" x14ac:dyDescent="0.35">
      <c r="A1095">
        <v>2025</v>
      </c>
      <c r="B1095">
        <v>4</v>
      </c>
      <c r="C1095">
        <v>2</v>
      </c>
      <c r="D1095" s="16">
        <v>2.2399204630248328</v>
      </c>
      <c r="E1095" s="16">
        <v>2.0334071946549441</v>
      </c>
      <c r="F1095" s="16">
        <v>0.47304222036749977</v>
      </c>
      <c r="G1095" s="16">
        <v>0.29087515993916613</v>
      </c>
    </row>
    <row r="1096" spans="1:7" x14ac:dyDescent="0.35">
      <c r="A1096">
        <v>2025</v>
      </c>
      <c r="B1096">
        <v>4</v>
      </c>
      <c r="C1096">
        <v>3</v>
      </c>
      <c r="D1096" s="16">
        <v>2.9057790258515319</v>
      </c>
      <c r="E1096" s="16">
        <v>3.2626613479487601</v>
      </c>
      <c r="F1096" s="16">
        <v>3.7721826395814042</v>
      </c>
      <c r="G1096" s="16">
        <v>2.2319309380341412</v>
      </c>
    </row>
    <row r="1097" spans="1:7" x14ac:dyDescent="0.35">
      <c r="A1097">
        <v>2025</v>
      </c>
      <c r="B1097">
        <v>4</v>
      </c>
      <c r="C1097">
        <v>4</v>
      </c>
      <c r="D1097" s="16">
        <v>1.5719361658840096</v>
      </c>
      <c r="E1097" s="16">
        <v>0.30687719128226387</v>
      </c>
      <c r="F1097" s="16">
        <v>1.9557589503145367</v>
      </c>
      <c r="G1097" s="16">
        <v>1.5740135286924315</v>
      </c>
    </row>
    <row r="1098" spans="1:7" x14ac:dyDescent="0.35">
      <c r="A1098">
        <v>2025</v>
      </c>
      <c r="B1098">
        <v>4</v>
      </c>
      <c r="C1098">
        <v>5</v>
      </c>
      <c r="D1098" s="16">
        <v>1.0574141582133652</v>
      </c>
      <c r="E1098" s="16">
        <v>3.3985183805774772</v>
      </c>
      <c r="F1098" s="16">
        <v>1.2512561085747462</v>
      </c>
      <c r="G1098" s="16">
        <v>1.3078313511312616</v>
      </c>
    </row>
    <row r="1099" spans="1:7" x14ac:dyDescent="0.35">
      <c r="A1099">
        <v>2025</v>
      </c>
      <c r="B1099">
        <v>4</v>
      </c>
      <c r="C1099">
        <v>6</v>
      </c>
      <c r="D1099" s="16">
        <v>1.386363354864983</v>
      </c>
      <c r="E1099" s="16">
        <v>2.3799774113013732</v>
      </c>
      <c r="F1099" s="16">
        <v>3.7716421704205292</v>
      </c>
      <c r="G1099" s="16">
        <v>1.0897886043069742</v>
      </c>
    </row>
    <row r="1100" spans="1:7" x14ac:dyDescent="0.35">
      <c r="A1100">
        <v>2025</v>
      </c>
      <c r="B1100">
        <v>4</v>
      </c>
      <c r="C1100">
        <v>7</v>
      </c>
      <c r="D1100" s="16">
        <v>0.47316868521847644</v>
      </c>
      <c r="E1100" s="16">
        <v>1.3529905178745922</v>
      </c>
      <c r="F1100" s="16">
        <v>3.9640034846429191</v>
      </c>
      <c r="G1100" s="16">
        <v>3.3190919956054179</v>
      </c>
    </row>
    <row r="1101" spans="1:7" x14ac:dyDescent="0.35">
      <c r="A1101">
        <v>2025</v>
      </c>
      <c r="B1101">
        <v>4</v>
      </c>
      <c r="C1101">
        <v>8</v>
      </c>
      <c r="D1101" s="16">
        <v>3.2912114234278009</v>
      </c>
      <c r="E1101" s="16">
        <v>1.0375998990297624</v>
      </c>
      <c r="F1101" s="16">
        <v>1.7080582416571373</v>
      </c>
      <c r="G1101" s="16">
        <v>2.2180843032540767</v>
      </c>
    </row>
    <row r="1102" spans="1:7" x14ac:dyDescent="0.35">
      <c r="A1102">
        <v>2025</v>
      </c>
      <c r="B1102">
        <v>4</v>
      </c>
      <c r="C1102">
        <v>9</v>
      </c>
      <c r="D1102" s="16">
        <v>2.0562371228285308</v>
      </c>
      <c r="E1102" s="16">
        <v>1.73694222103062</v>
      </c>
      <c r="F1102" s="16">
        <v>0.19958290252843458</v>
      </c>
      <c r="G1102" s="16">
        <v>1.3547476299672305</v>
      </c>
    </row>
    <row r="1103" spans="1:7" x14ac:dyDescent="0.35">
      <c r="A1103">
        <v>2025</v>
      </c>
      <c r="B1103">
        <v>4</v>
      </c>
      <c r="C1103">
        <v>10</v>
      </c>
      <c r="D1103" s="16">
        <v>3.2607265186048511</v>
      </c>
      <c r="E1103" s="16">
        <v>0.3286312605241446</v>
      </c>
      <c r="F1103" s="16">
        <v>1.8731917773871585</v>
      </c>
      <c r="G1103" s="16">
        <v>2.7443029632313647</v>
      </c>
    </row>
    <row r="1104" spans="1:7" x14ac:dyDescent="0.35">
      <c r="A1104">
        <v>2025</v>
      </c>
      <c r="B1104">
        <v>4</v>
      </c>
      <c r="C1104">
        <v>11</v>
      </c>
      <c r="D1104" s="16">
        <v>2.35061849397121</v>
      </c>
      <c r="E1104" s="16">
        <v>2.5106891562884752</v>
      </c>
      <c r="F1104" s="16">
        <v>0.28060980210024322</v>
      </c>
      <c r="G1104" s="16">
        <v>0.37979381272794566</v>
      </c>
    </row>
    <row r="1105" spans="1:7" x14ac:dyDescent="0.35">
      <c r="A1105">
        <v>2025</v>
      </c>
      <c r="B1105">
        <v>4</v>
      </c>
      <c r="C1105">
        <v>12</v>
      </c>
      <c r="D1105" s="16">
        <v>0.51757979306168922</v>
      </c>
      <c r="E1105" s="16">
        <v>3.7798219872191599</v>
      </c>
      <c r="F1105" s="16">
        <v>0.79729106214028489</v>
      </c>
      <c r="G1105" s="16">
        <v>2.348711041954215</v>
      </c>
    </row>
    <row r="1106" spans="1:7" x14ac:dyDescent="0.35">
      <c r="A1106">
        <v>2025</v>
      </c>
      <c r="B1106">
        <v>4</v>
      </c>
      <c r="C1106">
        <v>13</v>
      </c>
      <c r="D1106" s="16">
        <v>1.5321681202002999</v>
      </c>
      <c r="E1106" s="16">
        <v>0.18455854347446454</v>
      </c>
      <c r="F1106" s="16">
        <v>2.4771709219648645</v>
      </c>
      <c r="G1106" s="16">
        <v>0.40265830629306665</v>
      </c>
    </row>
    <row r="1107" spans="1:7" x14ac:dyDescent="0.35">
      <c r="A1107">
        <v>2025</v>
      </c>
      <c r="B1107">
        <v>4</v>
      </c>
      <c r="C1107">
        <v>14</v>
      </c>
      <c r="D1107" s="16">
        <v>0.66126210259156304</v>
      </c>
      <c r="E1107" s="16">
        <v>1.5233493152185535</v>
      </c>
      <c r="F1107" s="16">
        <v>1.9943083066239793</v>
      </c>
      <c r="G1107" s="16">
        <v>3.419414446977616</v>
      </c>
    </row>
    <row r="1108" spans="1:7" x14ac:dyDescent="0.35">
      <c r="A1108">
        <v>2025</v>
      </c>
      <c r="B1108">
        <v>4</v>
      </c>
      <c r="C1108">
        <v>15</v>
      </c>
      <c r="D1108" s="16">
        <v>3.4137402597328919</v>
      </c>
      <c r="E1108" s="16">
        <v>1.7227205437161262</v>
      </c>
      <c r="F1108" s="16">
        <v>1.0344019407044112</v>
      </c>
      <c r="G1108" s="16">
        <v>1.9938445175274881</v>
      </c>
    </row>
    <row r="1109" spans="1:7" x14ac:dyDescent="0.35">
      <c r="A1109">
        <v>2025</v>
      </c>
      <c r="B1109">
        <v>4</v>
      </c>
      <c r="C1109">
        <v>16</v>
      </c>
      <c r="D1109" s="16">
        <v>3.3542531169387653</v>
      </c>
      <c r="E1109" s="16">
        <v>1.9338488328147232</v>
      </c>
      <c r="F1109" s="16">
        <v>1.2805125308093142</v>
      </c>
      <c r="G1109" s="16">
        <v>2.1908262742580789</v>
      </c>
    </row>
    <row r="1110" spans="1:7" x14ac:dyDescent="0.35">
      <c r="A1110">
        <v>2025</v>
      </c>
      <c r="B1110">
        <v>4</v>
      </c>
      <c r="C1110">
        <v>17</v>
      </c>
      <c r="D1110" s="16">
        <v>0.15747698209325156</v>
      </c>
      <c r="E1110" s="16">
        <v>2.8897086377094254</v>
      </c>
      <c r="F1110" s="16">
        <v>3.0479629067877516</v>
      </c>
      <c r="G1110" s="16">
        <v>0.57259571983931323</v>
      </c>
    </row>
    <row r="1111" spans="1:7" x14ac:dyDescent="0.35">
      <c r="A1111">
        <v>2025</v>
      </c>
      <c r="B1111">
        <v>4</v>
      </c>
      <c r="C1111">
        <v>18</v>
      </c>
      <c r="D1111" s="16">
        <v>1.3129700387728653</v>
      </c>
      <c r="E1111" s="16">
        <v>0.24270963338616669</v>
      </c>
      <c r="F1111" s="16">
        <v>2.7370656745971371</v>
      </c>
      <c r="G1111" s="16">
        <v>2.559218328438623</v>
      </c>
    </row>
    <row r="1112" spans="1:7" x14ac:dyDescent="0.35">
      <c r="A1112">
        <v>2025</v>
      </c>
      <c r="B1112">
        <v>4</v>
      </c>
      <c r="C1112">
        <v>19</v>
      </c>
      <c r="D1112" s="16">
        <v>2.7147743205147439</v>
      </c>
      <c r="E1112" s="16">
        <v>3.7923752142977349</v>
      </c>
      <c r="F1112" s="16">
        <v>3.1049679355061159</v>
      </c>
      <c r="G1112" s="16">
        <v>3.202729619865341E-2</v>
      </c>
    </row>
    <row r="1113" spans="1:7" x14ac:dyDescent="0.35">
      <c r="A1113">
        <v>2025</v>
      </c>
      <c r="B1113">
        <v>4</v>
      </c>
      <c r="C1113">
        <v>20</v>
      </c>
      <c r="D1113" s="16">
        <v>2.2427932092783509</v>
      </c>
      <c r="E1113" s="16">
        <v>2.1905298850882615</v>
      </c>
      <c r="F1113" s="16">
        <v>2.4728723367653362</v>
      </c>
      <c r="G1113" s="16">
        <v>1.7473011077419578</v>
      </c>
    </row>
    <row r="1114" spans="1:7" x14ac:dyDescent="0.35">
      <c r="A1114">
        <v>2025</v>
      </c>
      <c r="B1114">
        <v>4</v>
      </c>
      <c r="C1114">
        <v>21</v>
      </c>
      <c r="D1114" s="16">
        <v>4.4884000743457442E-2</v>
      </c>
      <c r="E1114" s="16">
        <v>2.0146435711546191</v>
      </c>
      <c r="F1114" s="16">
        <v>2.6101569179278084E-2</v>
      </c>
      <c r="G1114" s="16">
        <v>3.5986409260258081</v>
      </c>
    </row>
    <row r="1115" spans="1:7" x14ac:dyDescent="0.35">
      <c r="A1115">
        <v>2025</v>
      </c>
      <c r="B1115">
        <v>4</v>
      </c>
      <c r="C1115">
        <v>22</v>
      </c>
      <c r="D1115" s="16">
        <v>1.9367279125391659</v>
      </c>
      <c r="E1115" s="16">
        <v>3.9620678582421505</v>
      </c>
      <c r="F1115" s="16">
        <v>0.86376148285805954</v>
      </c>
      <c r="G1115" s="16">
        <v>0.40749902188346887</v>
      </c>
    </row>
    <row r="1116" spans="1:7" x14ac:dyDescent="0.35">
      <c r="A1116">
        <v>2025</v>
      </c>
      <c r="B1116">
        <v>4</v>
      </c>
      <c r="C1116">
        <v>23</v>
      </c>
      <c r="D1116" s="16">
        <v>0.72603695919150413</v>
      </c>
      <c r="E1116" s="16">
        <v>1.0451776849914114</v>
      </c>
      <c r="F1116" s="16">
        <v>1.9438837380735738</v>
      </c>
      <c r="G1116" s="16">
        <v>3.5924104988978356</v>
      </c>
    </row>
    <row r="1117" spans="1:7" x14ac:dyDescent="0.35">
      <c r="A1117">
        <v>2025</v>
      </c>
      <c r="B1117">
        <v>4</v>
      </c>
      <c r="C1117">
        <v>24</v>
      </c>
      <c r="D1117" s="16">
        <v>3.5206586669827535</v>
      </c>
      <c r="E1117" s="16">
        <v>1.2032193805286036</v>
      </c>
      <c r="F1117" s="16">
        <v>3.1658694701574825</v>
      </c>
      <c r="G1117" s="16">
        <v>7.8853624308260706E-2</v>
      </c>
    </row>
    <row r="1118" spans="1:7" x14ac:dyDescent="0.35">
      <c r="A1118">
        <v>2025</v>
      </c>
      <c r="B1118">
        <v>4</v>
      </c>
      <c r="C1118">
        <v>25</v>
      </c>
      <c r="D1118" s="16">
        <v>0.74737038563410652</v>
      </c>
      <c r="E1118" s="16">
        <v>1.2068681840834583</v>
      </c>
      <c r="F1118" s="16">
        <v>2.2250131202303747</v>
      </c>
      <c r="G1118" s="16">
        <v>3.2314279823200804</v>
      </c>
    </row>
    <row r="1119" spans="1:7" x14ac:dyDescent="0.35">
      <c r="A1119">
        <v>2025</v>
      </c>
      <c r="B1119">
        <v>4</v>
      </c>
      <c r="C1119">
        <v>26</v>
      </c>
      <c r="D1119" s="16">
        <v>2.5216472000379926</v>
      </c>
      <c r="E1119" s="16">
        <v>3.9015655432691245</v>
      </c>
      <c r="F1119" s="16">
        <v>2.8879176844699868</v>
      </c>
      <c r="G1119" s="16">
        <v>3.0218096151684448</v>
      </c>
    </row>
    <row r="1120" spans="1:7" x14ac:dyDescent="0.35">
      <c r="A1120">
        <v>2025</v>
      </c>
      <c r="B1120">
        <v>4</v>
      </c>
      <c r="C1120">
        <v>27</v>
      </c>
      <c r="D1120" s="16">
        <v>3.867930956771811</v>
      </c>
      <c r="E1120" s="16">
        <v>2.8526351981213574</v>
      </c>
      <c r="F1120" s="16">
        <v>2.0748006725755026</v>
      </c>
      <c r="G1120" s="16">
        <v>3.4218303753065298</v>
      </c>
    </row>
    <row r="1121" spans="1:7" x14ac:dyDescent="0.35">
      <c r="A1121">
        <v>2025</v>
      </c>
      <c r="B1121">
        <v>4</v>
      </c>
      <c r="C1121">
        <v>28</v>
      </c>
      <c r="D1121" s="16">
        <v>2.2676329720698165</v>
      </c>
      <c r="E1121" s="16">
        <v>3.4686829821465066</v>
      </c>
      <c r="F1121" s="16">
        <v>2.5947193510417539</v>
      </c>
      <c r="G1121" s="16">
        <v>1.8698936468789125</v>
      </c>
    </row>
    <row r="1122" spans="1:7" x14ac:dyDescent="0.35">
      <c r="A1122">
        <v>2025</v>
      </c>
      <c r="B1122">
        <v>5</v>
      </c>
      <c r="C1122">
        <v>1</v>
      </c>
      <c r="D1122" s="16">
        <v>2.6795470294160886</v>
      </c>
      <c r="E1122" s="16">
        <v>1.6877273950173088</v>
      </c>
      <c r="F1122" s="16">
        <v>1.1792129738338906</v>
      </c>
      <c r="G1122" s="16">
        <v>3.8423711288274016</v>
      </c>
    </row>
    <row r="1123" spans="1:7" x14ac:dyDescent="0.35">
      <c r="A1123">
        <v>2025</v>
      </c>
      <c r="B1123">
        <v>5</v>
      </c>
      <c r="C1123">
        <v>2</v>
      </c>
      <c r="D1123" s="16">
        <v>1.9897209120517361</v>
      </c>
      <c r="E1123" s="16">
        <v>3.0402114280284045</v>
      </c>
      <c r="F1123" s="16">
        <v>3.200925167761187</v>
      </c>
      <c r="G1123" s="16">
        <v>2.9709411528406813</v>
      </c>
    </row>
    <row r="1124" spans="1:7" x14ac:dyDescent="0.35">
      <c r="A1124">
        <v>2025</v>
      </c>
      <c r="B1124">
        <v>5</v>
      </c>
      <c r="C1124">
        <v>3</v>
      </c>
      <c r="D1124" s="16">
        <v>0.28271599483333976</v>
      </c>
      <c r="E1124" s="16">
        <v>3.6794347791468898</v>
      </c>
      <c r="F1124" s="16">
        <v>1.2470735982753722</v>
      </c>
      <c r="G1124" s="16">
        <v>3.0482963658375541</v>
      </c>
    </row>
    <row r="1125" spans="1:7" x14ac:dyDescent="0.35">
      <c r="A1125">
        <v>2025</v>
      </c>
      <c r="B1125">
        <v>5</v>
      </c>
      <c r="C1125">
        <v>4</v>
      </c>
      <c r="D1125" s="16">
        <v>2.8769564643012999</v>
      </c>
      <c r="E1125" s="16">
        <v>2.4237150536212209</v>
      </c>
      <c r="F1125" s="16">
        <v>3.1559108649953953</v>
      </c>
      <c r="G1125" s="16">
        <v>3.636622876406733</v>
      </c>
    </row>
    <row r="1126" spans="1:7" x14ac:dyDescent="0.35">
      <c r="A1126">
        <v>2025</v>
      </c>
      <c r="B1126">
        <v>5</v>
      </c>
      <c r="C1126">
        <v>5</v>
      </c>
      <c r="D1126" s="16">
        <v>3.86267638245985</v>
      </c>
      <c r="E1126" s="16">
        <v>0.35845569764368745</v>
      </c>
      <c r="F1126" s="16">
        <v>0.73995591421902196</v>
      </c>
      <c r="G1126" s="16">
        <v>1.6358546420893378</v>
      </c>
    </row>
    <row r="1127" spans="1:7" x14ac:dyDescent="0.35">
      <c r="A1127">
        <v>2025</v>
      </c>
      <c r="B1127">
        <v>5</v>
      </c>
      <c r="C1127">
        <v>6</v>
      </c>
      <c r="D1127" s="16">
        <v>3.3741810741205853</v>
      </c>
      <c r="E1127" s="16">
        <v>2.3029849570721916</v>
      </c>
      <c r="F1127" s="16">
        <v>3.1006167568821246</v>
      </c>
      <c r="G1127" s="16">
        <v>3.8575349443446485</v>
      </c>
    </row>
    <row r="1128" spans="1:7" x14ac:dyDescent="0.35">
      <c r="A1128">
        <v>2025</v>
      </c>
      <c r="B1128">
        <v>5</v>
      </c>
      <c r="C1128">
        <v>7</v>
      </c>
      <c r="D1128" s="16">
        <v>3.9593346713607591</v>
      </c>
      <c r="E1128" s="16">
        <v>1.1909600920095231</v>
      </c>
      <c r="F1128" s="16">
        <v>0.57201071906716994</v>
      </c>
      <c r="G1128" s="16">
        <v>1.3575267451862807</v>
      </c>
    </row>
    <row r="1129" spans="1:7" x14ac:dyDescent="0.35">
      <c r="A1129">
        <v>2025</v>
      </c>
      <c r="B1129">
        <v>5</v>
      </c>
      <c r="C1129">
        <v>8</v>
      </c>
      <c r="D1129" s="16">
        <v>2.367134129288798</v>
      </c>
      <c r="E1129" s="16">
        <v>2.121715511632646</v>
      </c>
      <c r="F1129" s="16">
        <v>2.3503863542307184</v>
      </c>
      <c r="G1129" s="16">
        <v>3.1659134497377446</v>
      </c>
    </row>
    <row r="1130" spans="1:7" x14ac:dyDescent="0.35">
      <c r="A1130">
        <v>2025</v>
      </c>
      <c r="B1130">
        <v>5</v>
      </c>
      <c r="C1130">
        <v>9</v>
      </c>
      <c r="D1130" s="16">
        <v>0.86429596964546596</v>
      </c>
      <c r="E1130" s="16">
        <v>2.9324268913404703</v>
      </c>
      <c r="F1130" s="16">
        <v>1.4746409682236288</v>
      </c>
      <c r="G1130" s="16">
        <v>3.4653091529340307</v>
      </c>
    </row>
    <row r="1131" spans="1:7" x14ac:dyDescent="0.35">
      <c r="A1131">
        <v>2025</v>
      </c>
      <c r="B1131">
        <v>5</v>
      </c>
      <c r="C1131">
        <v>10</v>
      </c>
      <c r="D1131" s="16">
        <v>2.0245469721124496</v>
      </c>
      <c r="E1131" s="16">
        <v>0.26025960317994823</v>
      </c>
      <c r="F1131" s="16">
        <v>3.8523478543776357</v>
      </c>
      <c r="G1131" s="16">
        <v>1.0979909662260821</v>
      </c>
    </row>
    <row r="1132" spans="1:7" x14ac:dyDescent="0.35">
      <c r="A1132">
        <v>2025</v>
      </c>
      <c r="B1132">
        <v>5</v>
      </c>
      <c r="C1132">
        <v>11</v>
      </c>
      <c r="D1132" s="16">
        <v>3.6406069226145865</v>
      </c>
      <c r="E1132" s="16">
        <v>1.000848550291233</v>
      </c>
      <c r="F1132" s="16">
        <v>3.8184352267401156</v>
      </c>
      <c r="G1132" s="16">
        <v>0.74908952751498203</v>
      </c>
    </row>
    <row r="1133" spans="1:7" x14ac:dyDescent="0.35">
      <c r="A1133">
        <v>2025</v>
      </c>
      <c r="B1133">
        <v>5</v>
      </c>
      <c r="C1133">
        <v>12</v>
      </c>
      <c r="D1133" s="16">
        <v>0.8686526663267955</v>
      </c>
      <c r="E1133" s="16">
        <v>3.700213838544899</v>
      </c>
      <c r="F1133" s="16">
        <v>3.5558005164558515</v>
      </c>
      <c r="G1133" s="16">
        <v>0.60027499618922908</v>
      </c>
    </row>
    <row r="1134" spans="1:7" x14ac:dyDescent="0.35">
      <c r="A1134">
        <v>2025</v>
      </c>
      <c r="B1134">
        <v>5</v>
      </c>
      <c r="C1134">
        <v>13</v>
      </c>
      <c r="D1134" s="16">
        <v>2.9608781397802781</v>
      </c>
      <c r="E1134" s="16">
        <v>2.3361586945039092</v>
      </c>
      <c r="F1134" s="16">
        <v>3.8077255722201606</v>
      </c>
      <c r="G1134" s="16">
        <v>0.25874169357926124</v>
      </c>
    </row>
    <row r="1135" spans="1:7" x14ac:dyDescent="0.35">
      <c r="A1135">
        <v>2025</v>
      </c>
      <c r="B1135">
        <v>5</v>
      </c>
      <c r="C1135">
        <v>14</v>
      </c>
      <c r="D1135" s="16">
        <v>3.2485227851773795</v>
      </c>
      <c r="E1135" s="16">
        <v>0.17556845286513978</v>
      </c>
      <c r="F1135" s="16">
        <v>1.3933435757302819</v>
      </c>
      <c r="G1135" s="16">
        <v>3.8038587713330982</v>
      </c>
    </row>
    <row r="1136" spans="1:7" x14ac:dyDescent="0.35">
      <c r="A1136">
        <v>2025</v>
      </c>
      <c r="B1136">
        <v>5</v>
      </c>
      <c r="C1136">
        <v>15</v>
      </c>
      <c r="D1136" s="16">
        <v>3.0613333464033285</v>
      </c>
      <c r="E1136" s="16">
        <v>1.2885615088098907</v>
      </c>
      <c r="F1136" s="16">
        <v>2.2772912085266621</v>
      </c>
      <c r="G1136" s="16">
        <v>0.53335283787774479</v>
      </c>
    </row>
    <row r="1137" spans="1:7" x14ac:dyDescent="0.35">
      <c r="A1137">
        <v>2025</v>
      </c>
      <c r="B1137">
        <v>5</v>
      </c>
      <c r="C1137">
        <v>16</v>
      </c>
      <c r="D1137" s="16">
        <v>2.7071611260629909</v>
      </c>
      <c r="E1137" s="16">
        <v>3.5388091640550536</v>
      </c>
      <c r="F1137" s="16">
        <v>1.0040107176503654</v>
      </c>
      <c r="G1137" s="16">
        <v>1.0609572283592108</v>
      </c>
    </row>
    <row r="1138" spans="1:7" x14ac:dyDescent="0.35">
      <c r="A1138">
        <v>2025</v>
      </c>
      <c r="B1138">
        <v>5</v>
      </c>
      <c r="C1138">
        <v>17</v>
      </c>
      <c r="D1138" s="16">
        <v>0.87509906730924891</v>
      </c>
      <c r="E1138" s="16">
        <v>1.7585179390519001</v>
      </c>
      <c r="F1138" s="16">
        <v>3.2021670569039444</v>
      </c>
      <c r="G1138" s="16">
        <v>3.801048870620984</v>
      </c>
    </row>
    <row r="1139" spans="1:7" x14ac:dyDescent="0.35">
      <c r="A1139">
        <v>2025</v>
      </c>
      <c r="B1139">
        <v>5</v>
      </c>
      <c r="C1139">
        <v>18</v>
      </c>
      <c r="D1139" s="16">
        <v>1.7760445214704905</v>
      </c>
      <c r="E1139" s="16">
        <v>2.2919483224899495</v>
      </c>
      <c r="F1139" s="16">
        <v>3.3533004158939246</v>
      </c>
      <c r="G1139" s="16">
        <v>1.8947830044699434</v>
      </c>
    </row>
    <row r="1140" spans="1:7" x14ac:dyDescent="0.35">
      <c r="A1140">
        <v>2025</v>
      </c>
      <c r="B1140">
        <v>5</v>
      </c>
      <c r="C1140">
        <v>19</v>
      </c>
      <c r="D1140" s="16">
        <v>0.76873437815283285</v>
      </c>
      <c r="E1140" s="16">
        <v>1.6885980990487957</v>
      </c>
      <c r="F1140" s="16">
        <v>1.4619673475802268</v>
      </c>
      <c r="G1140" s="16">
        <v>1.2385636839683176</v>
      </c>
    </row>
    <row r="1141" spans="1:7" x14ac:dyDescent="0.35">
      <c r="A1141">
        <v>2025</v>
      </c>
      <c r="B1141">
        <v>5</v>
      </c>
      <c r="C1141">
        <v>20</v>
      </c>
      <c r="D1141" s="16">
        <v>2.0602857258321849</v>
      </c>
      <c r="E1141" s="16">
        <v>2.3516458991434712</v>
      </c>
      <c r="F1141" s="16">
        <v>0.38940026642881165</v>
      </c>
      <c r="G1141" s="16">
        <v>3.6992961759160101</v>
      </c>
    </row>
    <row r="1142" spans="1:7" x14ac:dyDescent="0.35">
      <c r="A1142">
        <v>2025</v>
      </c>
      <c r="B1142">
        <v>5</v>
      </c>
      <c r="C1142">
        <v>21</v>
      </c>
      <c r="D1142" s="16">
        <v>0.16533321080457464</v>
      </c>
      <c r="E1142" s="16">
        <v>1.2129912876007793</v>
      </c>
      <c r="F1142" s="16">
        <v>1.6394170748204093</v>
      </c>
      <c r="G1142" s="16">
        <v>2.0523133516558794</v>
      </c>
    </row>
    <row r="1143" spans="1:7" x14ac:dyDescent="0.35">
      <c r="A1143">
        <v>2025</v>
      </c>
      <c r="B1143">
        <v>5</v>
      </c>
      <c r="C1143">
        <v>22</v>
      </c>
      <c r="D1143" s="16">
        <v>0.33342884448459076</v>
      </c>
      <c r="E1143" s="16">
        <v>0.67675230650999385</v>
      </c>
      <c r="F1143" s="16">
        <v>1.9380744386830222</v>
      </c>
      <c r="G1143" s="16">
        <v>1.5588074295289935</v>
      </c>
    </row>
    <row r="1144" spans="1:7" x14ac:dyDescent="0.35">
      <c r="A1144">
        <v>2025</v>
      </c>
      <c r="B1144">
        <v>5</v>
      </c>
      <c r="C1144">
        <v>23</v>
      </c>
      <c r="D1144" s="16">
        <v>2.6097871038773994</v>
      </c>
      <c r="E1144" s="16">
        <v>3.4906324698228266</v>
      </c>
      <c r="F1144" s="16">
        <v>1.7226362649031794</v>
      </c>
      <c r="G1144" s="16">
        <v>2.6960412420512969</v>
      </c>
    </row>
    <row r="1145" spans="1:7" x14ac:dyDescent="0.35">
      <c r="A1145">
        <v>2025</v>
      </c>
      <c r="B1145">
        <v>5</v>
      </c>
      <c r="C1145">
        <v>24</v>
      </c>
      <c r="D1145" s="16">
        <v>2.5877461475516279</v>
      </c>
      <c r="E1145" s="16">
        <v>3.0500770339437828</v>
      </c>
      <c r="F1145" s="16">
        <v>1.2412620284649929</v>
      </c>
      <c r="G1145" s="16">
        <v>0.52887124246272332</v>
      </c>
    </row>
    <row r="1146" spans="1:7" x14ac:dyDescent="0.35">
      <c r="A1146">
        <v>2025</v>
      </c>
      <c r="B1146">
        <v>5</v>
      </c>
      <c r="C1146">
        <v>25</v>
      </c>
      <c r="D1146" s="16">
        <v>0.39824664822604783</v>
      </c>
      <c r="E1146" s="16">
        <v>2.0516583116722922</v>
      </c>
      <c r="F1146" s="16">
        <v>1.3041690423139003</v>
      </c>
      <c r="G1146" s="16">
        <v>2.7679007269966012</v>
      </c>
    </row>
    <row r="1147" spans="1:7" x14ac:dyDescent="0.35">
      <c r="A1147">
        <v>2025</v>
      </c>
      <c r="B1147">
        <v>5</v>
      </c>
      <c r="C1147">
        <v>26</v>
      </c>
      <c r="D1147" s="16">
        <v>2.8048233910055438</v>
      </c>
      <c r="E1147" s="16">
        <v>0.78413313908957072</v>
      </c>
      <c r="F1147" s="16">
        <v>3.2620509351680678</v>
      </c>
      <c r="G1147" s="16">
        <v>3.9724975732372902</v>
      </c>
    </row>
    <row r="1148" spans="1:7" x14ac:dyDescent="0.35">
      <c r="A1148">
        <v>2025</v>
      </c>
      <c r="B1148">
        <v>5</v>
      </c>
      <c r="C1148">
        <v>27</v>
      </c>
      <c r="D1148" s="16">
        <v>0.55403104578982276</v>
      </c>
      <c r="E1148" s="16">
        <v>2.971979078178753</v>
      </c>
      <c r="F1148" s="16">
        <v>2.933657196113864</v>
      </c>
      <c r="G1148" s="16">
        <v>0.73259583798314321</v>
      </c>
    </row>
    <row r="1149" spans="1:7" x14ac:dyDescent="0.35">
      <c r="A1149">
        <v>2025</v>
      </c>
      <c r="B1149">
        <v>5</v>
      </c>
      <c r="C1149">
        <v>28</v>
      </c>
      <c r="D1149" s="16">
        <v>2.4083026855461216</v>
      </c>
      <c r="E1149" s="16">
        <v>3.4535304411572696</v>
      </c>
      <c r="F1149" s="16">
        <v>1.774452117390716</v>
      </c>
      <c r="G1149" s="16">
        <v>3.1464915141270398</v>
      </c>
    </row>
    <row r="1150" spans="1:7" x14ac:dyDescent="0.35">
      <c r="A1150">
        <v>2025</v>
      </c>
      <c r="B1150">
        <v>6</v>
      </c>
      <c r="C1150">
        <v>1</v>
      </c>
      <c r="D1150" s="16">
        <v>1.5572796609704138</v>
      </c>
      <c r="E1150" s="16">
        <v>1.4358486384659237</v>
      </c>
      <c r="F1150" s="16">
        <v>2.0565867519872443</v>
      </c>
      <c r="G1150" s="16">
        <v>0.62074885344863784</v>
      </c>
    </row>
    <row r="1151" spans="1:7" x14ac:dyDescent="0.35">
      <c r="A1151">
        <v>2025</v>
      </c>
      <c r="B1151">
        <v>6</v>
      </c>
      <c r="C1151">
        <v>2</v>
      </c>
      <c r="D1151" s="16">
        <v>0.36915379751022437</v>
      </c>
      <c r="E1151" s="16">
        <v>3.8221712489974231</v>
      </c>
      <c r="F1151" s="16">
        <v>1.408294098387314</v>
      </c>
      <c r="G1151" s="16">
        <v>8.8602636189734074E-2</v>
      </c>
    </row>
    <row r="1152" spans="1:7" x14ac:dyDescent="0.35">
      <c r="A1152">
        <v>2025</v>
      </c>
      <c r="B1152">
        <v>6</v>
      </c>
      <c r="C1152">
        <v>3</v>
      </c>
      <c r="D1152" s="16">
        <v>1.8591570411024558</v>
      </c>
      <c r="E1152" s="16">
        <v>3.572606268100373</v>
      </c>
      <c r="F1152" s="16">
        <v>3.1924269503791103</v>
      </c>
      <c r="G1152" s="16">
        <v>1.335129568854974</v>
      </c>
    </row>
    <row r="1153" spans="1:7" x14ac:dyDescent="0.35">
      <c r="A1153">
        <v>2025</v>
      </c>
      <c r="B1153">
        <v>6</v>
      </c>
      <c r="C1153">
        <v>4</v>
      </c>
      <c r="D1153" s="16">
        <v>1.8652453134596665</v>
      </c>
      <c r="E1153" s="16">
        <v>3.3795741125881102</v>
      </c>
      <c r="F1153" s="16">
        <v>1.3040668317841559</v>
      </c>
      <c r="G1153" s="16">
        <v>3.4864953412431157</v>
      </c>
    </row>
    <row r="1154" spans="1:7" x14ac:dyDescent="0.35">
      <c r="A1154">
        <v>2025</v>
      </c>
      <c r="B1154">
        <v>6</v>
      </c>
      <c r="C1154">
        <v>5</v>
      </c>
      <c r="D1154" s="16">
        <v>1.7341039636427662</v>
      </c>
      <c r="E1154" s="16">
        <v>3.2929718091607612</v>
      </c>
      <c r="F1154" s="16">
        <v>0.52047468636243899</v>
      </c>
      <c r="G1154" s="16">
        <v>1.3790597811913767</v>
      </c>
    </row>
    <row r="1155" spans="1:7" x14ac:dyDescent="0.35">
      <c r="A1155">
        <v>2025</v>
      </c>
      <c r="B1155">
        <v>6</v>
      </c>
      <c r="C1155">
        <v>6</v>
      </c>
      <c r="D1155" s="16">
        <v>0.84096389625400958</v>
      </c>
      <c r="E1155" s="16">
        <v>2.1938744156523646</v>
      </c>
      <c r="F1155" s="16">
        <v>6.998315882207562E-2</v>
      </c>
      <c r="G1155" s="16">
        <v>2.3885871956358864</v>
      </c>
    </row>
    <row r="1156" spans="1:7" x14ac:dyDescent="0.35">
      <c r="A1156">
        <v>2025</v>
      </c>
      <c r="B1156">
        <v>6</v>
      </c>
      <c r="C1156">
        <v>7</v>
      </c>
      <c r="D1156" s="16">
        <v>1.165661611929441</v>
      </c>
      <c r="E1156" s="16">
        <v>3.7328314470410171</v>
      </c>
      <c r="F1156" s="16">
        <v>0.58280417279161778</v>
      </c>
      <c r="G1156" s="16">
        <v>1.3060158816775291</v>
      </c>
    </row>
    <row r="1157" spans="1:7" x14ac:dyDescent="0.35">
      <c r="A1157">
        <v>2025</v>
      </c>
      <c r="B1157">
        <v>6</v>
      </c>
      <c r="C1157">
        <v>8</v>
      </c>
      <c r="D1157" s="16">
        <v>0.81603002924929191</v>
      </c>
      <c r="E1157" s="16">
        <v>2.0155289612650531</v>
      </c>
      <c r="F1157" s="16">
        <v>3.9774003736073995</v>
      </c>
      <c r="G1157" s="16">
        <v>0.57375724784803284</v>
      </c>
    </row>
    <row r="1158" spans="1:7" x14ac:dyDescent="0.35">
      <c r="A1158">
        <v>2025</v>
      </c>
      <c r="B1158">
        <v>6</v>
      </c>
      <c r="C1158">
        <v>9</v>
      </c>
      <c r="D1158" s="16">
        <v>1.8673703029575339</v>
      </c>
      <c r="E1158" s="16">
        <v>2.2157098625207081</v>
      </c>
      <c r="F1158" s="16">
        <v>3.9649374856084241</v>
      </c>
      <c r="G1158" s="16">
        <v>2.2394659739227172</v>
      </c>
    </row>
    <row r="1159" spans="1:7" x14ac:dyDescent="0.35">
      <c r="A1159">
        <v>2025</v>
      </c>
      <c r="B1159">
        <v>6</v>
      </c>
      <c r="C1159">
        <v>10</v>
      </c>
      <c r="D1159" s="16">
        <v>2.6189933152979652</v>
      </c>
      <c r="E1159" s="16">
        <v>2.3579675554974853</v>
      </c>
      <c r="F1159" s="16">
        <v>2.9593176468025697</v>
      </c>
      <c r="G1159" s="16">
        <v>9.7566584382894561E-2</v>
      </c>
    </row>
    <row r="1160" spans="1:7" x14ac:dyDescent="0.35">
      <c r="A1160">
        <v>2025</v>
      </c>
      <c r="B1160">
        <v>6</v>
      </c>
      <c r="C1160">
        <v>11</v>
      </c>
      <c r="D1160" s="16">
        <v>3.9708578511310311</v>
      </c>
      <c r="E1160" s="16">
        <v>0.77663910094580979</v>
      </c>
      <c r="F1160" s="16">
        <v>0.48344553022091308</v>
      </c>
      <c r="G1160" s="16">
        <v>0.34395449405520839</v>
      </c>
    </row>
    <row r="1161" spans="1:7" x14ac:dyDescent="0.35">
      <c r="A1161">
        <v>2025</v>
      </c>
      <c r="B1161">
        <v>6</v>
      </c>
      <c r="C1161">
        <v>12</v>
      </c>
      <c r="D1161" s="16">
        <v>3.7927947652545724</v>
      </c>
      <c r="E1161" s="16">
        <v>3.3116493040438444</v>
      </c>
      <c r="F1161" s="16">
        <v>1.8335023413136877</v>
      </c>
      <c r="G1161" s="16">
        <v>1.9932950749237199</v>
      </c>
    </row>
    <row r="1162" spans="1:7" x14ac:dyDescent="0.35">
      <c r="A1162">
        <v>2025</v>
      </c>
      <c r="B1162">
        <v>6</v>
      </c>
      <c r="C1162">
        <v>13</v>
      </c>
      <c r="D1162" s="16">
        <v>0.56216711305817313</v>
      </c>
      <c r="E1162" s="16">
        <v>2.8509876099672691</v>
      </c>
      <c r="F1162" s="16">
        <v>2.6836522163350347</v>
      </c>
      <c r="G1162" s="16">
        <v>2.2183280615549745</v>
      </c>
    </row>
    <row r="1163" spans="1:7" x14ac:dyDescent="0.35">
      <c r="A1163">
        <v>2025</v>
      </c>
      <c r="B1163">
        <v>6</v>
      </c>
      <c r="C1163">
        <v>14</v>
      </c>
      <c r="D1163" s="16">
        <v>2.6022159915730487</v>
      </c>
      <c r="E1163" s="16">
        <v>1.0586713872269065</v>
      </c>
      <c r="F1163" s="16">
        <v>2.5110390836693925</v>
      </c>
      <c r="G1163" s="16">
        <v>1.9519588356528677</v>
      </c>
    </row>
    <row r="1164" spans="1:7" x14ac:dyDescent="0.35">
      <c r="A1164">
        <v>2025</v>
      </c>
      <c r="B1164">
        <v>6</v>
      </c>
      <c r="C1164">
        <v>15</v>
      </c>
      <c r="D1164" s="16">
        <v>3.0268479017306809</v>
      </c>
      <c r="E1164" s="16">
        <v>3.5749991132542567</v>
      </c>
      <c r="F1164" s="16">
        <v>0.12481409654393438</v>
      </c>
      <c r="G1164" s="16">
        <v>1.6114743815630548</v>
      </c>
    </row>
    <row r="1165" spans="1:7" x14ac:dyDescent="0.35">
      <c r="A1165">
        <v>2025</v>
      </c>
      <c r="B1165">
        <v>6</v>
      </c>
      <c r="C1165">
        <v>16</v>
      </c>
      <c r="D1165" s="16">
        <v>3.4611881520843073</v>
      </c>
      <c r="E1165" s="16">
        <v>3.2692869744386486</v>
      </c>
      <c r="F1165" s="16">
        <v>0.6777963107194358</v>
      </c>
      <c r="G1165" s="16">
        <v>1.8601997433562465</v>
      </c>
    </row>
    <row r="1166" spans="1:7" x14ac:dyDescent="0.35">
      <c r="A1166">
        <v>2025</v>
      </c>
      <c r="B1166">
        <v>6</v>
      </c>
      <c r="C1166">
        <v>17</v>
      </c>
      <c r="D1166" s="16">
        <v>2.9431044156597341</v>
      </c>
      <c r="E1166" s="16">
        <v>3.3199496651989269</v>
      </c>
      <c r="F1166" s="16">
        <v>1.2916894081111807</v>
      </c>
      <c r="G1166" s="16">
        <v>3.4893913515118031</v>
      </c>
    </row>
    <row r="1167" spans="1:7" x14ac:dyDescent="0.35">
      <c r="A1167">
        <v>2025</v>
      </c>
      <c r="B1167">
        <v>6</v>
      </c>
      <c r="C1167">
        <v>18</v>
      </c>
      <c r="D1167" s="16">
        <v>0.88704281425316145</v>
      </c>
      <c r="E1167" s="16">
        <v>3.4983968334726918</v>
      </c>
      <c r="F1167" s="16">
        <v>0.60830706443816673</v>
      </c>
      <c r="G1167" s="16">
        <v>2.0624106526351236</v>
      </c>
    </row>
    <row r="1168" spans="1:7" x14ac:dyDescent="0.35">
      <c r="A1168">
        <v>2025</v>
      </c>
      <c r="B1168">
        <v>6</v>
      </c>
      <c r="C1168">
        <v>19</v>
      </c>
      <c r="D1168" s="16">
        <v>2.3851632822156885</v>
      </c>
      <c r="E1168" s="16">
        <v>2.027516141182697</v>
      </c>
      <c r="F1168" s="16">
        <v>1.638538817821217</v>
      </c>
      <c r="G1168" s="16">
        <v>3.4628197724496697</v>
      </c>
    </row>
    <row r="1169" spans="1:7" x14ac:dyDescent="0.35">
      <c r="A1169">
        <v>2025</v>
      </c>
      <c r="B1169">
        <v>6</v>
      </c>
      <c r="C1169">
        <v>20</v>
      </c>
      <c r="D1169" s="16">
        <v>1.9779987269059438</v>
      </c>
      <c r="E1169" s="16">
        <v>0.57910188642997262</v>
      </c>
      <c r="F1169" s="16">
        <v>3.0868349941199629</v>
      </c>
      <c r="G1169" s="16">
        <v>1.4158453277153127</v>
      </c>
    </row>
    <row r="1170" spans="1:7" x14ac:dyDescent="0.35">
      <c r="A1170">
        <v>2025</v>
      </c>
      <c r="B1170">
        <v>6</v>
      </c>
      <c r="C1170">
        <v>21</v>
      </c>
      <c r="D1170" s="16">
        <v>2.8484765632688567</v>
      </c>
      <c r="E1170" s="16">
        <v>3.5576451806323854</v>
      </c>
      <c r="F1170" s="16">
        <v>0.25178908343836248</v>
      </c>
      <c r="G1170" s="16">
        <v>0.57867324139335485</v>
      </c>
    </row>
    <row r="1171" spans="1:7" x14ac:dyDescent="0.35">
      <c r="A1171">
        <v>2025</v>
      </c>
      <c r="B1171">
        <v>6</v>
      </c>
      <c r="C1171">
        <v>22</v>
      </c>
      <c r="D1171" s="16">
        <v>1.9478030026371931</v>
      </c>
      <c r="E1171" s="16">
        <v>2.4478040319317267</v>
      </c>
      <c r="F1171" s="16">
        <v>1.9004169451662993</v>
      </c>
      <c r="G1171" s="16">
        <v>3.4343925644378177</v>
      </c>
    </row>
    <row r="1172" spans="1:7" x14ac:dyDescent="0.35">
      <c r="A1172">
        <v>2025</v>
      </c>
      <c r="B1172">
        <v>6</v>
      </c>
      <c r="C1172">
        <v>23</v>
      </c>
      <c r="D1172" s="16">
        <v>0.78775182851186232</v>
      </c>
      <c r="E1172" s="16">
        <v>3.6441678441054153</v>
      </c>
      <c r="F1172" s="16">
        <v>3.4450103120669642</v>
      </c>
      <c r="G1172" s="16">
        <v>2.140751883865784</v>
      </c>
    </row>
    <row r="1173" spans="1:7" x14ac:dyDescent="0.35">
      <c r="A1173">
        <v>2025</v>
      </c>
      <c r="B1173">
        <v>6</v>
      </c>
      <c r="C1173">
        <v>24</v>
      </c>
      <c r="D1173" s="16">
        <v>3.3905023740095968</v>
      </c>
      <c r="E1173" s="16">
        <v>1.7467353571130135</v>
      </c>
      <c r="F1173" s="16">
        <v>3.2160672478159227</v>
      </c>
      <c r="G1173" s="16">
        <v>1.4616170442831962</v>
      </c>
    </row>
    <row r="1174" spans="1:7" x14ac:dyDescent="0.35">
      <c r="A1174">
        <v>2025</v>
      </c>
      <c r="B1174">
        <v>6</v>
      </c>
      <c r="C1174">
        <v>25</v>
      </c>
      <c r="D1174" s="16">
        <v>0.87758958837248358</v>
      </c>
      <c r="E1174" s="16">
        <v>0.81740512457736969</v>
      </c>
      <c r="F1174" s="16">
        <v>2.889030588740559</v>
      </c>
      <c r="G1174" s="16">
        <v>0.97237501702141182</v>
      </c>
    </row>
    <row r="1175" spans="1:7" x14ac:dyDescent="0.35">
      <c r="A1175">
        <v>2025</v>
      </c>
      <c r="B1175">
        <v>6</v>
      </c>
      <c r="C1175">
        <v>26</v>
      </c>
      <c r="D1175" s="16">
        <v>3.6578441951350262</v>
      </c>
      <c r="E1175" s="16">
        <v>3.8864067007117518</v>
      </c>
      <c r="F1175" s="16">
        <v>3.0252314672444998</v>
      </c>
      <c r="G1175" s="16">
        <v>3.712892986667101</v>
      </c>
    </row>
    <row r="1176" spans="1:7" x14ac:dyDescent="0.35">
      <c r="A1176">
        <v>2025</v>
      </c>
      <c r="B1176">
        <v>6</v>
      </c>
      <c r="C1176">
        <v>27</v>
      </c>
      <c r="D1176" s="16">
        <v>3.5956717748085913</v>
      </c>
      <c r="E1176" s="16">
        <v>3.8086552255494444</v>
      </c>
      <c r="F1176" s="16">
        <v>0.56543732426173765</v>
      </c>
      <c r="G1176" s="16">
        <v>0.81847961750547471</v>
      </c>
    </row>
    <row r="1177" spans="1:7" x14ac:dyDescent="0.35">
      <c r="A1177">
        <v>2025</v>
      </c>
      <c r="B1177">
        <v>6</v>
      </c>
      <c r="C1177">
        <v>28</v>
      </c>
      <c r="D1177" s="16">
        <v>2.7508677253278626</v>
      </c>
      <c r="E1177" s="16">
        <v>3.7795809350952778</v>
      </c>
      <c r="F1177" s="16">
        <v>2.744725325995558</v>
      </c>
      <c r="G1177" s="16">
        <v>1.3241017034706628</v>
      </c>
    </row>
    <row r="1178" spans="1:7" x14ac:dyDescent="0.35">
      <c r="A1178">
        <v>2025</v>
      </c>
      <c r="B1178">
        <v>7</v>
      </c>
      <c r="C1178">
        <v>1</v>
      </c>
      <c r="D1178" s="16">
        <v>2.0648279606263067</v>
      </c>
      <c r="E1178" s="16">
        <v>1.9809331040654845</v>
      </c>
      <c r="F1178" s="16">
        <v>3.3103530160422037</v>
      </c>
      <c r="G1178" s="16">
        <v>1.946872190934605</v>
      </c>
    </row>
    <row r="1179" spans="1:7" x14ac:dyDescent="0.35">
      <c r="A1179">
        <v>2025</v>
      </c>
      <c r="B1179">
        <v>7</v>
      </c>
      <c r="C1179">
        <v>2</v>
      </c>
      <c r="D1179" s="16">
        <v>1.778396935464277</v>
      </c>
      <c r="E1179" s="16">
        <v>2.4310076403488781</v>
      </c>
      <c r="F1179" s="16">
        <v>2.9096799527240051</v>
      </c>
      <c r="G1179" s="16">
        <v>1.0497047436004645</v>
      </c>
    </row>
    <row r="1180" spans="1:7" x14ac:dyDescent="0.35">
      <c r="A1180">
        <v>2025</v>
      </c>
      <c r="B1180">
        <v>7</v>
      </c>
      <c r="C1180">
        <v>3</v>
      </c>
      <c r="D1180" s="16">
        <v>1.8789097586251158</v>
      </c>
      <c r="E1180" s="16">
        <v>3.7034246166026956</v>
      </c>
      <c r="F1180" s="16">
        <v>0.38757482997000725</v>
      </c>
      <c r="G1180" s="16">
        <v>1.9399494039434577</v>
      </c>
    </row>
    <row r="1181" spans="1:7" x14ac:dyDescent="0.35">
      <c r="A1181">
        <v>2025</v>
      </c>
      <c r="B1181">
        <v>7</v>
      </c>
      <c r="C1181">
        <v>4</v>
      </c>
      <c r="D1181" s="16">
        <v>3.4462000875311856</v>
      </c>
      <c r="E1181" s="16">
        <v>3.2494970341031362</v>
      </c>
      <c r="F1181" s="16">
        <v>1.5073220898215651</v>
      </c>
      <c r="G1181" s="16">
        <v>0.21552616964436577</v>
      </c>
    </row>
    <row r="1182" spans="1:7" x14ac:dyDescent="0.35">
      <c r="A1182">
        <v>2025</v>
      </c>
      <c r="B1182">
        <v>7</v>
      </c>
      <c r="C1182">
        <v>5</v>
      </c>
      <c r="D1182" s="16">
        <v>3.7726418888088604</v>
      </c>
      <c r="E1182" s="16">
        <v>1.4265597678750757</v>
      </c>
      <c r="F1182" s="16">
        <v>0.61238320159736936</v>
      </c>
      <c r="G1182" s="16">
        <v>1.3788723664240168</v>
      </c>
    </row>
    <row r="1183" spans="1:7" x14ac:dyDescent="0.35">
      <c r="A1183">
        <v>2025</v>
      </c>
      <c r="B1183">
        <v>7</v>
      </c>
      <c r="C1183">
        <v>6</v>
      </c>
      <c r="D1183" s="16">
        <v>1.5569456899607519</v>
      </c>
      <c r="E1183" s="16">
        <v>2.7074064609048003</v>
      </c>
      <c r="F1183" s="16">
        <v>1.0674774613567619</v>
      </c>
      <c r="G1183" s="16">
        <v>2.5395799103435643</v>
      </c>
    </row>
    <row r="1184" spans="1:7" x14ac:dyDescent="0.35">
      <c r="A1184">
        <v>2025</v>
      </c>
      <c r="B1184">
        <v>7</v>
      </c>
      <c r="C1184">
        <v>7</v>
      </c>
      <c r="D1184" s="16">
        <v>3.3455625720766173</v>
      </c>
      <c r="E1184" s="16">
        <v>1.9551438399665071</v>
      </c>
      <c r="F1184" s="16">
        <v>0.97666546703693058</v>
      </c>
      <c r="G1184" s="16">
        <v>5.3665342033398122E-2</v>
      </c>
    </row>
    <row r="1185" spans="1:7" x14ac:dyDescent="0.35">
      <c r="A1185">
        <v>2025</v>
      </c>
      <c r="B1185">
        <v>7</v>
      </c>
      <c r="C1185">
        <v>8</v>
      </c>
      <c r="D1185" s="16">
        <v>0.4896584118978109</v>
      </c>
      <c r="E1185" s="16">
        <v>0.668642746721265</v>
      </c>
      <c r="F1185" s="16">
        <v>0.24292869744622081</v>
      </c>
      <c r="G1185" s="16">
        <v>2.1372612554091064</v>
      </c>
    </row>
    <row r="1186" spans="1:7" x14ac:dyDescent="0.35">
      <c r="A1186">
        <v>2025</v>
      </c>
      <c r="B1186">
        <v>7</v>
      </c>
      <c r="C1186">
        <v>9</v>
      </c>
      <c r="D1186" s="16">
        <v>0.84225854544446266</v>
      </c>
      <c r="E1186" s="16">
        <v>0.87009621967279971</v>
      </c>
      <c r="F1186" s="16">
        <v>3.9627754964626964</v>
      </c>
      <c r="G1186" s="16">
        <v>0.44760348188884702</v>
      </c>
    </row>
    <row r="1187" spans="1:7" x14ac:dyDescent="0.35">
      <c r="A1187">
        <v>2025</v>
      </c>
      <c r="B1187">
        <v>7</v>
      </c>
      <c r="C1187">
        <v>10</v>
      </c>
      <c r="D1187" s="16">
        <v>3.5000184776820404</v>
      </c>
      <c r="E1187" s="16">
        <v>1.4660380679337637</v>
      </c>
      <c r="F1187" s="16">
        <v>2.2105676053742584E-2</v>
      </c>
      <c r="G1187" s="16">
        <v>1.5138288206570345</v>
      </c>
    </row>
    <row r="1188" spans="1:7" x14ac:dyDescent="0.35">
      <c r="A1188">
        <v>2025</v>
      </c>
      <c r="B1188">
        <v>7</v>
      </c>
      <c r="C1188">
        <v>11</v>
      </c>
      <c r="D1188" s="16">
        <v>3.6999411370049184</v>
      </c>
      <c r="E1188" s="16">
        <v>1.0189548438622897</v>
      </c>
      <c r="F1188" s="16">
        <v>2.3050106469069545</v>
      </c>
      <c r="G1188" s="16">
        <v>0.2009751352702116</v>
      </c>
    </row>
    <row r="1189" spans="1:7" x14ac:dyDescent="0.35">
      <c r="A1189">
        <v>2025</v>
      </c>
      <c r="B1189">
        <v>7</v>
      </c>
      <c r="C1189">
        <v>12</v>
      </c>
      <c r="D1189" s="16">
        <v>2.8564806038711072</v>
      </c>
      <c r="E1189" s="16">
        <v>1.8573776612412884</v>
      </c>
      <c r="F1189" s="16">
        <v>3.0103196237852501</v>
      </c>
      <c r="G1189" s="16">
        <v>3.1692523543465136</v>
      </c>
    </row>
    <row r="1190" spans="1:7" x14ac:dyDescent="0.35">
      <c r="A1190">
        <v>2025</v>
      </c>
      <c r="B1190">
        <v>7</v>
      </c>
      <c r="C1190">
        <v>13</v>
      </c>
      <c r="D1190" s="16">
        <v>0.48180024747215944</v>
      </c>
      <c r="E1190" s="16">
        <v>3.6866043196383571</v>
      </c>
      <c r="F1190" s="16">
        <v>0.34800353918849325</v>
      </c>
      <c r="G1190" s="16">
        <v>0.50853747228497026</v>
      </c>
    </row>
    <row r="1191" spans="1:7" x14ac:dyDescent="0.35">
      <c r="A1191">
        <v>2025</v>
      </c>
      <c r="B1191">
        <v>7</v>
      </c>
      <c r="C1191">
        <v>14</v>
      </c>
      <c r="D1191" s="16">
        <v>1.3774196624811177</v>
      </c>
      <c r="E1191" s="16">
        <v>1.4551822023211778</v>
      </c>
      <c r="F1191" s="16">
        <v>3.6683193405468932</v>
      </c>
      <c r="G1191" s="16">
        <v>3.3135513089344495</v>
      </c>
    </row>
    <row r="1192" spans="1:7" x14ac:dyDescent="0.35">
      <c r="A1192">
        <v>2025</v>
      </c>
      <c r="B1192">
        <v>7</v>
      </c>
      <c r="C1192">
        <v>15</v>
      </c>
      <c r="D1192" s="16">
        <v>3.2326191945764475</v>
      </c>
      <c r="E1192" s="16">
        <v>2.352561130977779</v>
      </c>
      <c r="F1192" s="16">
        <v>1.7795860125471052</v>
      </c>
      <c r="G1192" s="16">
        <v>3.4636492861468526</v>
      </c>
    </row>
    <row r="1193" spans="1:7" x14ac:dyDescent="0.35">
      <c r="A1193">
        <v>2025</v>
      </c>
      <c r="B1193">
        <v>7</v>
      </c>
      <c r="C1193">
        <v>16</v>
      </c>
      <c r="D1193" s="16">
        <v>1.1617161720365075</v>
      </c>
      <c r="E1193" s="16">
        <v>2.8144051746146195</v>
      </c>
      <c r="F1193" s="16">
        <v>2.9840223206199208</v>
      </c>
      <c r="G1193" s="16">
        <v>3.3764170275240537</v>
      </c>
    </row>
    <row r="1194" spans="1:7" x14ac:dyDescent="0.35">
      <c r="A1194">
        <v>2025</v>
      </c>
      <c r="B1194">
        <v>7</v>
      </c>
      <c r="C1194">
        <v>17</v>
      </c>
      <c r="D1194" s="16">
        <v>1.6792451888999333</v>
      </c>
      <c r="E1194" s="16">
        <v>3.1898935030038968</v>
      </c>
      <c r="F1194" s="16">
        <v>1.9231767922258101</v>
      </c>
      <c r="G1194" s="16">
        <v>3.6086250717531043</v>
      </c>
    </row>
    <row r="1195" spans="1:7" x14ac:dyDescent="0.35">
      <c r="A1195">
        <v>2025</v>
      </c>
      <c r="B1195">
        <v>7</v>
      </c>
      <c r="C1195">
        <v>18</v>
      </c>
      <c r="D1195" s="16">
        <v>1.257853548173784</v>
      </c>
      <c r="E1195" s="16">
        <v>1.8942681708752271</v>
      </c>
      <c r="F1195" s="16">
        <v>2.532594834115609</v>
      </c>
      <c r="G1195" s="16">
        <v>3.7013643817029562</v>
      </c>
    </row>
    <row r="1196" spans="1:7" x14ac:dyDescent="0.35">
      <c r="A1196">
        <v>2025</v>
      </c>
      <c r="B1196">
        <v>7</v>
      </c>
      <c r="C1196">
        <v>19</v>
      </c>
      <c r="D1196" s="16">
        <v>3.7109230718726227</v>
      </c>
      <c r="E1196" s="16">
        <v>0.46844653846947182</v>
      </c>
      <c r="F1196" s="16">
        <v>1.218098672211704</v>
      </c>
      <c r="G1196" s="16">
        <v>1.1192892305208635</v>
      </c>
    </row>
    <row r="1197" spans="1:7" x14ac:dyDescent="0.35">
      <c r="A1197">
        <v>2025</v>
      </c>
      <c r="B1197">
        <v>7</v>
      </c>
      <c r="C1197">
        <v>20</v>
      </c>
      <c r="D1197" s="16">
        <v>1.6917446182459135</v>
      </c>
      <c r="E1197" s="16">
        <v>2.3708981738298718E-2</v>
      </c>
      <c r="F1197" s="16">
        <v>3.2358463434209619</v>
      </c>
      <c r="G1197" s="16">
        <v>2.8284158566586846</v>
      </c>
    </row>
    <row r="1198" spans="1:7" x14ac:dyDescent="0.35">
      <c r="A1198">
        <v>2025</v>
      </c>
      <c r="B1198">
        <v>7</v>
      </c>
      <c r="C1198">
        <v>21</v>
      </c>
      <c r="D1198" s="16">
        <v>0.53191085524902038</v>
      </c>
      <c r="E1198" s="16">
        <v>3.0133057730583981</v>
      </c>
      <c r="F1198" s="16">
        <v>2.714170511188013</v>
      </c>
      <c r="G1198" s="16">
        <v>2.4330223859462041E-2</v>
      </c>
    </row>
    <row r="1199" spans="1:7" x14ac:dyDescent="0.35">
      <c r="A1199">
        <v>2025</v>
      </c>
      <c r="B1199">
        <v>7</v>
      </c>
      <c r="C1199">
        <v>22</v>
      </c>
      <c r="D1199" s="16">
        <v>3.0739833803155641</v>
      </c>
      <c r="E1199" s="16">
        <v>3.1592059793835108</v>
      </c>
      <c r="F1199" s="16">
        <v>1.2193188187873547</v>
      </c>
      <c r="G1199" s="16">
        <v>1.3894518933108877</v>
      </c>
    </row>
    <row r="1200" spans="1:7" x14ac:dyDescent="0.35">
      <c r="A1200">
        <v>2025</v>
      </c>
      <c r="B1200">
        <v>7</v>
      </c>
      <c r="C1200">
        <v>23</v>
      </c>
      <c r="D1200" s="16">
        <v>0.18568916776020128</v>
      </c>
      <c r="E1200" s="16">
        <v>2.9206776991369017</v>
      </c>
      <c r="F1200" s="16">
        <v>3.6442612676062756</v>
      </c>
      <c r="G1200" s="16">
        <v>3.0488680695724688</v>
      </c>
    </row>
    <row r="1201" spans="1:7" x14ac:dyDescent="0.35">
      <c r="A1201">
        <v>2025</v>
      </c>
      <c r="B1201">
        <v>7</v>
      </c>
      <c r="C1201">
        <v>24</v>
      </c>
      <c r="D1201" s="16">
        <v>0.64335391858222968</v>
      </c>
      <c r="E1201" s="16">
        <v>0.79803409941403736</v>
      </c>
      <c r="F1201" s="16">
        <v>3.8420445472559934</v>
      </c>
      <c r="G1201" s="16">
        <v>1.1373239490526972</v>
      </c>
    </row>
    <row r="1202" spans="1:7" x14ac:dyDescent="0.35">
      <c r="A1202">
        <v>2025</v>
      </c>
      <c r="B1202">
        <v>7</v>
      </c>
      <c r="C1202">
        <v>25</v>
      </c>
      <c r="D1202" s="16">
        <v>1.5566517178604649</v>
      </c>
      <c r="E1202" s="16">
        <v>0.38809252085471568</v>
      </c>
      <c r="F1202" s="16">
        <v>2.0183384425814079</v>
      </c>
      <c r="G1202" s="16">
        <v>1.2666974764385528</v>
      </c>
    </row>
    <row r="1203" spans="1:7" x14ac:dyDescent="0.35">
      <c r="A1203">
        <v>2025</v>
      </c>
      <c r="B1203">
        <v>7</v>
      </c>
      <c r="C1203">
        <v>26</v>
      </c>
      <c r="D1203" s="16">
        <v>1.6569551720392504</v>
      </c>
      <c r="E1203" s="16">
        <v>3.6620468085799764</v>
      </c>
      <c r="F1203" s="16">
        <v>3.7647029475802598</v>
      </c>
      <c r="G1203" s="16">
        <v>0.3429761557833988</v>
      </c>
    </row>
    <row r="1204" spans="1:7" x14ac:dyDescent="0.35">
      <c r="A1204">
        <v>2025</v>
      </c>
      <c r="B1204">
        <v>7</v>
      </c>
      <c r="C1204">
        <v>27</v>
      </c>
      <c r="D1204" s="16">
        <v>3.8061842974454807</v>
      </c>
      <c r="E1204" s="16">
        <v>0.1690267907224583</v>
      </c>
      <c r="F1204" s="16">
        <v>2.9369463144105046</v>
      </c>
      <c r="G1204" s="16">
        <v>0.89980894332273564</v>
      </c>
    </row>
    <row r="1205" spans="1:7" x14ac:dyDescent="0.35">
      <c r="A1205">
        <v>2025</v>
      </c>
      <c r="B1205">
        <v>7</v>
      </c>
      <c r="C1205">
        <v>28</v>
      </c>
      <c r="D1205" s="16">
        <v>3.8891905055230684</v>
      </c>
      <c r="E1205" s="16">
        <v>2.5819098751108021</v>
      </c>
      <c r="F1205" s="16">
        <v>2.6225189215852862</v>
      </c>
      <c r="G1205" s="16">
        <v>0.8575612652845841</v>
      </c>
    </row>
    <row r="1206" spans="1:7" x14ac:dyDescent="0.35">
      <c r="A1206">
        <v>2025</v>
      </c>
      <c r="B1206">
        <v>8</v>
      </c>
      <c r="C1206">
        <v>1</v>
      </c>
      <c r="D1206" s="16">
        <v>0.99989502868573732</v>
      </c>
      <c r="E1206" s="16">
        <v>3.5154308302979596</v>
      </c>
      <c r="F1206" s="16">
        <v>0.65411913426403245</v>
      </c>
      <c r="G1206" s="16">
        <v>3.878433390105422</v>
      </c>
    </row>
    <row r="1207" spans="1:7" x14ac:dyDescent="0.35">
      <c r="A1207">
        <v>2025</v>
      </c>
      <c r="B1207">
        <v>8</v>
      </c>
      <c r="C1207">
        <v>2</v>
      </c>
      <c r="D1207" s="16">
        <v>1.8994267312818054</v>
      </c>
      <c r="E1207" s="16">
        <v>1.8886400449200411</v>
      </c>
      <c r="F1207" s="16">
        <v>0.14811457604921863</v>
      </c>
      <c r="G1207" s="16">
        <v>3.2441831771491749</v>
      </c>
    </row>
    <row r="1208" spans="1:7" x14ac:dyDescent="0.35">
      <c r="A1208">
        <v>2025</v>
      </c>
      <c r="B1208">
        <v>8</v>
      </c>
      <c r="C1208">
        <v>3</v>
      </c>
      <c r="D1208" s="16">
        <v>1.4149750989429877</v>
      </c>
      <c r="E1208" s="16">
        <v>0.41845500823763215</v>
      </c>
      <c r="F1208" s="16">
        <v>0.71533444439365423</v>
      </c>
      <c r="G1208" s="16">
        <v>2.8950312137437106</v>
      </c>
    </row>
    <row r="1209" spans="1:7" x14ac:dyDescent="0.35">
      <c r="A1209">
        <v>2025</v>
      </c>
      <c r="B1209">
        <v>8</v>
      </c>
      <c r="C1209">
        <v>4</v>
      </c>
      <c r="D1209" s="16">
        <v>1.4575084621104892</v>
      </c>
      <c r="E1209" s="16">
        <v>2.9087947004000845</v>
      </c>
      <c r="F1209" s="16">
        <v>1.4569104857525152</v>
      </c>
      <c r="G1209" s="16">
        <v>3.1043352617215505</v>
      </c>
    </row>
    <row r="1210" spans="1:7" x14ac:dyDescent="0.35">
      <c r="A1210">
        <v>2025</v>
      </c>
      <c r="B1210">
        <v>8</v>
      </c>
      <c r="C1210">
        <v>5</v>
      </c>
      <c r="D1210" s="16">
        <v>1.5466812371550498</v>
      </c>
      <c r="E1210" s="16">
        <v>2.7143022004127388</v>
      </c>
      <c r="F1210" s="16">
        <v>2.3682784552007035</v>
      </c>
      <c r="G1210" s="16">
        <v>3.5414315962215621</v>
      </c>
    </row>
    <row r="1211" spans="1:7" x14ac:dyDescent="0.35">
      <c r="A1211">
        <v>2025</v>
      </c>
      <c r="B1211">
        <v>8</v>
      </c>
      <c r="C1211">
        <v>6</v>
      </c>
      <c r="D1211" s="16">
        <v>1.5025996022904864</v>
      </c>
      <c r="E1211" s="16">
        <v>1.6051183385245023</v>
      </c>
      <c r="F1211" s="16">
        <v>1.0541790244440223</v>
      </c>
      <c r="G1211" s="16">
        <v>1.3591643420336332</v>
      </c>
    </row>
    <row r="1212" spans="1:7" x14ac:dyDescent="0.35">
      <c r="A1212">
        <v>2025</v>
      </c>
      <c r="B1212">
        <v>8</v>
      </c>
      <c r="C1212">
        <v>7</v>
      </c>
      <c r="D1212" s="16">
        <v>2.8001280076228698</v>
      </c>
      <c r="E1212" s="16">
        <v>9.4590051292286592E-2</v>
      </c>
      <c r="F1212" s="16">
        <v>2.4261119247194163</v>
      </c>
      <c r="G1212" s="16">
        <v>1.7511678417882823</v>
      </c>
    </row>
    <row r="1213" spans="1:7" x14ac:dyDescent="0.35">
      <c r="A1213">
        <v>2025</v>
      </c>
      <c r="B1213">
        <v>8</v>
      </c>
      <c r="C1213">
        <v>8</v>
      </c>
      <c r="D1213" s="16">
        <v>2.8043331507296339</v>
      </c>
      <c r="E1213" s="16">
        <v>0.21786298253882252</v>
      </c>
      <c r="F1213" s="16">
        <v>0.41850875964961753</v>
      </c>
      <c r="G1213" s="16">
        <v>1.2634618618139526</v>
      </c>
    </row>
    <row r="1214" spans="1:7" x14ac:dyDescent="0.35">
      <c r="A1214">
        <v>2025</v>
      </c>
      <c r="B1214">
        <v>8</v>
      </c>
      <c r="C1214">
        <v>9</v>
      </c>
      <c r="D1214" s="16">
        <v>9.3820321910836224E-2</v>
      </c>
      <c r="E1214" s="16">
        <v>0.73287142493078061</v>
      </c>
      <c r="F1214" s="16">
        <v>0.57824893526545695</v>
      </c>
      <c r="G1214" s="16">
        <v>2.5900382310896255</v>
      </c>
    </row>
    <row r="1215" spans="1:7" x14ac:dyDescent="0.35">
      <c r="A1215">
        <v>2025</v>
      </c>
      <c r="B1215">
        <v>8</v>
      </c>
      <c r="C1215">
        <v>10</v>
      </c>
      <c r="D1215" s="16">
        <v>2.5164174567049868</v>
      </c>
      <c r="E1215" s="16">
        <v>1.4181171282148379</v>
      </c>
      <c r="F1215" s="16">
        <v>0.40613600962273422</v>
      </c>
      <c r="G1215" s="16">
        <v>0.44333772436108942</v>
      </c>
    </row>
    <row r="1216" spans="1:7" x14ac:dyDescent="0.35">
      <c r="A1216">
        <v>2025</v>
      </c>
      <c r="B1216">
        <v>8</v>
      </c>
      <c r="C1216">
        <v>11</v>
      </c>
      <c r="D1216" s="16">
        <v>0.87514043443249045</v>
      </c>
      <c r="E1216" s="16">
        <v>0.38568214981630256</v>
      </c>
      <c r="F1216" s="16">
        <v>0.97488618525915882</v>
      </c>
      <c r="G1216" s="16">
        <v>0.67769342772637575</v>
      </c>
    </row>
    <row r="1217" spans="1:7" x14ac:dyDescent="0.35">
      <c r="A1217">
        <v>2025</v>
      </c>
      <c r="B1217">
        <v>8</v>
      </c>
      <c r="C1217">
        <v>12</v>
      </c>
      <c r="D1217" s="16">
        <v>3.8826443102992241</v>
      </c>
      <c r="E1217" s="16">
        <v>2.5543358904775229</v>
      </c>
      <c r="F1217" s="16">
        <v>0.82204450022559072</v>
      </c>
      <c r="G1217" s="16">
        <v>2.1783510545222513</v>
      </c>
    </row>
    <row r="1218" spans="1:7" x14ac:dyDescent="0.35">
      <c r="A1218">
        <v>2025</v>
      </c>
      <c r="B1218">
        <v>8</v>
      </c>
      <c r="C1218">
        <v>13</v>
      </c>
      <c r="D1218" s="16">
        <v>1.2048295871433234</v>
      </c>
      <c r="E1218" s="16">
        <v>2.9748040388257118</v>
      </c>
      <c r="F1218" s="16">
        <v>2.1674064941921398</v>
      </c>
      <c r="G1218" s="16">
        <v>3.2573835126100046</v>
      </c>
    </row>
    <row r="1219" spans="1:7" x14ac:dyDescent="0.35">
      <c r="A1219">
        <v>2025</v>
      </c>
      <c r="B1219">
        <v>8</v>
      </c>
      <c r="C1219">
        <v>14</v>
      </c>
      <c r="D1219" s="16">
        <v>2.8172123280668511</v>
      </c>
      <c r="E1219" s="16">
        <v>2.5924418438328183</v>
      </c>
      <c r="F1219" s="16">
        <v>3.1582481439014209E-3</v>
      </c>
      <c r="G1219" s="16">
        <v>1.8161875716341993</v>
      </c>
    </row>
    <row r="1220" spans="1:7" x14ac:dyDescent="0.35">
      <c r="A1220">
        <v>2025</v>
      </c>
      <c r="B1220">
        <v>8</v>
      </c>
      <c r="C1220">
        <v>15</v>
      </c>
      <c r="D1220" s="16">
        <v>2.9804119408024548</v>
      </c>
      <c r="E1220" s="16">
        <v>0.52311566898621242</v>
      </c>
      <c r="F1220" s="16">
        <v>1.0731624705079073</v>
      </c>
      <c r="G1220" s="16">
        <v>0.61948104339357357</v>
      </c>
    </row>
    <row r="1221" spans="1:7" x14ac:dyDescent="0.35">
      <c r="A1221">
        <v>2025</v>
      </c>
      <c r="B1221">
        <v>8</v>
      </c>
      <c r="C1221">
        <v>16</v>
      </c>
      <c r="D1221" s="16">
        <v>3.1859075579702996</v>
      </c>
      <c r="E1221" s="16">
        <v>3.2525186055161859</v>
      </c>
      <c r="F1221" s="16">
        <v>0.3775708558164701</v>
      </c>
      <c r="G1221" s="16">
        <v>1.4544393548390664</v>
      </c>
    </row>
    <row r="1222" spans="1:7" x14ac:dyDescent="0.35">
      <c r="A1222">
        <v>2025</v>
      </c>
      <c r="B1222">
        <v>8</v>
      </c>
      <c r="C1222">
        <v>17</v>
      </c>
      <c r="D1222" s="16">
        <v>0.67768714754324044</v>
      </c>
      <c r="E1222" s="16">
        <v>3.4359084645840166</v>
      </c>
      <c r="F1222" s="16">
        <v>0.90051016680422347</v>
      </c>
      <c r="G1222" s="16">
        <v>2.5178585387891625</v>
      </c>
    </row>
    <row r="1223" spans="1:7" x14ac:dyDescent="0.35">
      <c r="A1223">
        <v>2025</v>
      </c>
      <c r="B1223">
        <v>8</v>
      </c>
      <c r="C1223">
        <v>18</v>
      </c>
      <c r="D1223" s="16">
        <v>3.5536069034574429</v>
      </c>
      <c r="E1223" s="16">
        <v>3.3029053093934673</v>
      </c>
      <c r="F1223" s="16">
        <v>1.0363703407559361</v>
      </c>
      <c r="G1223" s="16">
        <v>0.863695585761592</v>
      </c>
    </row>
    <row r="1224" spans="1:7" x14ac:dyDescent="0.35">
      <c r="A1224">
        <v>2025</v>
      </c>
      <c r="B1224">
        <v>8</v>
      </c>
      <c r="C1224">
        <v>19</v>
      </c>
      <c r="D1224" s="16">
        <v>0.40499490213776657</v>
      </c>
      <c r="E1224" s="16">
        <v>4.4717236433711172E-3</v>
      </c>
      <c r="F1224" s="16">
        <v>2.5873167928709173</v>
      </c>
      <c r="G1224" s="16">
        <v>1.2007694729542555</v>
      </c>
    </row>
    <row r="1225" spans="1:7" x14ac:dyDescent="0.35">
      <c r="A1225">
        <v>2025</v>
      </c>
      <c r="B1225">
        <v>8</v>
      </c>
      <c r="C1225">
        <v>20</v>
      </c>
      <c r="D1225" s="16">
        <v>0.10163246413316607</v>
      </c>
      <c r="E1225" s="16">
        <v>1.6638352592153032</v>
      </c>
      <c r="F1225" s="16">
        <v>0.13234897619506647</v>
      </c>
      <c r="G1225" s="16">
        <v>1.7448474178684674</v>
      </c>
    </row>
    <row r="1226" spans="1:7" x14ac:dyDescent="0.35">
      <c r="A1226">
        <v>2025</v>
      </c>
      <c r="B1226">
        <v>8</v>
      </c>
      <c r="C1226">
        <v>21</v>
      </c>
      <c r="D1226" s="16">
        <v>0.70269251461476712</v>
      </c>
      <c r="E1226" s="16">
        <v>3.1180193851900952</v>
      </c>
      <c r="F1226" s="16">
        <v>1.9988160882263943</v>
      </c>
      <c r="G1226" s="16">
        <v>5.9113894638641362E-2</v>
      </c>
    </row>
    <row r="1227" spans="1:7" x14ac:dyDescent="0.35">
      <c r="A1227">
        <v>2025</v>
      </c>
      <c r="B1227">
        <v>8</v>
      </c>
      <c r="C1227">
        <v>22</v>
      </c>
      <c r="D1227" s="16">
        <v>1.7939989554159919</v>
      </c>
      <c r="E1227" s="16">
        <v>2.5386272156464176</v>
      </c>
      <c r="F1227" s="16">
        <v>0.93901781707502963</v>
      </c>
      <c r="G1227" s="16">
        <v>1.518818191580372</v>
      </c>
    </row>
    <row r="1228" spans="1:7" x14ac:dyDescent="0.35">
      <c r="A1228">
        <v>2025</v>
      </c>
      <c r="B1228">
        <v>8</v>
      </c>
      <c r="C1228">
        <v>23</v>
      </c>
      <c r="D1228" s="16">
        <v>2.0810459003326858</v>
      </c>
      <c r="E1228" s="16">
        <v>3.3368589344076574</v>
      </c>
      <c r="F1228" s="16">
        <v>1.2575355999695765</v>
      </c>
      <c r="G1228" s="16">
        <v>0.85393278114307192</v>
      </c>
    </row>
    <row r="1229" spans="1:7" x14ac:dyDescent="0.35">
      <c r="A1229">
        <v>2025</v>
      </c>
      <c r="B1229">
        <v>8</v>
      </c>
      <c r="C1229">
        <v>24</v>
      </c>
      <c r="D1229" s="16">
        <v>0.84795411761442852</v>
      </c>
      <c r="E1229" s="16">
        <v>3.9636049328121405</v>
      </c>
      <c r="F1229" s="16">
        <v>3.5588755809263084</v>
      </c>
      <c r="G1229" s="16">
        <v>3.0131250828872984</v>
      </c>
    </row>
    <row r="1230" spans="1:7" x14ac:dyDescent="0.35">
      <c r="A1230">
        <v>2025</v>
      </c>
      <c r="B1230">
        <v>8</v>
      </c>
      <c r="C1230">
        <v>25</v>
      </c>
      <c r="D1230" s="16">
        <v>0.97818256119787694</v>
      </c>
      <c r="E1230" s="16">
        <v>2.2904344736641464</v>
      </c>
      <c r="F1230" s="16">
        <v>3.3769119853460232</v>
      </c>
      <c r="G1230" s="16">
        <v>0.66618790241167503</v>
      </c>
    </row>
    <row r="1231" spans="1:7" x14ac:dyDescent="0.35">
      <c r="A1231">
        <v>2025</v>
      </c>
      <c r="B1231">
        <v>8</v>
      </c>
      <c r="C1231">
        <v>26</v>
      </c>
      <c r="D1231" s="16">
        <v>4.8106733323862283E-2</v>
      </c>
      <c r="E1231" s="16">
        <v>1.2153524937364812</v>
      </c>
      <c r="F1231" s="16">
        <v>2.8806935000141753</v>
      </c>
      <c r="G1231" s="16">
        <v>0.35882919180911887</v>
      </c>
    </row>
    <row r="1232" spans="1:7" x14ac:dyDescent="0.35">
      <c r="A1232">
        <v>2025</v>
      </c>
      <c r="B1232">
        <v>8</v>
      </c>
      <c r="C1232">
        <v>27</v>
      </c>
      <c r="D1232" s="16">
        <v>0.5073610355525453</v>
      </c>
      <c r="E1232" s="16">
        <v>1.9228365898272464</v>
      </c>
      <c r="F1232" s="16">
        <v>3.3349145508122535</v>
      </c>
      <c r="G1232" s="16">
        <v>1.5264825102831829</v>
      </c>
    </row>
    <row r="1233" spans="1:7" x14ac:dyDescent="0.35">
      <c r="A1233">
        <v>2025</v>
      </c>
      <c r="B1233">
        <v>8</v>
      </c>
      <c r="C1233">
        <v>28</v>
      </c>
      <c r="D1233" s="16">
        <v>3.0852347010651981</v>
      </c>
      <c r="E1233" s="16">
        <v>3.0088824296723997</v>
      </c>
      <c r="F1233" s="16">
        <v>2.8181841694196379</v>
      </c>
      <c r="G1233" s="16">
        <v>3.1774436356486442</v>
      </c>
    </row>
    <row r="1234" spans="1:7" x14ac:dyDescent="0.35">
      <c r="A1234">
        <v>2025</v>
      </c>
      <c r="B1234">
        <v>9</v>
      </c>
      <c r="C1234">
        <v>1</v>
      </c>
      <c r="D1234" s="16">
        <v>0.85577741477206892</v>
      </c>
      <c r="E1234" s="16">
        <v>0.23304196828597945</v>
      </c>
      <c r="F1234" s="16">
        <v>3.1903463639136067</v>
      </c>
      <c r="G1234" s="16">
        <v>1.0794530785826644</v>
      </c>
    </row>
    <row r="1235" spans="1:7" x14ac:dyDescent="0.35">
      <c r="A1235">
        <v>2025</v>
      </c>
      <c r="B1235">
        <v>9</v>
      </c>
      <c r="C1235">
        <v>2</v>
      </c>
      <c r="D1235" s="16">
        <v>3.8266390876681156</v>
      </c>
      <c r="E1235" s="16">
        <v>0.60863593341044364</v>
      </c>
      <c r="F1235" s="16">
        <v>3.9037772390280461</v>
      </c>
      <c r="G1235" s="16">
        <v>1.4995134325456152</v>
      </c>
    </row>
    <row r="1236" spans="1:7" x14ac:dyDescent="0.35">
      <c r="A1236">
        <v>2025</v>
      </c>
      <c r="B1236">
        <v>9</v>
      </c>
      <c r="C1236">
        <v>3</v>
      </c>
      <c r="D1236" s="16">
        <v>2.6546879834163248</v>
      </c>
      <c r="E1236" s="16">
        <v>0.76127071957628001</v>
      </c>
      <c r="F1236" s="16">
        <v>0.41467820041082337</v>
      </c>
      <c r="G1236" s="16">
        <v>2.4949884171419923</v>
      </c>
    </row>
    <row r="1237" spans="1:7" x14ac:dyDescent="0.35">
      <c r="A1237">
        <v>2025</v>
      </c>
      <c r="B1237">
        <v>9</v>
      </c>
      <c r="C1237">
        <v>4</v>
      </c>
      <c r="D1237" s="16">
        <v>3.4986117860464239</v>
      </c>
      <c r="E1237" s="16">
        <v>2.5863962757165493</v>
      </c>
      <c r="F1237" s="16">
        <v>3.5456496138896294</v>
      </c>
      <c r="G1237" s="16">
        <v>0.11945442715712495</v>
      </c>
    </row>
    <row r="1238" spans="1:7" x14ac:dyDescent="0.35">
      <c r="A1238">
        <v>2025</v>
      </c>
      <c r="B1238">
        <v>9</v>
      </c>
      <c r="C1238">
        <v>5</v>
      </c>
      <c r="D1238" s="16">
        <v>2.2890262874120015</v>
      </c>
      <c r="E1238" s="16">
        <v>3.4272144346331195</v>
      </c>
      <c r="F1238" s="16">
        <v>1.8353417778468226</v>
      </c>
      <c r="G1238" s="16">
        <v>1.6799681903720245</v>
      </c>
    </row>
    <row r="1239" spans="1:7" x14ac:dyDescent="0.35">
      <c r="A1239">
        <v>2025</v>
      </c>
      <c r="B1239">
        <v>9</v>
      </c>
      <c r="C1239">
        <v>6</v>
      </c>
      <c r="D1239" s="16">
        <v>1.8186160677188381</v>
      </c>
      <c r="E1239" s="16">
        <v>3.0284856581217041</v>
      </c>
      <c r="F1239" s="16">
        <v>1.5052248724086388</v>
      </c>
      <c r="G1239" s="16">
        <v>3.4731521336719351</v>
      </c>
    </row>
    <row r="1240" spans="1:7" x14ac:dyDescent="0.35">
      <c r="A1240">
        <v>2025</v>
      </c>
      <c r="B1240">
        <v>9</v>
      </c>
      <c r="C1240">
        <v>7</v>
      </c>
      <c r="D1240" s="16">
        <v>3.6390487846395563</v>
      </c>
      <c r="E1240" s="16">
        <v>2.6779930462983237</v>
      </c>
      <c r="F1240" s="16">
        <v>2.4579452399908681</v>
      </c>
      <c r="G1240" s="16">
        <v>2.2040790775403081</v>
      </c>
    </row>
    <row r="1241" spans="1:7" x14ac:dyDescent="0.35">
      <c r="A1241">
        <v>2025</v>
      </c>
      <c r="B1241">
        <v>9</v>
      </c>
      <c r="C1241">
        <v>8</v>
      </c>
      <c r="D1241" s="16">
        <v>1.4252210508744105</v>
      </c>
      <c r="E1241" s="16">
        <v>2.004575630531154</v>
      </c>
      <c r="F1241" s="16">
        <v>1.0705293634930539</v>
      </c>
      <c r="G1241" s="16">
        <v>1.2434295905369042</v>
      </c>
    </row>
    <row r="1242" spans="1:7" x14ac:dyDescent="0.35">
      <c r="A1242">
        <v>2025</v>
      </c>
      <c r="B1242">
        <v>9</v>
      </c>
      <c r="C1242">
        <v>9</v>
      </c>
      <c r="D1242" s="16">
        <v>1.53337956610065</v>
      </c>
      <c r="E1242" s="16">
        <v>2.4693125210026863</v>
      </c>
      <c r="F1242" s="16">
        <v>1.1947102351888521</v>
      </c>
      <c r="G1242" s="16">
        <v>2.1553923756882538</v>
      </c>
    </row>
    <row r="1243" spans="1:7" x14ac:dyDescent="0.35">
      <c r="A1243">
        <v>2025</v>
      </c>
      <c r="B1243">
        <v>9</v>
      </c>
      <c r="C1243">
        <v>10</v>
      </c>
      <c r="D1243" s="16">
        <v>3.8405444876460804</v>
      </c>
      <c r="E1243" s="16">
        <v>1.4833004449254652</v>
      </c>
      <c r="F1243" s="16">
        <v>2.5097342020193216</v>
      </c>
      <c r="G1243" s="16">
        <v>7.0714782176121371E-2</v>
      </c>
    </row>
    <row r="1244" spans="1:7" x14ac:dyDescent="0.35">
      <c r="A1244">
        <v>2025</v>
      </c>
      <c r="B1244">
        <v>9</v>
      </c>
      <c r="C1244">
        <v>11</v>
      </c>
      <c r="D1244" s="16">
        <v>3.9462918284888935</v>
      </c>
      <c r="E1244" s="16">
        <v>2.9903131140340449</v>
      </c>
      <c r="F1244" s="16">
        <v>2.3835797676828334</v>
      </c>
      <c r="G1244" s="16">
        <v>0.14213392151732718</v>
      </c>
    </row>
    <row r="1245" spans="1:7" x14ac:dyDescent="0.35">
      <c r="A1245">
        <v>2025</v>
      </c>
      <c r="B1245">
        <v>9</v>
      </c>
      <c r="C1245">
        <v>12</v>
      </c>
      <c r="D1245" s="16">
        <v>3.35135085435317</v>
      </c>
      <c r="E1245" s="16">
        <v>2.5396642771727689</v>
      </c>
      <c r="F1245" s="16">
        <v>0.89640369645809281</v>
      </c>
      <c r="G1245" s="16">
        <v>1.6931631929406392</v>
      </c>
    </row>
    <row r="1246" spans="1:7" x14ac:dyDescent="0.35">
      <c r="A1246">
        <v>2025</v>
      </c>
      <c r="B1246">
        <v>9</v>
      </c>
      <c r="C1246">
        <v>13</v>
      </c>
      <c r="D1246" s="16">
        <v>2.9029987908397792</v>
      </c>
      <c r="E1246" s="16">
        <v>0.86516243406116677</v>
      </c>
      <c r="F1246" s="16">
        <v>1.7792285338058074</v>
      </c>
      <c r="G1246" s="16">
        <v>2.5117648962067327</v>
      </c>
    </row>
    <row r="1247" spans="1:7" x14ac:dyDescent="0.35">
      <c r="A1247">
        <v>2025</v>
      </c>
      <c r="B1247">
        <v>9</v>
      </c>
      <c r="C1247">
        <v>14</v>
      </c>
      <c r="D1247" s="16">
        <v>0.28054234666117051</v>
      </c>
      <c r="E1247" s="16">
        <v>1.1362366586326145</v>
      </c>
      <c r="F1247" s="16">
        <v>3.5738668446396815</v>
      </c>
      <c r="G1247" s="16">
        <v>2.9325170330453081</v>
      </c>
    </row>
    <row r="1248" spans="1:7" x14ac:dyDescent="0.35">
      <c r="A1248">
        <v>2025</v>
      </c>
      <c r="B1248">
        <v>9</v>
      </c>
      <c r="C1248">
        <v>15</v>
      </c>
      <c r="D1248" s="16">
        <v>2.0531703691051497</v>
      </c>
      <c r="E1248" s="16">
        <v>2.0957137499209924</v>
      </c>
      <c r="F1248" s="16">
        <v>1.1140571855575203</v>
      </c>
      <c r="G1248" s="16">
        <v>0.71550542194837652</v>
      </c>
    </row>
    <row r="1249" spans="1:7" x14ac:dyDescent="0.35">
      <c r="A1249">
        <v>2025</v>
      </c>
      <c r="B1249">
        <v>9</v>
      </c>
      <c r="C1249">
        <v>16</v>
      </c>
      <c r="D1249" s="16">
        <v>1.7370645064296517</v>
      </c>
      <c r="E1249" s="16">
        <v>0.88397454739347214</v>
      </c>
      <c r="F1249" s="16">
        <v>0.34415479384648906</v>
      </c>
      <c r="G1249" s="16">
        <v>2.4032294058004222E-2</v>
      </c>
    </row>
    <row r="1250" spans="1:7" x14ac:dyDescent="0.35">
      <c r="A1250">
        <v>2025</v>
      </c>
      <c r="B1250">
        <v>9</v>
      </c>
      <c r="C1250">
        <v>17</v>
      </c>
      <c r="D1250" s="16">
        <v>3.78932191958565</v>
      </c>
      <c r="E1250" s="16">
        <v>0.81327871548558139</v>
      </c>
      <c r="F1250" s="16">
        <v>2.5241275507557073</v>
      </c>
      <c r="G1250" s="16">
        <v>2.7412018195197705</v>
      </c>
    </row>
    <row r="1251" spans="1:7" x14ac:dyDescent="0.35">
      <c r="A1251">
        <v>2025</v>
      </c>
      <c r="B1251">
        <v>9</v>
      </c>
      <c r="C1251">
        <v>18</v>
      </c>
      <c r="D1251" s="16">
        <v>0.67096842689198066</v>
      </c>
      <c r="E1251" s="16">
        <v>2.1448551089281427</v>
      </c>
      <c r="F1251" s="16">
        <v>2.8782817182683051</v>
      </c>
      <c r="G1251" s="16">
        <v>3.3463299934015627</v>
      </c>
    </row>
    <row r="1252" spans="1:7" x14ac:dyDescent="0.35">
      <c r="A1252">
        <v>2025</v>
      </c>
      <c r="B1252">
        <v>9</v>
      </c>
      <c r="C1252">
        <v>19</v>
      </c>
      <c r="D1252" s="16">
        <v>3.077554283441708</v>
      </c>
      <c r="E1252" s="16">
        <v>2.945491644188857</v>
      </c>
      <c r="F1252" s="16">
        <v>2.1794520139127491</v>
      </c>
      <c r="G1252" s="16">
        <v>0.89605936253967888</v>
      </c>
    </row>
    <row r="1253" spans="1:7" x14ac:dyDescent="0.35">
      <c r="A1253">
        <v>2025</v>
      </c>
      <c r="B1253">
        <v>9</v>
      </c>
      <c r="C1253">
        <v>20</v>
      </c>
      <c r="D1253" s="16">
        <v>1.6350579756834693</v>
      </c>
      <c r="E1253" s="16">
        <v>1.5992173130339395</v>
      </c>
      <c r="F1253" s="16">
        <v>2.8929952615114716</v>
      </c>
      <c r="G1253" s="16">
        <v>0.31470720130023455</v>
      </c>
    </row>
    <row r="1254" spans="1:7" x14ac:dyDescent="0.35">
      <c r="A1254">
        <v>2025</v>
      </c>
      <c r="B1254">
        <v>9</v>
      </c>
      <c r="C1254">
        <v>21</v>
      </c>
      <c r="D1254" s="16">
        <v>2.3073007345836727</v>
      </c>
      <c r="E1254" s="16">
        <v>2.6714078197808355</v>
      </c>
      <c r="F1254" s="16">
        <v>2.5179543597741398</v>
      </c>
      <c r="G1254" s="16">
        <v>0.26463602047107049</v>
      </c>
    </row>
    <row r="1255" spans="1:7" x14ac:dyDescent="0.35">
      <c r="A1255">
        <v>2025</v>
      </c>
      <c r="B1255">
        <v>9</v>
      </c>
      <c r="C1255">
        <v>22</v>
      </c>
      <c r="D1255" s="16">
        <v>1.1950020016784086</v>
      </c>
      <c r="E1255" s="16">
        <v>0.22882532838828817</v>
      </c>
      <c r="F1255" s="16">
        <v>2.533314069759645</v>
      </c>
      <c r="G1255" s="16">
        <v>1.4150297283668105</v>
      </c>
    </row>
    <row r="1256" spans="1:7" x14ac:dyDescent="0.35">
      <c r="A1256">
        <v>2025</v>
      </c>
      <c r="B1256">
        <v>9</v>
      </c>
      <c r="C1256">
        <v>23</v>
      </c>
      <c r="D1256" s="16">
        <v>3.6120635732160684</v>
      </c>
      <c r="E1256" s="16">
        <v>0.77145284815322546</v>
      </c>
      <c r="F1256" s="16">
        <v>2.1698592661747327</v>
      </c>
      <c r="G1256" s="16">
        <v>0.11357314765748949</v>
      </c>
    </row>
    <row r="1257" spans="1:7" x14ac:dyDescent="0.35">
      <c r="A1257">
        <v>2025</v>
      </c>
      <c r="B1257">
        <v>9</v>
      </c>
      <c r="C1257">
        <v>24</v>
      </c>
      <c r="D1257" s="16">
        <v>1.6052261353426251</v>
      </c>
      <c r="E1257" s="16">
        <v>2.4840618954773768</v>
      </c>
      <c r="F1257" s="16">
        <v>1.9167223258438324</v>
      </c>
      <c r="G1257" s="16">
        <v>2.4983420463253436</v>
      </c>
    </row>
    <row r="1258" spans="1:7" x14ac:dyDescent="0.35">
      <c r="A1258">
        <v>2025</v>
      </c>
      <c r="B1258">
        <v>9</v>
      </c>
      <c r="C1258">
        <v>25</v>
      </c>
      <c r="D1258" s="16">
        <v>1.9351596954673842</v>
      </c>
      <c r="E1258" s="16">
        <v>1.5290248218352591</v>
      </c>
      <c r="F1258" s="16">
        <v>1.9863806474010985</v>
      </c>
      <c r="G1258" s="16">
        <v>2.40733473249005</v>
      </c>
    </row>
    <row r="1259" spans="1:7" x14ac:dyDescent="0.35">
      <c r="A1259">
        <v>2025</v>
      </c>
      <c r="B1259">
        <v>9</v>
      </c>
      <c r="C1259">
        <v>26</v>
      </c>
      <c r="D1259" s="16">
        <v>2.5005772850582519</v>
      </c>
      <c r="E1259" s="16">
        <v>2.2540993999845123</v>
      </c>
      <c r="F1259" s="16">
        <v>2.0049511915050378</v>
      </c>
      <c r="G1259" s="16">
        <v>1.5056972987159494</v>
      </c>
    </row>
    <row r="1260" spans="1:7" x14ac:dyDescent="0.35">
      <c r="A1260">
        <v>2025</v>
      </c>
      <c r="B1260">
        <v>9</v>
      </c>
      <c r="C1260">
        <v>27</v>
      </c>
      <c r="D1260" s="16">
        <v>0.74385680279463084</v>
      </c>
      <c r="E1260" s="16">
        <v>0.8940410623507522</v>
      </c>
      <c r="F1260" s="16">
        <v>3.7978880928577929</v>
      </c>
      <c r="G1260" s="16">
        <v>1.2592706283993733</v>
      </c>
    </row>
    <row r="1261" spans="1:7" x14ac:dyDescent="0.35">
      <c r="A1261">
        <v>2025</v>
      </c>
      <c r="B1261">
        <v>9</v>
      </c>
      <c r="C1261">
        <v>28</v>
      </c>
      <c r="D1261" s="16">
        <v>0.52320464865740579</v>
      </c>
      <c r="E1261" s="16">
        <v>2.8685215760716125</v>
      </c>
      <c r="F1261" s="16">
        <v>2.139024851422719</v>
      </c>
      <c r="G1261" s="16">
        <v>3.6550232695232365</v>
      </c>
    </row>
    <row r="1262" spans="1:7" x14ac:dyDescent="0.35">
      <c r="A1262">
        <v>2025</v>
      </c>
      <c r="B1262">
        <v>10</v>
      </c>
      <c r="C1262">
        <v>1</v>
      </c>
      <c r="D1262" s="16">
        <v>1.1599118189011635</v>
      </c>
      <c r="E1262" s="16">
        <v>1.8308062119128259</v>
      </c>
      <c r="F1262" s="16">
        <v>1.0591796922636179</v>
      </c>
      <c r="G1262" s="16">
        <v>4.2684418412062719E-2</v>
      </c>
    </row>
    <row r="1263" spans="1:7" x14ac:dyDescent="0.35">
      <c r="A1263">
        <v>2025</v>
      </c>
      <c r="B1263">
        <v>10</v>
      </c>
      <c r="C1263">
        <v>2</v>
      </c>
      <c r="D1263" s="16">
        <v>0.86211636079992804</v>
      </c>
      <c r="E1263" s="16">
        <v>1.9365405067159602</v>
      </c>
      <c r="F1263" s="16">
        <v>1.2531273667967735</v>
      </c>
      <c r="G1263" s="16">
        <v>0.29308210628815079</v>
      </c>
    </row>
    <row r="1264" spans="1:7" x14ac:dyDescent="0.35">
      <c r="A1264">
        <v>2025</v>
      </c>
      <c r="B1264">
        <v>10</v>
      </c>
      <c r="C1264">
        <v>3</v>
      </c>
      <c r="D1264" s="16">
        <v>2.2611448319301086</v>
      </c>
      <c r="E1264" s="16">
        <v>0.25904296930788995</v>
      </c>
      <c r="F1264" s="16">
        <v>2.8393896620695376</v>
      </c>
      <c r="G1264" s="16">
        <v>2.2704448559818058</v>
      </c>
    </row>
    <row r="1265" spans="1:7" x14ac:dyDescent="0.35">
      <c r="A1265">
        <v>2025</v>
      </c>
      <c r="B1265">
        <v>10</v>
      </c>
      <c r="C1265">
        <v>4</v>
      </c>
      <c r="D1265" s="16">
        <v>2.2946329575903239</v>
      </c>
      <c r="E1265" s="16">
        <v>0.54869810697011179</v>
      </c>
      <c r="F1265" s="16">
        <v>2.5417902270713872</v>
      </c>
      <c r="G1265" s="16">
        <v>2.5537472431101507</v>
      </c>
    </row>
    <row r="1266" spans="1:7" x14ac:dyDescent="0.35">
      <c r="A1266">
        <v>2025</v>
      </c>
      <c r="B1266">
        <v>10</v>
      </c>
      <c r="C1266">
        <v>5</v>
      </c>
      <c r="D1266" s="16">
        <v>9.091433024285811E-2</v>
      </c>
      <c r="E1266" s="16">
        <v>3.2071744851847495</v>
      </c>
      <c r="F1266" s="16">
        <v>0.67768870718512764</v>
      </c>
      <c r="G1266" s="16">
        <v>3.8900099673866717</v>
      </c>
    </row>
    <row r="1267" spans="1:7" x14ac:dyDescent="0.35">
      <c r="A1267">
        <v>2025</v>
      </c>
      <c r="B1267">
        <v>10</v>
      </c>
      <c r="C1267">
        <v>6</v>
      </c>
      <c r="D1267" s="16">
        <v>1.018691363331603</v>
      </c>
      <c r="E1267" s="16">
        <v>1.2804976518392914</v>
      </c>
      <c r="F1267" s="16">
        <v>1.0890382845002513</v>
      </c>
      <c r="G1267" s="16">
        <v>3.2997481178726766</v>
      </c>
    </row>
    <row r="1268" spans="1:7" x14ac:dyDescent="0.35">
      <c r="A1268">
        <v>2025</v>
      </c>
      <c r="B1268">
        <v>10</v>
      </c>
      <c r="C1268">
        <v>7</v>
      </c>
      <c r="D1268" s="16">
        <v>0.30105750138658083</v>
      </c>
      <c r="E1268" s="16">
        <v>0.91022165302304048</v>
      </c>
      <c r="F1268" s="16">
        <v>1.1847020768068965</v>
      </c>
      <c r="G1268" s="16">
        <v>0.99411995807020315</v>
      </c>
    </row>
    <row r="1269" spans="1:7" x14ac:dyDescent="0.35">
      <c r="A1269">
        <v>2025</v>
      </c>
      <c r="B1269">
        <v>10</v>
      </c>
      <c r="C1269">
        <v>8</v>
      </c>
      <c r="D1269" s="16">
        <v>0.93357600528678164</v>
      </c>
      <c r="E1269" s="16">
        <v>1.6335065074849653</v>
      </c>
      <c r="F1269" s="16">
        <v>3.6341600650040347</v>
      </c>
      <c r="G1269" s="16">
        <v>3.9793473070438905</v>
      </c>
    </row>
    <row r="1270" spans="1:7" x14ac:dyDescent="0.35">
      <c r="A1270">
        <v>2025</v>
      </c>
      <c r="B1270">
        <v>10</v>
      </c>
      <c r="C1270">
        <v>9</v>
      </c>
      <c r="D1270" s="16">
        <v>0.48346777387220596</v>
      </c>
      <c r="E1270" s="16">
        <v>1.2748810252487637</v>
      </c>
      <c r="F1270" s="16">
        <v>1.1787756994647109</v>
      </c>
      <c r="G1270" s="16">
        <v>0.57177632273342338</v>
      </c>
    </row>
    <row r="1271" spans="1:7" x14ac:dyDescent="0.35">
      <c r="A1271">
        <v>2025</v>
      </c>
      <c r="B1271">
        <v>10</v>
      </c>
      <c r="C1271">
        <v>10</v>
      </c>
      <c r="D1271" s="16">
        <v>2.8210047582642854</v>
      </c>
      <c r="E1271" s="16">
        <v>9.3249934399699974E-2</v>
      </c>
      <c r="F1271" s="16">
        <v>2.2050047113709828</v>
      </c>
      <c r="G1271" s="16">
        <v>0.49699393271361236</v>
      </c>
    </row>
    <row r="1272" spans="1:7" x14ac:dyDescent="0.35">
      <c r="A1272">
        <v>2025</v>
      </c>
      <c r="B1272">
        <v>10</v>
      </c>
      <c r="C1272">
        <v>11</v>
      </c>
      <c r="D1272" s="16">
        <v>1.1269644590165369</v>
      </c>
      <c r="E1272" s="16">
        <v>2.4311590348954502</v>
      </c>
      <c r="F1272" s="16">
        <v>1.713895956810469</v>
      </c>
      <c r="G1272" s="16">
        <v>3.5734981816164466</v>
      </c>
    </row>
    <row r="1273" spans="1:7" x14ac:dyDescent="0.35">
      <c r="A1273">
        <v>2025</v>
      </c>
      <c r="B1273">
        <v>10</v>
      </c>
      <c r="C1273">
        <v>12</v>
      </c>
      <c r="D1273" s="16">
        <v>0.89847166356562491</v>
      </c>
      <c r="E1273" s="16">
        <v>1.0700766139104223</v>
      </c>
      <c r="F1273" s="16">
        <v>3.2267142384592034</v>
      </c>
      <c r="G1273" s="16">
        <v>0.84085118721799068</v>
      </c>
    </row>
    <row r="1274" spans="1:7" x14ac:dyDescent="0.35">
      <c r="A1274">
        <v>2025</v>
      </c>
      <c r="B1274">
        <v>10</v>
      </c>
      <c r="C1274">
        <v>13</v>
      </c>
      <c r="D1274" s="16">
        <v>0.3465018911872435</v>
      </c>
      <c r="E1274" s="16">
        <v>3.6876847329517113</v>
      </c>
      <c r="F1274" s="16">
        <v>0.60325576152756755</v>
      </c>
      <c r="G1274" s="16">
        <v>3.0430084632333378</v>
      </c>
    </row>
    <row r="1275" spans="1:7" x14ac:dyDescent="0.35">
      <c r="A1275">
        <v>2025</v>
      </c>
      <c r="B1275">
        <v>10</v>
      </c>
      <c r="C1275">
        <v>14</v>
      </c>
      <c r="D1275" s="16">
        <v>2.0703788709592343</v>
      </c>
      <c r="E1275" s="16">
        <v>1.5726775165871976</v>
      </c>
      <c r="F1275" s="16">
        <v>1.0685189669772348</v>
      </c>
      <c r="G1275" s="16">
        <v>0.84723534747981244</v>
      </c>
    </row>
    <row r="1276" spans="1:7" x14ac:dyDescent="0.35">
      <c r="A1276">
        <v>2025</v>
      </c>
      <c r="B1276">
        <v>10</v>
      </c>
      <c r="C1276">
        <v>15</v>
      </c>
      <c r="D1276" s="16">
        <v>3.7780801627333687</v>
      </c>
      <c r="E1276" s="16">
        <v>1.6188724175377129</v>
      </c>
      <c r="F1276" s="16">
        <v>1.4877542012458469</v>
      </c>
      <c r="G1276" s="16">
        <v>1.0899293886543071</v>
      </c>
    </row>
    <row r="1277" spans="1:7" x14ac:dyDescent="0.35">
      <c r="A1277">
        <v>2025</v>
      </c>
      <c r="B1277">
        <v>10</v>
      </c>
      <c r="C1277">
        <v>16</v>
      </c>
      <c r="D1277" s="16">
        <v>0.52175485909002983</v>
      </c>
      <c r="E1277" s="16">
        <v>3.9489023520225284</v>
      </c>
      <c r="F1277" s="16">
        <v>3.4891995122147996</v>
      </c>
      <c r="G1277" s="16">
        <v>2.6388449987482958</v>
      </c>
    </row>
    <row r="1278" spans="1:7" x14ac:dyDescent="0.35">
      <c r="A1278">
        <v>2025</v>
      </c>
      <c r="B1278">
        <v>10</v>
      </c>
      <c r="C1278">
        <v>17</v>
      </c>
      <c r="D1278" s="16">
        <v>4.3895725373761962E-2</v>
      </c>
      <c r="E1278" s="16">
        <v>3.9830979216712987</v>
      </c>
      <c r="F1278" s="16">
        <v>3.4227664599352807</v>
      </c>
      <c r="G1278" s="16">
        <v>2.8054731983260148</v>
      </c>
    </row>
    <row r="1279" spans="1:7" x14ac:dyDescent="0.35">
      <c r="A1279">
        <v>2025</v>
      </c>
      <c r="B1279">
        <v>10</v>
      </c>
      <c r="C1279">
        <v>18</v>
      </c>
      <c r="D1279" s="16">
        <v>0.76013163470976286</v>
      </c>
      <c r="E1279" s="16">
        <v>1.5471807842911307</v>
      </c>
      <c r="F1279" s="16">
        <v>3.02294070876474</v>
      </c>
      <c r="G1279" s="16">
        <v>3.7659295729340156</v>
      </c>
    </row>
    <row r="1280" spans="1:7" x14ac:dyDescent="0.35">
      <c r="A1280">
        <v>2025</v>
      </c>
      <c r="B1280">
        <v>10</v>
      </c>
      <c r="C1280">
        <v>19</v>
      </c>
      <c r="D1280" s="16">
        <v>2.247073480918524</v>
      </c>
      <c r="E1280" s="16">
        <v>1.2365774348952763</v>
      </c>
      <c r="F1280" s="16">
        <v>1.1763389699245033</v>
      </c>
      <c r="G1280" s="16">
        <v>1.2238648179522222</v>
      </c>
    </row>
    <row r="1281" spans="1:7" x14ac:dyDescent="0.35">
      <c r="A1281">
        <v>2025</v>
      </c>
      <c r="B1281">
        <v>10</v>
      </c>
      <c r="C1281">
        <v>20</v>
      </c>
      <c r="D1281" s="16">
        <v>0.56809586456548233</v>
      </c>
      <c r="E1281" s="16">
        <v>0.2268825556772196</v>
      </c>
      <c r="F1281" s="16">
        <v>3.7708139132194471</v>
      </c>
      <c r="G1281" s="16">
        <v>5.8064011469229015E-2</v>
      </c>
    </row>
    <row r="1282" spans="1:7" x14ac:dyDescent="0.35">
      <c r="A1282">
        <v>2025</v>
      </c>
      <c r="B1282">
        <v>10</v>
      </c>
      <c r="C1282">
        <v>21</v>
      </c>
      <c r="D1282" s="16">
        <v>1.4417905865878429</v>
      </c>
      <c r="E1282" s="16">
        <v>1.5529181867811706</v>
      </c>
      <c r="F1282" s="16">
        <v>3.5558133536865637</v>
      </c>
      <c r="G1282" s="16">
        <v>1.1242446678277664</v>
      </c>
    </row>
    <row r="1283" spans="1:7" x14ac:dyDescent="0.35">
      <c r="A1283">
        <v>2025</v>
      </c>
      <c r="B1283">
        <v>10</v>
      </c>
      <c r="C1283">
        <v>22</v>
      </c>
      <c r="D1283" s="16">
        <v>3.1581857824502908</v>
      </c>
      <c r="E1283" s="16">
        <v>1.2139665399607442</v>
      </c>
      <c r="F1283" s="16">
        <v>3.1880963142664211</v>
      </c>
      <c r="G1283" s="16">
        <v>1.0883740028957414</v>
      </c>
    </row>
    <row r="1284" spans="1:7" x14ac:dyDescent="0.35">
      <c r="A1284">
        <v>2025</v>
      </c>
      <c r="B1284">
        <v>10</v>
      </c>
      <c r="C1284">
        <v>23</v>
      </c>
      <c r="D1284" s="16">
        <v>3.8348964504097225</v>
      </c>
      <c r="E1284" s="16">
        <v>3.5659801358411021</v>
      </c>
      <c r="F1284" s="16">
        <v>1.9813827362733538</v>
      </c>
      <c r="G1284" s="16">
        <v>3.2280894866814536</v>
      </c>
    </row>
    <row r="1285" spans="1:7" x14ac:dyDescent="0.35">
      <c r="A1285">
        <v>2025</v>
      </c>
      <c r="B1285">
        <v>10</v>
      </c>
      <c r="C1285">
        <v>24</v>
      </c>
      <c r="D1285" s="16">
        <v>2.3678803291713892</v>
      </c>
      <c r="E1285" s="16">
        <v>3.6770514549498534</v>
      </c>
      <c r="F1285" s="16">
        <v>2.4953927768597035</v>
      </c>
      <c r="G1285" s="16">
        <v>0.79162015422473253</v>
      </c>
    </row>
    <row r="1286" spans="1:7" x14ac:dyDescent="0.35">
      <c r="A1286">
        <v>2025</v>
      </c>
      <c r="B1286">
        <v>10</v>
      </c>
      <c r="C1286">
        <v>25</v>
      </c>
      <c r="D1286" s="16">
        <v>3.0046171561670505</v>
      </c>
      <c r="E1286" s="16">
        <v>2.0633094441421753</v>
      </c>
      <c r="F1286" s="16">
        <v>1.837275488571628</v>
      </c>
      <c r="G1286" s="16">
        <v>1.3271416425694906</v>
      </c>
    </row>
    <row r="1287" spans="1:7" x14ac:dyDescent="0.35">
      <c r="A1287">
        <v>2025</v>
      </c>
      <c r="B1287">
        <v>10</v>
      </c>
      <c r="C1287">
        <v>26</v>
      </c>
      <c r="D1287" s="16">
        <v>2.3471301809579157</v>
      </c>
      <c r="E1287" s="16">
        <v>2.6629198206000373</v>
      </c>
      <c r="F1287" s="16">
        <v>3.0900939916063668</v>
      </c>
      <c r="G1287" s="16">
        <v>3.9833518380785926</v>
      </c>
    </row>
    <row r="1288" spans="1:7" x14ac:dyDescent="0.35">
      <c r="A1288">
        <v>2025</v>
      </c>
      <c r="B1288">
        <v>10</v>
      </c>
      <c r="C1288">
        <v>27</v>
      </c>
      <c r="D1288" s="16">
        <v>1.5659488147918585</v>
      </c>
      <c r="E1288" s="16">
        <v>3.0421506355699184</v>
      </c>
      <c r="F1288" s="16">
        <v>1.4019496147785437</v>
      </c>
      <c r="G1288" s="16">
        <v>1.8797557512531835</v>
      </c>
    </row>
    <row r="1289" spans="1:7" x14ac:dyDescent="0.35">
      <c r="A1289">
        <v>2025</v>
      </c>
      <c r="B1289">
        <v>10</v>
      </c>
      <c r="C1289">
        <v>28</v>
      </c>
      <c r="D1289" s="16">
        <v>0.63224375269945288</v>
      </c>
      <c r="E1289" s="16">
        <v>3.1120718794833255</v>
      </c>
      <c r="F1289" s="16">
        <v>1.8397094669689085</v>
      </c>
      <c r="G1289" s="16">
        <v>1.4880244473702424</v>
      </c>
    </row>
    <row r="1290" spans="1:7" x14ac:dyDescent="0.35">
      <c r="A1290">
        <v>2025</v>
      </c>
      <c r="B1290">
        <v>11</v>
      </c>
      <c r="C1290">
        <v>1</v>
      </c>
      <c r="D1290" s="16">
        <v>1.9848821523961289</v>
      </c>
      <c r="E1290" s="16">
        <v>1.9928029675237227</v>
      </c>
      <c r="F1290" s="16">
        <v>0.78352734229039944</v>
      </c>
      <c r="G1290" s="16">
        <v>2.2411406292727332</v>
      </c>
    </row>
    <row r="1291" spans="1:7" x14ac:dyDescent="0.35">
      <c r="A1291">
        <v>2025</v>
      </c>
      <c r="B1291">
        <v>11</v>
      </c>
      <c r="C1291">
        <v>2</v>
      </c>
      <c r="D1291" s="16">
        <v>2.4539333647741057</v>
      </c>
      <c r="E1291" s="16">
        <v>0.90460058019178335</v>
      </c>
      <c r="F1291" s="16">
        <v>0.21008880081647385</v>
      </c>
      <c r="G1291" s="16">
        <v>2.2096227956807821</v>
      </c>
    </row>
    <row r="1292" spans="1:7" x14ac:dyDescent="0.35">
      <c r="A1292">
        <v>2025</v>
      </c>
      <c r="B1292">
        <v>11</v>
      </c>
      <c r="C1292">
        <v>3</v>
      </c>
      <c r="D1292" s="16">
        <v>3.1448948178062048</v>
      </c>
      <c r="E1292" s="16">
        <v>1.787942456683298</v>
      </c>
      <c r="F1292" s="16">
        <v>0.2343340495192181</v>
      </c>
      <c r="G1292" s="16">
        <v>2.4876974421438685</v>
      </c>
    </row>
    <row r="1293" spans="1:7" x14ac:dyDescent="0.35">
      <c r="A1293">
        <v>2025</v>
      </c>
      <c r="B1293">
        <v>11</v>
      </c>
      <c r="C1293">
        <v>4</v>
      </c>
      <c r="D1293" s="16">
        <v>2.7356455818658425</v>
      </c>
      <c r="E1293" s="16">
        <v>1.9852442263914072</v>
      </c>
      <c r="F1293" s="16">
        <v>0.6862920157121879</v>
      </c>
      <c r="G1293" s="16">
        <v>2.1108472454708571</v>
      </c>
    </row>
    <row r="1294" spans="1:7" x14ac:dyDescent="0.35">
      <c r="A1294">
        <v>2025</v>
      </c>
      <c r="B1294">
        <v>11</v>
      </c>
      <c r="C1294">
        <v>5</v>
      </c>
      <c r="D1294" s="16">
        <v>0.55787123806519956</v>
      </c>
      <c r="E1294" s="16">
        <v>2.5177173408590692</v>
      </c>
      <c r="F1294" s="16">
        <v>2.5306103881632334</v>
      </c>
      <c r="G1294" s="16">
        <v>2.8911805035440885E-2</v>
      </c>
    </row>
    <row r="1295" spans="1:7" x14ac:dyDescent="0.35">
      <c r="A1295">
        <v>2025</v>
      </c>
      <c r="B1295">
        <v>11</v>
      </c>
      <c r="C1295">
        <v>6</v>
      </c>
      <c r="D1295" s="16">
        <v>1.4221035533112034</v>
      </c>
      <c r="E1295" s="16">
        <v>3.2861571327538632</v>
      </c>
      <c r="F1295" s="16">
        <v>0.15680954612714082</v>
      </c>
      <c r="G1295" s="16">
        <v>3.5945476244997994</v>
      </c>
    </row>
    <row r="1296" spans="1:7" x14ac:dyDescent="0.35">
      <c r="A1296">
        <v>2025</v>
      </c>
      <c r="B1296">
        <v>11</v>
      </c>
      <c r="C1296">
        <v>7</v>
      </c>
      <c r="D1296" s="16">
        <v>3.1193367049155558</v>
      </c>
      <c r="E1296" s="16">
        <v>2.7365319064664337</v>
      </c>
      <c r="F1296" s="16">
        <v>1.0782867462475525</v>
      </c>
      <c r="G1296" s="16">
        <v>2.5406795392954278</v>
      </c>
    </row>
    <row r="1297" spans="1:7" x14ac:dyDescent="0.35">
      <c r="A1297">
        <v>2025</v>
      </c>
      <c r="B1297">
        <v>11</v>
      </c>
      <c r="C1297">
        <v>8</v>
      </c>
      <c r="D1297" s="16">
        <v>1.8335077014008041</v>
      </c>
      <c r="E1297" s="16">
        <v>1.267094935213092</v>
      </c>
      <c r="F1297" s="16">
        <v>1.7055650879519346</v>
      </c>
      <c r="G1297" s="16">
        <v>1.9841998300174515</v>
      </c>
    </row>
    <row r="1298" spans="1:7" x14ac:dyDescent="0.35">
      <c r="A1298">
        <v>2025</v>
      </c>
      <c r="B1298">
        <v>11</v>
      </c>
      <c r="C1298">
        <v>9</v>
      </c>
      <c r="D1298" s="16">
        <v>2.4257969902594327</v>
      </c>
      <c r="E1298" s="16">
        <v>2.3710105223093541</v>
      </c>
      <c r="F1298" s="16">
        <v>2.8559683952973889</v>
      </c>
      <c r="G1298" s="16">
        <v>2.1743920817205256</v>
      </c>
    </row>
    <row r="1299" spans="1:7" x14ac:dyDescent="0.35">
      <c r="A1299">
        <v>2025</v>
      </c>
      <c r="B1299">
        <v>11</v>
      </c>
      <c r="C1299">
        <v>10</v>
      </c>
      <c r="D1299" s="16">
        <v>2.315357429737531</v>
      </c>
      <c r="E1299" s="16">
        <v>0.89258767733641609</v>
      </c>
      <c r="F1299" s="16">
        <v>3.982441644558993</v>
      </c>
      <c r="G1299" s="16">
        <v>2.0562379758889695</v>
      </c>
    </row>
    <row r="1300" spans="1:7" x14ac:dyDescent="0.35">
      <c r="A1300">
        <v>2025</v>
      </c>
      <c r="B1300">
        <v>11</v>
      </c>
      <c r="C1300">
        <v>11</v>
      </c>
      <c r="D1300" s="16">
        <v>1.0519465193364752</v>
      </c>
      <c r="E1300" s="16">
        <v>2.1126592747817896</v>
      </c>
      <c r="F1300" s="16">
        <v>0.79257675179150366</v>
      </c>
      <c r="G1300" s="16">
        <v>3.9165799247009563</v>
      </c>
    </row>
    <row r="1301" spans="1:7" x14ac:dyDescent="0.35">
      <c r="A1301">
        <v>2025</v>
      </c>
      <c r="B1301">
        <v>11</v>
      </c>
      <c r="C1301">
        <v>12</v>
      </c>
      <c r="D1301" s="16">
        <v>4.6507923628102965E-2</v>
      </c>
      <c r="E1301" s="16">
        <v>2.9886110100997216</v>
      </c>
      <c r="F1301" s="16">
        <v>3.7437819116763054</v>
      </c>
      <c r="G1301" s="16">
        <v>0.5963214079024306</v>
      </c>
    </row>
    <row r="1302" spans="1:7" x14ac:dyDescent="0.35">
      <c r="A1302">
        <v>2025</v>
      </c>
      <c r="B1302">
        <v>11</v>
      </c>
      <c r="C1302">
        <v>13</v>
      </c>
      <c r="D1302" s="16">
        <v>3.0135456697633778</v>
      </c>
      <c r="E1302" s="16">
        <v>1.3772091068005707</v>
      </c>
      <c r="F1302" s="16">
        <v>3.9283384734100171</v>
      </c>
      <c r="G1302" s="16">
        <v>3.2621481200692619</v>
      </c>
    </row>
    <row r="1303" spans="1:7" x14ac:dyDescent="0.35">
      <c r="A1303">
        <v>2025</v>
      </c>
      <c r="B1303">
        <v>11</v>
      </c>
      <c r="C1303">
        <v>14</v>
      </c>
      <c r="D1303" s="16">
        <v>0.82732686315044335</v>
      </c>
      <c r="E1303" s="16">
        <v>3.3830615991577333</v>
      </c>
      <c r="F1303" s="16">
        <v>3.601004336838217</v>
      </c>
      <c r="G1303" s="16">
        <v>2.0960842862880567</v>
      </c>
    </row>
    <row r="1304" spans="1:7" x14ac:dyDescent="0.35">
      <c r="A1304">
        <v>2025</v>
      </c>
      <c r="B1304">
        <v>11</v>
      </c>
      <c r="C1304">
        <v>15</v>
      </c>
      <c r="D1304" s="16">
        <v>3.8572844187627622</v>
      </c>
      <c r="E1304" s="16">
        <v>2.3227896275979543E-2</v>
      </c>
      <c r="F1304" s="16">
        <v>2.7372232054063335</v>
      </c>
      <c r="G1304" s="16">
        <v>3.8089002678175103</v>
      </c>
    </row>
    <row r="1305" spans="1:7" x14ac:dyDescent="0.35">
      <c r="A1305">
        <v>2025</v>
      </c>
      <c r="B1305">
        <v>11</v>
      </c>
      <c r="C1305">
        <v>16</v>
      </c>
      <c r="D1305" s="16">
        <v>1.648627641774751</v>
      </c>
      <c r="E1305" s="16">
        <v>3.6066678464727913</v>
      </c>
      <c r="F1305" s="16">
        <v>3.5219080927679443</v>
      </c>
      <c r="G1305" s="16">
        <v>1.017154990931405</v>
      </c>
    </row>
    <row r="1306" spans="1:7" x14ac:dyDescent="0.35">
      <c r="A1306">
        <v>2025</v>
      </c>
      <c r="B1306">
        <v>11</v>
      </c>
      <c r="C1306">
        <v>17</v>
      </c>
      <c r="D1306" s="16">
        <v>2.7909054399840088</v>
      </c>
      <c r="E1306" s="16">
        <v>1.3151118320049875</v>
      </c>
      <c r="F1306" s="16">
        <v>0.87797936985694847</v>
      </c>
      <c r="G1306" s="16">
        <v>0.93513033751906294</v>
      </c>
    </row>
    <row r="1307" spans="1:7" x14ac:dyDescent="0.35">
      <c r="A1307">
        <v>2025</v>
      </c>
      <c r="B1307">
        <v>11</v>
      </c>
      <c r="C1307">
        <v>18</v>
      </c>
      <c r="D1307" s="16">
        <v>2.0952258611013121</v>
      </c>
      <c r="E1307" s="16">
        <v>1.4409032153699726</v>
      </c>
      <c r="F1307" s="16">
        <v>3.1890002906568111</v>
      </c>
      <c r="G1307" s="16">
        <v>1.1041759169375065</v>
      </c>
    </row>
    <row r="1308" spans="1:7" x14ac:dyDescent="0.35">
      <c r="A1308">
        <v>2025</v>
      </c>
      <c r="B1308">
        <v>11</v>
      </c>
      <c r="C1308">
        <v>19</v>
      </c>
      <c r="D1308" s="16">
        <v>1.624660162052201</v>
      </c>
      <c r="E1308" s="16">
        <v>3.4916398875140051</v>
      </c>
      <c r="F1308" s="16">
        <v>3.7555323002681162</v>
      </c>
      <c r="G1308" s="16">
        <v>0.43702820362725703</v>
      </c>
    </row>
    <row r="1309" spans="1:7" x14ac:dyDescent="0.35">
      <c r="A1309">
        <v>2025</v>
      </c>
      <c r="B1309">
        <v>11</v>
      </c>
      <c r="C1309">
        <v>20</v>
      </c>
      <c r="D1309" s="16">
        <v>1.9372256284415199</v>
      </c>
      <c r="E1309" s="16">
        <v>3.2654734331823874</v>
      </c>
      <c r="F1309" s="16">
        <v>2.0422882310013497</v>
      </c>
      <c r="G1309" s="16">
        <v>2.7629427329985665</v>
      </c>
    </row>
    <row r="1310" spans="1:7" x14ac:dyDescent="0.35">
      <c r="A1310">
        <v>2025</v>
      </c>
      <c r="B1310">
        <v>11</v>
      </c>
      <c r="C1310">
        <v>21</v>
      </c>
      <c r="D1310" s="16">
        <v>2.0999884799757376</v>
      </c>
      <c r="E1310" s="16">
        <v>1.8668198518406833</v>
      </c>
      <c r="F1310" s="16">
        <v>0.91781249441664015</v>
      </c>
      <c r="G1310" s="16">
        <v>0.82718902034424957</v>
      </c>
    </row>
    <row r="1311" spans="1:7" x14ac:dyDescent="0.35">
      <c r="A1311">
        <v>2025</v>
      </c>
      <c r="B1311">
        <v>11</v>
      </c>
      <c r="C1311">
        <v>22</v>
      </c>
      <c r="D1311" s="16">
        <v>2.2076218821179441</v>
      </c>
      <c r="E1311" s="16">
        <v>3.7445407120360321</v>
      </c>
      <c r="F1311" s="16">
        <v>0.62707904711741813</v>
      </c>
      <c r="G1311" s="16">
        <v>1.5578015736498712</v>
      </c>
    </row>
    <row r="1312" spans="1:7" x14ac:dyDescent="0.35">
      <c r="A1312">
        <v>2025</v>
      </c>
      <c r="B1312">
        <v>11</v>
      </c>
      <c r="C1312">
        <v>23</v>
      </c>
      <c r="D1312" s="16">
        <v>0.59301677785357887</v>
      </c>
      <c r="E1312" s="16">
        <v>1.8399446626894251</v>
      </c>
      <c r="F1312" s="16">
        <v>3.1870720477073089</v>
      </c>
      <c r="G1312" s="16">
        <v>1.1612231563229636</v>
      </c>
    </row>
    <row r="1313" spans="1:7" x14ac:dyDescent="0.35">
      <c r="A1313">
        <v>2025</v>
      </c>
      <c r="B1313">
        <v>11</v>
      </c>
      <c r="C1313">
        <v>24</v>
      </c>
      <c r="D1313" s="16">
        <v>0.98918632412573348</v>
      </c>
      <c r="E1313" s="16">
        <v>0.84386122338160519</v>
      </c>
      <c r="F1313" s="16">
        <v>3.0573003593318075</v>
      </c>
      <c r="G1313" s="16">
        <v>3.6127548611060964</v>
      </c>
    </row>
    <row r="1314" spans="1:7" x14ac:dyDescent="0.35">
      <c r="A1314">
        <v>2025</v>
      </c>
      <c r="B1314">
        <v>11</v>
      </c>
      <c r="C1314">
        <v>25</v>
      </c>
      <c r="D1314" s="16">
        <v>1.6651674437789201</v>
      </c>
      <c r="E1314" s="16">
        <v>2.6489887925125268</v>
      </c>
      <c r="F1314" s="16">
        <v>3.1916863650124103</v>
      </c>
      <c r="G1314" s="16">
        <v>0.2839588479859545</v>
      </c>
    </row>
    <row r="1315" spans="1:7" x14ac:dyDescent="0.35">
      <c r="A1315">
        <v>2025</v>
      </c>
      <c r="B1315">
        <v>11</v>
      </c>
      <c r="C1315">
        <v>26</v>
      </c>
      <c r="D1315" s="16">
        <v>2.8917004943336235</v>
      </c>
      <c r="E1315" s="16">
        <v>2.9662253502169289</v>
      </c>
      <c r="F1315" s="16">
        <v>2.4366978808751867</v>
      </c>
      <c r="G1315" s="16">
        <v>1.6265053894234893</v>
      </c>
    </row>
    <row r="1316" spans="1:7" x14ac:dyDescent="0.35">
      <c r="A1316">
        <v>2025</v>
      </c>
      <c r="B1316">
        <v>11</v>
      </c>
      <c r="C1316">
        <v>27</v>
      </c>
      <c r="D1316" s="16">
        <v>2.8331376893791949</v>
      </c>
      <c r="E1316" s="16">
        <v>1.3953829947374983</v>
      </c>
      <c r="F1316" s="16">
        <v>2.5823838653989455</v>
      </c>
      <c r="G1316" s="16">
        <v>0.7100914396318716</v>
      </c>
    </row>
    <row r="1317" spans="1:7" x14ac:dyDescent="0.35">
      <c r="A1317">
        <v>2025</v>
      </c>
      <c r="B1317">
        <v>11</v>
      </c>
      <c r="C1317">
        <v>28</v>
      </c>
      <c r="D1317" s="16">
        <v>3.6742775031342068</v>
      </c>
      <c r="E1317" s="16">
        <v>0.57511255509299319</v>
      </c>
      <c r="F1317" s="16">
        <v>2.8238890249749731</v>
      </c>
      <c r="G1317" s="16">
        <v>7.6379854405326242E-2</v>
      </c>
    </row>
    <row r="1318" spans="1:7" x14ac:dyDescent="0.35">
      <c r="A1318">
        <v>2025</v>
      </c>
      <c r="B1318">
        <v>12</v>
      </c>
      <c r="C1318">
        <v>1</v>
      </c>
      <c r="D1318" s="16">
        <v>3.6398326765750193</v>
      </c>
      <c r="E1318" s="16">
        <v>2.3369981654019689</v>
      </c>
      <c r="F1318" s="16">
        <v>0.40400888179868888</v>
      </c>
      <c r="G1318" s="16">
        <v>0.97795833934093102</v>
      </c>
    </row>
    <row r="1319" spans="1:7" x14ac:dyDescent="0.35">
      <c r="A1319">
        <v>2025</v>
      </c>
      <c r="B1319">
        <v>12</v>
      </c>
      <c r="C1319">
        <v>2</v>
      </c>
      <c r="D1319" s="16">
        <v>1.0115018622100269</v>
      </c>
      <c r="E1319" s="16">
        <v>0.53151412997425407</v>
      </c>
      <c r="F1319" s="16">
        <v>3.2885259226495931</v>
      </c>
      <c r="G1319" s="16">
        <v>2.1341230836951004</v>
      </c>
    </row>
    <row r="1320" spans="1:7" x14ac:dyDescent="0.35">
      <c r="A1320">
        <v>2025</v>
      </c>
      <c r="B1320">
        <v>12</v>
      </c>
      <c r="C1320">
        <v>3</v>
      </c>
      <c r="D1320" s="16">
        <v>2.3047459248389641</v>
      </c>
      <c r="E1320" s="16">
        <v>0.38084043940934142</v>
      </c>
      <c r="F1320" s="16">
        <v>2.6931351633456697</v>
      </c>
      <c r="G1320" s="16">
        <v>1.1552232630069215</v>
      </c>
    </row>
    <row r="1321" spans="1:7" x14ac:dyDescent="0.35">
      <c r="A1321">
        <v>2025</v>
      </c>
      <c r="B1321">
        <v>12</v>
      </c>
      <c r="C1321">
        <v>4</v>
      </c>
      <c r="D1321" s="16">
        <v>2.3797720633431458</v>
      </c>
      <c r="E1321" s="16">
        <v>3.7793430165177324</v>
      </c>
      <c r="F1321" s="16">
        <v>1.0767654443268917</v>
      </c>
      <c r="G1321" s="16">
        <v>3.8355631579033274</v>
      </c>
    </row>
    <row r="1322" spans="1:7" x14ac:dyDescent="0.35">
      <c r="A1322">
        <v>2025</v>
      </c>
      <c r="B1322">
        <v>12</v>
      </c>
      <c r="C1322">
        <v>5</v>
      </c>
      <c r="D1322" s="16">
        <v>1.5535250473862598</v>
      </c>
      <c r="E1322" s="16">
        <v>0.57695212951434893</v>
      </c>
      <c r="F1322" s="16">
        <v>2.0624844733665113</v>
      </c>
      <c r="G1322" s="16">
        <v>1.2324200293686358</v>
      </c>
    </row>
    <row r="1323" spans="1:7" x14ac:dyDescent="0.35">
      <c r="A1323">
        <v>2025</v>
      </c>
      <c r="B1323">
        <v>12</v>
      </c>
      <c r="C1323">
        <v>6</v>
      </c>
      <c r="D1323" s="16">
        <v>0.95136781654020863</v>
      </c>
      <c r="E1323" s="16">
        <v>3.1754063352615045</v>
      </c>
      <c r="F1323" s="16">
        <v>0.46294744150820355</v>
      </c>
      <c r="G1323" s="16">
        <v>3.6870872914242527</v>
      </c>
    </row>
    <row r="1324" spans="1:7" x14ac:dyDescent="0.35">
      <c r="A1324">
        <v>2025</v>
      </c>
      <c r="B1324">
        <v>12</v>
      </c>
      <c r="C1324">
        <v>7</v>
      </c>
      <c r="D1324" s="16">
        <v>0.85203441452446915</v>
      </c>
      <c r="E1324" s="16">
        <v>2.5320999676024107</v>
      </c>
      <c r="F1324" s="16">
        <v>2.9256752116433526</v>
      </c>
      <c r="G1324" s="16">
        <v>0.64574572326935398</v>
      </c>
    </row>
    <row r="1325" spans="1:7" x14ac:dyDescent="0.35">
      <c r="A1325">
        <v>2025</v>
      </c>
      <c r="B1325">
        <v>12</v>
      </c>
      <c r="C1325">
        <v>8</v>
      </c>
      <c r="D1325" s="16">
        <v>3.6982341173673281</v>
      </c>
      <c r="E1325" s="16">
        <v>3.6305791194118915</v>
      </c>
      <c r="F1325" s="16">
        <v>3.6375851666507959</v>
      </c>
      <c r="G1325" s="16">
        <v>1.6409819550711284</v>
      </c>
    </row>
    <row r="1326" spans="1:7" x14ac:dyDescent="0.35">
      <c r="A1326">
        <v>2025</v>
      </c>
      <c r="B1326">
        <v>12</v>
      </c>
      <c r="C1326">
        <v>9</v>
      </c>
      <c r="D1326" s="16">
        <v>0.78696859516159323</v>
      </c>
      <c r="E1326" s="16">
        <v>0.68663918546760749</v>
      </c>
      <c r="F1326" s="16">
        <v>2.0918375975846115</v>
      </c>
      <c r="G1326" s="16">
        <v>3.3981975161637448</v>
      </c>
    </row>
    <row r="1327" spans="1:7" x14ac:dyDescent="0.35">
      <c r="A1327">
        <v>2025</v>
      </c>
      <c r="B1327">
        <v>12</v>
      </c>
      <c r="C1327">
        <v>10</v>
      </c>
      <c r="D1327" s="16">
        <v>1.7442409525038056</v>
      </c>
      <c r="E1327" s="16">
        <v>0.38841037939706036</v>
      </c>
      <c r="F1327" s="16">
        <v>1.953043588592271</v>
      </c>
      <c r="G1327" s="16">
        <v>2.819534212192762</v>
      </c>
    </row>
    <row r="1328" spans="1:7" x14ac:dyDescent="0.35">
      <c r="A1328">
        <v>2025</v>
      </c>
      <c r="B1328">
        <v>12</v>
      </c>
      <c r="C1328">
        <v>11</v>
      </c>
      <c r="D1328" s="16">
        <v>3.8084348068295375</v>
      </c>
      <c r="E1328" s="16">
        <v>0.51682533015584253</v>
      </c>
      <c r="F1328" s="16">
        <v>2.1254065646235181</v>
      </c>
      <c r="G1328" s="16">
        <v>3.261447569161791</v>
      </c>
    </row>
    <row r="1329" spans="1:7" x14ac:dyDescent="0.35">
      <c r="A1329">
        <v>2025</v>
      </c>
      <c r="B1329">
        <v>12</v>
      </c>
      <c r="C1329">
        <v>12</v>
      </c>
      <c r="D1329" s="16">
        <v>3.356946871083609</v>
      </c>
      <c r="E1329" s="16">
        <v>0.50243495128358884</v>
      </c>
      <c r="F1329" s="16">
        <v>3.2548318861838794</v>
      </c>
      <c r="G1329" s="16">
        <v>2.6907821663435714</v>
      </c>
    </row>
    <row r="1330" spans="1:7" x14ac:dyDescent="0.35">
      <c r="A1330">
        <v>2025</v>
      </c>
      <c r="B1330">
        <v>12</v>
      </c>
      <c r="C1330">
        <v>13</v>
      </c>
      <c r="D1330" s="16">
        <v>3.7617017460078714</v>
      </c>
      <c r="E1330" s="16">
        <v>3.826333854320783</v>
      </c>
      <c r="F1330" s="16">
        <v>1.1940648082317504</v>
      </c>
      <c r="G1330" s="16">
        <v>2.1930853294979027</v>
      </c>
    </row>
    <row r="1331" spans="1:7" x14ac:dyDescent="0.35">
      <c r="A1331">
        <v>2025</v>
      </c>
      <c r="B1331">
        <v>12</v>
      </c>
      <c r="C1331">
        <v>14</v>
      </c>
      <c r="D1331" s="16">
        <v>1.8530984577656135</v>
      </c>
      <c r="E1331" s="16">
        <v>1.7741777536906254</v>
      </c>
      <c r="F1331" s="16">
        <v>2.4242294287268846</v>
      </c>
      <c r="G1331" s="16">
        <v>3.4583343620554343</v>
      </c>
    </row>
    <row r="1332" spans="1:7" x14ac:dyDescent="0.35">
      <c r="A1332">
        <v>2025</v>
      </c>
      <c r="B1332">
        <v>12</v>
      </c>
      <c r="C1332">
        <v>15</v>
      </c>
      <c r="D1332" s="16">
        <v>2.8651139249573609</v>
      </c>
      <c r="E1332" s="16">
        <v>0.23748497820003678</v>
      </c>
      <c r="F1332" s="16">
        <v>1.0535113437744039</v>
      </c>
      <c r="G1332" s="16">
        <v>0.38160391926795612</v>
      </c>
    </row>
    <row r="1333" spans="1:7" x14ac:dyDescent="0.35">
      <c r="A1333">
        <v>2025</v>
      </c>
      <c r="B1333">
        <v>12</v>
      </c>
      <c r="C1333">
        <v>16</v>
      </c>
      <c r="D1333" s="16">
        <v>3.2694452024420619</v>
      </c>
      <c r="E1333" s="16">
        <v>2.1062000166824553</v>
      </c>
      <c r="F1333" s="16">
        <v>3.0286305411993166</v>
      </c>
      <c r="G1333" s="16">
        <v>1.4198788083228204</v>
      </c>
    </row>
    <row r="1334" spans="1:7" x14ac:dyDescent="0.35">
      <c r="A1334">
        <v>2025</v>
      </c>
      <c r="B1334">
        <v>12</v>
      </c>
      <c r="C1334">
        <v>17</v>
      </c>
      <c r="D1334" s="16">
        <v>3.0579478536852331</v>
      </c>
      <c r="E1334" s="16">
        <v>2.343414291334398</v>
      </c>
      <c r="F1334" s="16">
        <v>1.7854582179778991</v>
      </c>
      <c r="G1334" s="16">
        <v>1.3873306028930643</v>
      </c>
    </row>
    <row r="1335" spans="1:7" x14ac:dyDescent="0.35">
      <c r="A1335">
        <v>2025</v>
      </c>
      <c r="B1335">
        <v>12</v>
      </c>
      <c r="C1335">
        <v>18</v>
      </c>
      <c r="D1335" s="16">
        <v>2.3428353990205784</v>
      </c>
      <c r="E1335" s="16">
        <v>1.6652190164924328</v>
      </c>
      <c r="F1335" s="16">
        <v>0.20264836096051475</v>
      </c>
      <c r="G1335" s="16">
        <v>1.3643321369509804</v>
      </c>
    </row>
    <row r="1336" spans="1:7" x14ac:dyDescent="0.35">
      <c r="A1336">
        <v>2025</v>
      </c>
      <c r="B1336">
        <v>12</v>
      </c>
      <c r="C1336">
        <v>19</v>
      </c>
      <c r="D1336" s="16">
        <v>3.9394786156564172</v>
      </c>
      <c r="E1336" s="16">
        <v>2.6543746778859294</v>
      </c>
      <c r="F1336" s="16">
        <v>2.7076750107395555</v>
      </c>
      <c r="G1336" s="16">
        <v>2.8112940629839014</v>
      </c>
    </row>
    <row r="1337" spans="1:7" x14ac:dyDescent="0.35">
      <c r="A1337">
        <v>2025</v>
      </c>
      <c r="B1337">
        <v>12</v>
      </c>
      <c r="C1337">
        <v>20</v>
      </c>
      <c r="D1337" s="16">
        <v>1.0730484820371982</v>
      </c>
      <c r="E1337" s="16">
        <v>1.7553559357161159</v>
      </c>
      <c r="F1337" s="16">
        <v>3.3973962096017485</v>
      </c>
      <c r="G1337" s="16">
        <v>4.4539888935035243E-2</v>
      </c>
    </row>
    <row r="1338" spans="1:7" x14ac:dyDescent="0.35">
      <c r="A1338">
        <v>2025</v>
      </c>
      <c r="B1338">
        <v>12</v>
      </c>
      <c r="C1338">
        <v>21</v>
      </c>
      <c r="D1338" s="16">
        <v>3.6389874674242111</v>
      </c>
      <c r="E1338" s="16">
        <v>2.023022070103687</v>
      </c>
      <c r="F1338" s="16">
        <v>2.0449824779097314</v>
      </c>
      <c r="G1338" s="16">
        <v>2.9821772663160351</v>
      </c>
    </row>
    <row r="1339" spans="1:7" x14ac:dyDescent="0.35">
      <c r="A1339">
        <v>2025</v>
      </c>
      <c r="B1339">
        <v>12</v>
      </c>
      <c r="C1339">
        <v>22</v>
      </c>
      <c r="D1339" s="16">
        <v>0.90374679654489087</v>
      </c>
      <c r="E1339" s="16">
        <v>1.0065225694171573</v>
      </c>
      <c r="F1339" s="16">
        <v>3.056802775320592</v>
      </c>
      <c r="G1339" s="16">
        <v>3.5045659196662586</v>
      </c>
    </row>
    <row r="1340" spans="1:7" x14ac:dyDescent="0.35">
      <c r="A1340">
        <v>2025</v>
      </c>
      <c r="B1340">
        <v>12</v>
      </c>
      <c r="C1340">
        <v>23</v>
      </c>
      <c r="D1340" s="16">
        <v>2.2015337692382975</v>
      </c>
      <c r="E1340" s="16">
        <v>2.8855155728578881</v>
      </c>
      <c r="F1340" s="16">
        <v>1.3148500874825033</v>
      </c>
      <c r="G1340" s="16">
        <v>1.1953654667017917</v>
      </c>
    </row>
    <row r="1341" spans="1:7" x14ac:dyDescent="0.35">
      <c r="A1341">
        <v>2025</v>
      </c>
      <c r="B1341">
        <v>12</v>
      </c>
      <c r="C1341">
        <v>24</v>
      </c>
      <c r="D1341" s="16">
        <v>3.9897100667821097</v>
      </c>
      <c r="E1341" s="16">
        <v>1.1123374412885627</v>
      </c>
      <c r="F1341" s="16">
        <v>0.23440521808374992</v>
      </c>
      <c r="G1341" s="16">
        <v>1.6056445037376212</v>
      </c>
    </row>
    <row r="1342" spans="1:7" x14ac:dyDescent="0.35">
      <c r="A1342">
        <v>2025</v>
      </c>
      <c r="B1342">
        <v>12</v>
      </c>
      <c r="C1342">
        <v>25</v>
      </c>
      <c r="D1342" s="16">
        <v>2.0231774628856574</v>
      </c>
      <c r="E1342" s="16">
        <v>0.3091047706704928</v>
      </c>
      <c r="F1342" s="16">
        <v>3.9566457852986283</v>
      </c>
      <c r="G1342" s="16">
        <v>2.7901307004875435</v>
      </c>
    </row>
    <row r="1343" spans="1:7" x14ac:dyDescent="0.35">
      <c r="A1343">
        <v>2025</v>
      </c>
      <c r="B1343">
        <v>12</v>
      </c>
      <c r="C1343">
        <v>26</v>
      </c>
      <c r="D1343" s="16">
        <v>3.3180121777348859</v>
      </c>
      <c r="E1343" s="16">
        <v>2.5521974441487787</v>
      </c>
      <c r="F1343" s="16">
        <v>2.2142353957585503</v>
      </c>
      <c r="G1343" s="16">
        <v>2.4662659290379922</v>
      </c>
    </row>
    <row r="1344" spans="1:7" x14ac:dyDescent="0.35">
      <c r="A1344">
        <v>2025</v>
      </c>
      <c r="B1344">
        <v>12</v>
      </c>
      <c r="C1344">
        <v>27</v>
      </c>
      <c r="D1344" s="16">
        <v>1.7853900579901745</v>
      </c>
      <c r="E1344" s="16">
        <v>1.7257851204282915</v>
      </c>
      <c r="F1344" s="16">
        <v>3.5170349946011292</v>
      </c>
      <c r="G1344" s="16">
        <v>0.12439922171564488</v>
      </c>
    </row>
    <row r="1345" spans="1:7" x14ac:dyDescent="0.35">
      <c r="A1345">
        <v>2025</v>
      </c>
      <c r="B1345">
        <v>12</v>
      </c>
      <c r="C1345">
        <v>28</v>
      </c>
      <c r="D1345" s="16">
        <v>3.5527666579240127</v>
      </c>
      <c r="E1345" s="16">
        <v>3.7418763690662047</v>
      </c>
      <c r="F1345" s="16">
        <v>1.2289422912401466</v>
      </c>
      <c r="G1345" s="16">
        <v>0.96301438007486517</v>
      </c>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03FA4-5044-41EC-A460-9704C1FBD123}">
  <dimension ref="B2:B14"/>
  <sheetViews>
    <sheetView workbookViewId="0">
      <selection activeCell="E21" sqref="E21"/>
    </sheetView>
  </sheetViews>
  <sheetFormatPr defaultRowHeight="14.5" x14ac:dyDescent="0.35"/>
  <sheetData>
    <row r="2" spans="2:2" x14ac:dyDescent="0.35">
      <c r="B2" t="s">
        <v>78</v>
      </c>
    </row>
    <row r="3" spans="2:2" x14ac:dyDescent="0.35">
      <c r="B3" t="s">
        <v>79</v>
      </c>
    </row>
    <row r="4" spans="2:2" x14ac:dyDescent="0.35">
      <c r="B4" t="s">
        <v>80</v>
      </c>
    </row>
    <row r="5" spans="2:2" x14ac:dyDescent="0.35">
      <c r="B5" t="s">
        <v>81</v>
      </c>
    </row>
    <row r="6" spans="2:2" x14ac:dyDescent="0.35">
      <c r="B6" t="s">
        <v>82</v>
      </c>
    </row>
    <row r="7" spans="2:2" x14ac:dyDescent="0.35">
      <c r="B7" t="s">
        <v>83</v>
      </c>
    </row>
    <row r="8" spans="2:2" x14ac:dyDescent="0.35">
      <c r="B8" t="s">
        <v>84</v>
      </c>
    </row>
    <row r="9" spans="2:2" x14ac:dyDescent="0.35">
      <c r="B9" t="s">
        <v>85</v>
      </c>
    </row>
    <row r="10" spans="2:2" x14ac:dyDescent="0.35">
      <c r="B10" t="s">
        <v>86</v>
      </c>
    </row>
    <row r="11" spans="2:2" x14ac:dyDescent="0.35">
      <c r="B11" t="s">
        <v>87</v>
      </c>
    </row>
    <row r="12" spans="2:2" x14ac:dyDescent="0.35">
      <c r="B12" t="s">
        <v>88</v>
      </c>
    </row>
    <row r="13" spans="2:2" x14ac:dyDescent="0.35">
      <c r="B13" s="3" t="s">
        <v>89</v>
      </c>
    </row>
    <row r="14" spans="2:2" x14ac:dyDescent="0.35">
      <c r="B14" s="3" t="s">
        <v>90</v>
      </c>
    </row>
  </sheetData>
  <conditionalFormatting sqref="B2">
    <cfRule type="cellIs" dxfId="12" priority="14" operator="equal">
      <formula>"#8F72FF"</formula>
    </cfRule>
  </conditionalFormatting>
  <conditionalFormatting sqref="B3">
    <cfRule type="cellIs" dxfId="11" priority="13" operator="equal">
      <formula>$B$3</formula>
    </cfRule>
  </conditionalFormatting>
  <conditionalFormatting sqref="B4">
    <cfRule type="cellIs" dxfId="10" priority="12" operator="equal">
      <formula>$B$4</formula>
    </cfRule>
  </conditionalFormatting>
  <conditionalFormatting sqref="B5">
    <cfRule type="cellIs" dxfId="9" priority="11" operator="equal">
      <formula>$B$5</formula>
    </cfRule>
  </conditionalFormatting>
  <conditionalFormatting sqref="B6">
    <cfRule type="cellIs" dxfId="8" priority="1" operator="equal">
      <formula>$B$6</formula>
    </cfRule>
  </conditionalFormatting>
  <conditionalFormatting sqref="B7">
    <cfRule type="cellIs" dxfId="7" priority="9" operator="equal">
      <formula>$B$7</formula>
    </cfRule>
  </conditionalFormatting>
  <conditionalFormatting sqref="B8">
    <cfRule type="cellIs" dxfId="6" priority="8" operator="equal">
      <formula>$B$8</formula>
    </cfRule>
  </conditionalFormatting>
  <conditionalFormatting sqref="B9">
    <cfRule type="cellIs" dxfId="5" priority="7" operator="equal">
      <formula>$B$9</formula>
    </cfRule>
  </conditionalFormatting>
  <conditionalFormatting sqref="B10">
    <cfRule type="cellIs" dxfId="4" priority="6" operator="equal">
      <formula>$B$10</formula>
    </cfRule>
  </conditionalFormatting>
  <conditionalFormatting sqref="B11">
    <cfRule type="cellIs" dxfId="3" priority="5" operator="equal">
      <formula>$B$11</formula>
    </cfRule>
  </conditionalFormatting>
  <conditionalFormatting sqref="B12">
    <cfRule type="cellIs" dxfId="2" priority="4" operator="equal">
      <formula>$B$12</formula>
    </cfRule>
  </conditionalFormatting>
  <conditionalFormatting sqref="B13">
    <cfRule type="cellIs" dxfId="1" priority="3" operator="equal">
      <formula>$B$13</formula>
    </cfRule>
  </conditionalFormatting>
  <conditionalFormatting sqref="B14">
    <cfRule type="cellIs" dxfId="0" priority="2" operator="equal">
      <formula>$B$14</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D87B1B-58EE-422F-8E4D-4E7999E66A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data</vt:lpstr>
      <vt:lpstr>Pivot</vt:lpstr>
      <vt:lpstr>Processing</vt:lpstr>
      <vt:lpstr>Heat map</vt:lpstr>
      <vt:lpstr>Colors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Hossam Hassan</dc:creator>
  <cp:lastModifiedBy>Hossam Hassan</cp:lastModifiedBy>
  <dcterms:created xsi:type="dcterms:W3CDTF">2015-06-05T18:17:20Z</dcterms:created>
  <dcterms:modified xsi:type="dcterms:W3CDTF">2025-03-29T09:36:40Z</dcterms:modified>
</cp:coreProperties>
</file>