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F:\daneshkar\HR DASHBOARD\"/>
    </mc:Choice>
  </mc:AlternateContent>
  <xr:revisionPtr revIDLastSave="0" documentId="13_ncr:1_{993A1530-3C76-4950-B37F-0F7CC11F3A32}" xr6:coauthVersionLast="47" xr6:coauthVersionMax="47" xr10:uidLastSave="{00000000-0000-0000-0000-000000000000}"/>
  <bookViews>
    <workbookView xWindow="-120" yWindow="-120" windowWidth="20730" windowHeight="11160" tabRatio="748" firstSheet="3" activeTab="7" xr2:uid="{00000000-000D-0000-FFFF-FFFF00000000}"/>
  </bookViews>
  <sheets>
    <sheet name="Ethnicity" sheetId="3" r:id="rId1"/>
    <sheet name="Separation" sheetId="6" r:id="rId2"/>
    <sheet name="TermReason" sheetId="7" r:id="rId3"/>
    <sheet name="region" sheetId="5" r:id="rId4"/>
    <sheet name="Tenure" sheetId="4" r:id="rId5"/>
    <sheet name="Total and Active Employees" sheetId="2" r:id="rId6"/>
    <sheet name="headline" sheetId="8" r:id="rId7"/>
    <sheet name="Dashboard" sheetId="1"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580" r:id="rId9"/>
    <pivotCache cacheId="739" r:id="rId10"/>
    <pivotCache cacheId="742" r:id="rId11"/>
    <pivotCache cacheId="745" r:id="rId12"/>
    <pivotCache cacheId="748" r:id="rId13"/>
    <pivotCache cacheId="751" r:id="rId14"/>
    <pivotCache cacheId="754" r:id="rId15"/>
    <pivotCache cacheId="757" r:id="rId16"/>
    <pivotCache cacheId="760" r:id="rId17"/>
    <pivotCache cacheId="763" r:id="rId18"/>
    <pivotCache cacheId="766" r:id="rId19"/>
  </pivotCaches>
  <extLst>
    <ext xmlns:x14="http://schemas.microsoft.com/office/spreadsheetml/2009/9/main" uri="{876F7934-8845-4945-9796-88D515C7AA90}">
      <x14:pivotCaches>
        <pivotCache cacheId="88"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c818fd4a-d6fd-454c-a372-7f38e7fe8817" name="HR Data" connection="Query - HR Data"/>
          <x15:modelTable id="HR Data-d2c85012-6e83-4080-aa42-4a8434a37d1b" name="HR Data1" connection="Query - HR Data (2)"/>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1" l="1"/>
  <c r="T5" i="1"/>
  <c r="S5" i="1"/>
  <c r="K4" i="1"/>
  <c r="J4" i="1"/>
  <c r="N5" i="1"/>
  <c r="K5" i="1"/>
  <c r="H5" i="1"/>
  <c r="M4" i="1"/>
  <c r="N4" i="1"/>
  <c r="J5" i="1"/>
  <c r="G5" i="1"/>
  <c r="M5" i="1"/>
  <c r="F5" i="1"/>
  <c r="G2" i="1" l="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E3EFC3-3885-4D33-A639-77E1B3E05EB4}" name="Query - HR Data" description="Connection to the 'HR Data' query in the workbook." type="100" refreshedVersion="8" minRefreshableVersion="5">
    <extLst>
      <ext xmlns:x15="http://schemas.microsoft.com/office/spreadsheetml/2010/11/main" uri="{DE250136-89BD-433C-8126-D09CA5730AF9}">
        <x15:connection id="b8fc927d-18b6-441f-b884-a327d52a066e"/>
      </ext>
    </extLst>
  </connection>
  <connection id="2" xr16:uid="{668A9ABB-D514-4E58-9974-418697BAC0E3}" name="Query - HR Data (2)" description="Connection to the 'HR Data (2)' query in the workbook." type="100" refreshedVersion="8" minRefreshableVersion="5">
    <extLst>
      <ext xmlns:x15="http://schemas.microsoft.com/office/spreadsheetml/2010/11/main" uri="{DE250136-89BD-433C-8126-D09CA5730AF9}">
        <x15:connection id="2d9693eb-6760-46f2-b4dd-ea658dfe2a94">
          <x15:oledbPr connection="Provider=Microsoft.Mashup.OleDb.1;Data Source=$Workbook$;Location=&quot;HR Data (2)&quot;;Extended Properties=&quot;&quot;">
            <x15:dbTables>
              <x15:dbTable name="HR Data (2)"/>
            </x15:dbTables>
          </x15:oledbPr>
        </x15:connection>
      </ext>
    </extLst>
  </connection>
  <connection id="3" xr16:uid="{96FB5773-5E25-4D4A-BB24-6A0B4F9748EA}" keepAlive="1" name="Query - HR Data (3)" description="Connection to the 'HR Data (3)' query in the workbook." type="5" refreshedVersion="8" background="1" saveData="1">
    <dbPr connection="Provider=Microsoft.Mashup.OleDb.1;Data Source=$Workbook$;Location=&quot;HR Data (3)&quot;;Extended Properties=&quot;&quot;" command="SELECT * FROM [HR Data (3)]"/>
  </connection>
  <connection id="4" xr16:uid="{AA1B8CF1-08A1-40F4-B2F2-EB3F1C446E72}" keepAlive="1" name="Query - HR Data (4)" description="Connection to the 'HR Data (4)' query in the workbook." type="5" refreshedVersion="0" background="1">
    <dbPr connection="Provider=Microsoft.Mashup.OleDb.1;Data Source=$Workbook$;Location=&quot;HR Data (4)&quot;;Extended Properties=&quot;&quot;" command="SELECT * FROM [HR Data (4)]"/>
  </connection>
  <connection id="5" xr16:uid="{D362538D-DD76-40C0-B352-D9D11F8CBA6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3CAD5872-AEC4-49CB-A4B7-3B742B2F5FDD}"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7" xr16:uid="{0B90F112-78F6-4996-8A40-A1B3B85737E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F6B3B472-F63D-43EA-B782-3C31613416B8}"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9" xr16:uid="{9F9B61A7-3AA2-41D7-AFAD-6E47FCEBAB6C}" keepAlive="1" name="Query - Sample File (3)" description="Connection to the 'Sample File (3)' query in the workbook." type="5" refreshedVersion="0" background="1">
    <dbPr connection="Provider=Microsoft.Mashup.OleDb.1;Data Source=$Workbook$;Location=&quot;Sample File (3)&quot;;Extended Properties=&quot;&quot;" command="SELECT * FROM [Sample File (3)]"/>
  </connection>
  <connection id="10" xr16:uid="{06BA039D-CC63-465A-A75B-F79B53579A4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1" xr16:uid="{D418778C-D21B-44F8-9568-714DCF2B9E45}"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12" xr16:uid="{830819DC-7697-4052-82EA-0AB400CA209A}"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13" xr16:uid="{773EC32F-EF9B-4BAC-BA00-F3CEE125EC4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CA59282B-F9FB-44CA-BC53-CB27F5A876E1}"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 id="15" xr16:uid="{F7C648EF-3420-4818-9B9C-1776E15A74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<sst xmlns="http://schemas.openxmlformats.org/spreadsheetml/2006/main" count="232" uniqueCount="67">
  <si>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</si>
  <si>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</si>
  <si>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</si>
  <si>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</si>
  <si>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</si>
  <si>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</si>
  <si>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</si>
  <si>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</si>
  <si>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</si>
  <si>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</si>
  <si>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</si>
  <si>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</si>
  <si>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</si>
  <si>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</si>
  <si>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</si>
  <si>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</si>
  <si>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</si>
  <si>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</si>
  <si>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</si>
  <si>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</si>
  <si>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</si>
  <si>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</si>
  <si>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</si>
  <si>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2015 Total</t>
  </si>
  <si>
    <t>Qtr2 Total</t>
  </si>
  <si>
    <t>Qtr4 Total</t>
  </si>
  <si>
    <t>Qtr3 Total</t>
  </si>
  <si>
    <t>ActiveEmployees</t>
  </si>
  <si>
    <t>NewHires</t>
  </si>
  <si>
    <t>2016 Total</t>
  </si>
  <si>
    <t>2017 Total</t>
  </si>
  <si>
    <t>2018 Total</t>
  </si>
  <si>
    <t>Group A</t>
  </si>
  <si>
    <t>Group B</t>
  </si>
  <si>
    <t>Group C</t>
  </si>
  <si>
    <t>Group D</t>
  </si>
  <si>
    <t>Group E</t>
  </si>
  <si>
    <t>Group F</t>
  </si>
  <si>
    <t>Group G</t>
  </si>
  <si>
    <t>F</t>
  </si>
  <si>
    <t>M</t>
  </si>
  <si>
    <t>Column Labels</t>
  </si>
  <si>
    <t>FT</t>
  </si>
  <si>
    <t>PT</t>
  </si>
  <si>
    <t>AvrageTenureMounth</t>
  </si>
  <si>
    <t>Central</t>
  </si>
  <si>
    <t>East</t>
  </si>
  <si>
    <t>Midwest</t>
  </si>
  <si>
    <t>North</t>
  </si>
  <si>
    <t>Northwest</t>
  </si>
  <si>
    <t>South</t>
  </si>
  <si>
    <t>West</t>
  </si>
  <si>
    <t>BadHires</t>
  </si>
  <si>
    <t>Involuntary</t>
  </si>
  <si>
    <t>Voluntary</t>
  </si>
  <si>
    <t>Separation</t>
  </si>
  <si>
    <t>Hourly</t>
  </si>
  <si>
    <t>Salary</t>
  </si>
  <si>
    <t>&lt;30</t>
  </si>
  <si>
    <t>30-49</t>
  </si>
  <si>
    <t>50+</t>
  </si>
  <si>
    <t>To %</t>
  </si>
  <si>
    <t>HR Management Dashboard</t>
  </si>
  <si>
    <t>Total Emp</t>
  </si>
  <si>
    <t>Full Time</t>
  </si>
  <si>
    <t>Part Time</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</si>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</sst>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0" x14ac:knownFonts="1">
    <font>
      <sz val="11"/>
      <color theme="1"/>
      <name val="Calibri"/>
      <family val="2"/>
      <scheme val="minor"/>
    </font>
    <font>
      <sz val="11"/>
      <color theme="1"/>
      <name val="Calibri"/>
      <family val="2"/>
      <scheme val="minor"/>
    </font>
    <font>
      <b/>
      <sz val="11"/>
      <color rgb="FF00B0F0"/>
      <name val="Calibri"/>
      <family val="2"/>
      <scheme val="minor"/>
    </font>
    <font>
      <b/>
      <sz val="18"/>
      <color rgb="FF00B0F0"/>
      <name val="Calibri"/>
      <family val="2"/>
      <scheme val="minor"/>
    </font>
    <font>
      <b/>
      <sz val="11"/>
      <color theme="4" tint="-0.249977111117893"/>
      <name val="Calibri"/>
      <family val="2"/>
      <scheme val="minor"/>
    </font>
    <font>
      <b/>
      <sz val="11"/>
      <color rgb="FF0070C0"/>
      <name val="Calibri"/>
      <family val="2"/>
      <scheme val="minor"/>
    </font>
    <font>
      <b/>
      <sz val="11"/>
      <color theme="3" tint="-0.499984740745262"/>
      <name val="Calibri"/>
      <family val="2"/>
      <scheme val="minor"/>
    </font>
    <font>
      <sz val="11"/>
      <color theme="4" tint="-0.249977111117893"/>
      <name val="Calibri"/>
      <family val="2"/>
      <scheme val="minor"/>
    </font>
    <font>
      <sz val="11"/>
      <color rgb="FF00B0F0"/>
      <name val="Calibri"/>
      <family val="2"/>
      <scheme val="minor"/>
    </font>
    <font>
      <b/>
      <sz val="16"/>
      <color theme="0" tint="-0.499984740745262"/>
      <name val="Calibri"/>
      <family val="2"/>
      <scheme val="minor"/>
    </font>
  </fonts>
  <fills count="2">
    <fill>
      <patternFill patternType="none"/>
    </fill>
    <fill>
      <patternFill patternType="gray125"/>
    </fill>
  </fills>
  <borders count="2">
    <border>
      <left/>
      <right/>
      <top/>
      <bottom/>
      <diagonal/>
    </border>
    <border>
      <left/>
      <right/>
      <top/>
      <bottom style="medium">
        <color theme="0" tint="-0.499984740745262"/>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 fontId="0" fillId="0" borderId="0" xfId="0" applyNumberFormat="1"/>
    <xf numFmtId="3" fontId="0" fillId="0" borderId="0" xfId="0" applyNumberFormat="1"/>
    <xf numFmtId="10" fontId="0" fillId="0" borderId="0" xfId="0" applyNumberFormat="1"/>
    <xf numFmtId="164" fontId="0" fillId="0" borderId="0" xfId="0" applyNumberFormat="1"/>
    <xf numFmtId="9" fontId="2" fillId="0" borderId="0" xfId="1" applyFont="1" applyAlignment="1">
      <alignment horizontal="center" vertical="center"/>
    </xf>
    <xf numFmtId="9" fontId="4" fillId="0" borderId="0" xfId="1" applyFont="1" applyAlignment="1">
      <alignment horizontal="center" vertical="center"/>
    </xf>
    <xf numFmtId="0" fontId="4" fillId="0" borderId="0" xfId="0" applyFont="1" applyAlignment="1">
      <alignment horizontal="center"/>
    </xf>
    <xf numFmtId="9" fontId="4" fillId="0" borderId="0" xfId="1" applyFont="1" applyAlignment="1">
      <alignment horizontal="center"/>
    </xf>
    <xf numFmtId="0" fontId="7" fillId="0" borderId="0" xfId="0" applyFont="1"/>
    <xf numFmtId="0" fontId="8" fillId="0" borderId="0" xfId="0" applyFont="1"/>
    <xf numFmtId="0" fontId="2" fillId="0" borderId="0" xfId="0" applyFont="1" applyAlignment="1">
      <alignment horizontal="center"/>
    </xf>
    <xf numFmtId="0" fontId="3" fillId="0" borderId="0" xfId="0" applyFont="1" applyAlignment="1">
      <alignment horizontal="center" vertical="center"/>
    </xf>
    <xf numFmtId="9" fontId="0" fillId="0" borderId="0" xfId="1" applyFont="1"/>
    <xf numFmtId="0" fontId="9" fillId="0" borderId="0" xfId="0" applyFont="1" applyAlignment="1">
      <alignment horizontal="center" vertical="center"/>
    </xf>
    <xf numFmtId="0" fontId="0" fillId="0" borderId="0" xfId="0" applyBorder="1"/>
    <xf numFmtId="0" fontId="6" fillId="0" borderId="0" xfId="0" applyFont="1" applyBorder="1" applyAlignment="1">
      <alignment horizontal="center"/>
    </xf>
    <xf numFmtId="9" fontId="2" fillId="0" borderId="0" xfId="1" applyFont="1" applyBorder="1" applyAlignment="1">
      <alignment horizontal="center"/>
    </xf>
    <xf numFmtId="9" fontId="2" fillId="0" borderId="0" xfId="1" applyFont="1" applyBorder="1" applyAlignment="1">
      <alignment horizontal="center" vertical="center"/>
    </xf>
    <xf numFmtId="9" fontId="5" fillId="0" borderId="0" xfId="1" applyFont="1" applyBorder="1" applyAlignment="1">
      <alignment horizontal="center" vertical="center"/>
    </xf>
    <xf numFmtId="0" fontId="6" fillId="0" borderId="0" xfId="0" applyFont="1" applyBorder="1" applyAlignment="1">
      <alignment horizontal="center" vertical="center"/>
    </xf>
    <xf numFmtId="0" fontId="4" fillId="0" borderId="0" xfId="0" applyFont="1" applyBorder="1" applyAlignment="1">
      <alignment horizontal="center" vertical="center"/>
    </xf>
    <xf numFmtId="0" fontId="0" fillId="0" borderId="1" xfId="0" applyBorder="1"/>
    <xf numFmtId="0" fontId="6" fillId="0" borderId="1" xfId="0" applyFont="1" applyBorder="1" applyAlignment="1">
      <alignment horizontal="center"/>
    </xf>
    <xf numFmtId="0" fontId="4" fillId="0" borderId="1" xfId="0" applyFont="1" applyBorder="1" applyAlignment="1">
      <alignment horizontal="center"/>
    </xf>
    <xf numFmtId="0" fontId="2" fillId="0" borderId="1" xfId="0" applyFont="1" applyBorder="1" applyAlignment="1">
      <alignment horizontal="center"/>
    </xf>
    <xf numFmtId="9" fontId="4" fillId="0" borderId="1" xfId="1" applyFont="1" applyBorder="1" applyAlignment="1">
      <alignment horizontal="center"/>
    </xf>
    <xf numFmtId="9" fontId="2" fillId="0" borderId="1" xfId="1" applyFont="1" applyBorder="1" applyAlignment="1">
      <alignment horizontal="center"/>
    </xf>
    <xf numFmtId="9" fontId="0" fillId="0" borderId="1" xfId="1" applyFont="1" applyBorder="1" applyAlignment="1">
      <alignment horizontal="center"/>
    </xf>
    <xf numFmtId="0" fontId="0" fillId="0" borderId="0" xfId="0" applyNumberFormat="1"/>
    <xf numFmtId="0" fontId="3" fillId="0" borderId="1" xfId="0"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2.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DASHBOARD(AutoRecovered).xlsx]Ethnicity!Ethnicity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 Ethnic Group</a:t>
            </a:r>
          </a:p>
        </c:rich>
      </c:tx>
      <c:layout>
        <c:manualLayout>
          <c:xMode val="edge"/>
          <c:yMode val="edge"/>
          <c:x val="5.3976911422657564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1D32-42F1-A0D8-8F166FE09130}"/>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1D32-42F1-A0D8-8F166FE09130}"/>
            </c:ext>
          </c:extLst>
        </c:ser>
        <c:dLbls>
          <c:showLegendKey val="0"/>
          <c:showVal val="0"/>
          <c:showCatName val="0"/>
          <c:showSerName val="0"/>
          <c:showPercent val="0"/>
          <c:showBubbleSize val="0"/>
        </c:dLbls>
        <c:gapWidth val="219"/>
        <c:overlap val="-27"/>
        <c:axId val="55033375"/>
        <c:axId val="55031935"/>
      </c:barChart>
      <c:catAx>
        <c:axId val="5503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1935"/>
        <c:crosses val="autoZero"/>
        <c:auto val="1"/>
        <c:lblAlgn val="ctr"/>
        <c:lblOffset val="100"/>
        <c:noMultiLvlLbl val="0"/>
      </c:catAx>
      <c:valAx>
        <c:axId val="550319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3375"/>
        <c:crosses val="autoZero"/>
        <c:crossBetween val="between"/>
      </c:valAx>
      <c:spPr>
        <a:noFill/>
        <a:ln>
          <a:noFill/>
        </a:ln>
        <a:effectLst/>
      </c:spPr>
    </c:plotArea>
    <c:legend>
      <c:legendPos val="t"/>
      <c:layout>
        <c:manualLayout>
          <c:xMode val="edge"/>
          <c:yMode val="edge"/>
          <c:x val="0.85122783432558724"/>
          <c:y val="5.1342592592592606E-2"/>
          <c:w val="0.1213923564432494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DASHBOARD(AutoRecovered).xlsx]Tenure!Tenure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 Tenure Mounth</a:t>
            </a:r>
          </a:p>
        </c:rich>
      </c:tx>
      <c:layout>
        <c:manualLayout>
          <c:xMode val="edge"/>
          <c:yMode val="edge"/>
          <c:x val="5.3976911422657564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8845-445E-96B2-98C37D00ED2A}"/>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8845-445E-96B2-98C37D00ED2A}"/>
            </c:ext>
          </c:extLst>
        </c:ser>
        <c:dLbls>
          <c:showLegendKey val="0"/>
          <c:showVal val="0"/>
          <c:showCatName val="0"/>
          <c:showSerName val="0"/>
          <c:showPercent val="0"/>
          <c:showBubbleSize val="0"/>
        </c:dLbls>
        <c:gapWidth val="219"/>
        <c:overlap val="-27"/>
        <c:axId val="55033375"/>
        <c:axId val="55031935"/>
      </c:barChart>
      <c:catAx>
        <c:axId val="5503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1935"/>
        <c:crosses val="autoZero"/>
        <c:auto val="1"/>
        <c:lblAlgn val="ctr"/>
        <c:lblOffset val="100"/>
        <c:noMultiLvlLbl val="0"/>
      </c:catAx>
      <c:valAx>
        <c:axId val="550319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3375"/>
        <c:crosses val="autoZero"/>
        <c:crossBetween val="between"/>
      </c:valAx>
      <c:spPr>
        <a:noFill/>
        <a:ln>
          <a:noFill/>
        </a:ln>
        <a:effectLst/>
      </c:spPr>
    </c:plotArea>
    <c:legend>
      <c:legendPos val="t"/>
      <c:layout>
        <c:manualLayout>
          <c:xMode val="edge"/>
          <c:yMode val="edge"/>
          <c:x val="0.85122783432558724"/>
          <c:y val="5.1342592592592606E-2"/>
          <c:w val="0.1213923564432494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DASHBOARD(AutoRecovered).xlsx]region!Reigon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 Region</a:t>
            </a:r>
          </a:p>
        </c:rich>
      </c:tx>
      <c:layout>
        <c:manualLayout>
          <c:xMode val="edge"/>
          <c:yMode val="edge"/>
          <c:x val="7.309711286089239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8692038495187"/>
          <c:y val="0.18039406532516766"/>
          <c:w val="0.81783530183727038"/>
          <c:h val="0.71220654709827935"/>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A4C2-4466-9D50-7F0823204F37}"/>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A4C2-4466-9D50-7F0823204F37}"/>
            </c:ext>
          </c:extLst>
        </c:ser>
        <c:dLbls>
          <c:dLblPos val="inEnd"/>
          <c:showLegendKey val="0"/>
          <c:showVal val="1"/>
          <c:showCatName val="0"/>
          <c:showSerName val="0"/>
          <c:showPercent val="0"/>
          <c:showBubbleSize val="0"/>
        </c:dLbls>
        <c:gapWidth val="40"/>
        <c:axId val="971874000"/>
        <c:axId val="971874480"/>
      </c:barChart>
      <c:catAx>
        <c:axId val="9718740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74480"/>
        <c:crosses val="autoZero"/>
        <c:auto val="1"/>
        <c:lblAlgn val="ctr"/>
        <c:lblOffset val="100"/>
        <c:noMultiLvlLbl val="0"/>
      </c:catAx>
      <c:valAx>
        <c:axId val="971874480"/>
        <c:scaling>
          <c:orientation val="minMax"/>
        </c:scaling>
        <c:delete val="1"/>
        <c:axPos val="t"/>
        <c:numFmt formatCode="0" sourceLinked="1"/>
        <c:majorTickMark val="none"/>
        <c:minorTickMark val="none"/>
        <c:tickLblPos val="nextTo"/>
        <c:crossAx val="971874000"/>
        <c:crosses val="autoZero"/>
        <c:crossBetween val="between"/>
      </c:valAx>
      <c:spPr>
        <a:noFill/>
        <a:ln>
          <a:noFill/>
        </a:ln>
        <a:effectLst/>
      </c:spPr>
    </c:plotArea>
    <c:legend>
      <c:legendPos val="t"/>
      <c:layout>
        <c:manualLayout>
          <c:xMode val="edge"/>
          <c:yMode val="edge"/>
          <c:x val="0.83223075240594913"/>
          <c:y val="7.912037037037039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DASHBOARD(AutoRecovered).xlsx]TermReason!TermReason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 Reason</a:t>
            </a:r>
          </a:p>
        </c:rich>
      </c:tx>
      <c:layout>
        <c:manualLayout>
          <c:xMode val="edge"/>
          <c:yMode val="edge"/>
          <c:x val="4.5604111986001783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F9B5-4231-9EC1-496ED3084687}"/>
            </c:ext>
          </c:extLst>
        </c:ser>
        <c:ser>
          <c:idx val="1"/>
          <c:order val="1"/>
          <c:tx>
            <c:strRef>
              <c:f>TermReason!$C$3:$C$4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TermReason!$C$5:$C$9</c:f>
              <c:numCache>
                <c:formatCode>#,##0</c:formatCode>
                <c:ptCount val="4"/>
                <c:pt idx="1">
                  <c:v>23</c:v>
                </c:pt>
                <c:pt idx="2">
                  <c:v>472</c:v>
                </c:pt>
                <c:pt idx="3">
                  <c:v>722</c:v>
                </c:pt>
              </c:numCache>
            </c:numRef>
          </c:val>
          <c:extLst>
            <c:ext xmlns:c16="http://schemas.microsoft.com/office/drawing/2014/chart" uri="{C3380CC4-5D6E-409C-BE32-E72D297353CC}">
              <c16:uniqueId val="{00000003-F9B5-4231-9EC1-496ED3084687}"/>
            </c:ext>
          </c:extLst>
        </c:ser>
        <c:dLbls>
          <c:dLblPos val="outEnd"/>
          <c:showLegendKey val="0"/>
          <c:showVal val="1"/>
          <c:showCatName val="0"/>
          <c:showSerName val="0"/>
          <c:showPercent val="0"/>
          <c:showBubbleSize val="0"/>
        </c:dLbls>
        <c:gapWidth val="219"/>
        <c:overlap val="-10"/>
        <c:axId val="1564782832"/>
        <c:axId val="1564788112"/>
      </c:barChart>
      <c:catAx>
        <c:axId val="15647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788112"/>
        <c:crosses val="autoZero"/>
        <c:auto val="1"/>
        <c:lblAlgn val="ctr"/>
        <c:lblOffset val="100"/>
        <c:noMultiLvlLbl val="0"/>
      </c:catAx>
      <c:valAx>
        <c:axId val="1564788112"/>
        <c:scaling>
          <c:orientation val="minMax"/>
        </c:scaling>
        <c:delete val="1"/>
        <c:axPos val="l"/>
        <c:numFmt formatCode="#,##0" sourceLinked="1"/>
        <c:majorTickMark val="none"/>
        <c:minorTickMark val="none"/>
        <c:tickLblPos val="nextTo"/>
        <c:crossAx val="1564782832"/>
        <c:crosses val="autoZero"/>
        <c:crossBetween val="between"/>
      </c:valAx>
      <c:spPr>
        <a:noFill/>
        <a:ln>
          <a:noFill/>
        </a:ln>
        <a:effectLst/>
      </c:spPr>
    </c:plotArea>
    <c:legend>
      <c:legendPos val="t"/>
      <c:layout>
        <c:manualLayout>
          <c:xMode val="edge"/>
          <c:yMode val="edge"/>
          <c:x val="5.2796493221852425E-2"/>
          <c:y val="0.19410980867210603"/>
          <c:w val="0.30680609193533342"/>
          <c:h val="0.11250072834607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DASHBOARD(AutoRecovered).xlsx]Separation!Sepration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4.5604111986001783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Separation!$B$3</c:f>
              <c:strCache>
                <c:ptCount val="1"/>
                <c:pt idx="0">
                  <c:v>Separation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98BD-4118-BCBD-CFC36101745D}"/>
            </c:ext>
          </c:extLst>
        </c:ser>
        <c:ser>
          <c:idx val="1"/>
          <c:order val="1"/>
          <c:tx>
            <c:strRef>
              <c:f>Separation!$C$3</c:f>
              <c:strCache>
                <c:ptCount val="1"/>
                <c:pt idx="0">
                  <c:v>BadHires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98BD-4118-BCBD-CFC36101745D}"/>
            </c:ext>
          </c:extLst>
        </c:ser>
        <c:dLbls>
          <c:dLblPos val="outEnd"/>
          <c:showLegendKey val="0"/>
          <c:showVal val="1"/>
          <c:showCatName val="0"/>
          <c:showSerName val="0"/>
          <c:showPercent val="0"/>
          <c:showBubbleSize val="0"/>
        </c:dLbls>
        <c:gapWidth val="219"/>
        <c:overlap val="-10"/>
        <c:axId val="1564782832"/>
        <c:axId val="1564788112"/>
      </c:barChart>
      <c:catAx>
        <c:axId val="15647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788112"/>
        <c:crosses val="autoZero"/>
        <c:auto val="1"/>
        <c:lblAlgn val="ctr"/>
        <c:lblOffset val="100"/>
        <c:noMultiLvlLbl val="0"/>
      </c:catAx>
      <c:valAx>
        <c:axId val="1564788112"/>
        <c:scaling>
          <c:orientation val="minMax"/>
        </c:scaling>
        <c:delete val="1"/>
        <c:axPos val="l"/>
        <c:numFmt formatCode="#,##0" sourceLinked="1"/>
        <c:majorTickMark val="none"/>
        <c:minorTickMark val="none"/>
        <c:tickLblPos val="nextTo"/>
        <c:crossAx val="1564782832"/>
        <c:crosses val="autoZero"/>
        <c:crossBetween val="between"/>
      </c:valAx>
      <c:spPr>
        <a:noFill/>
        <a:ln>
          <a:noFill/>
        </a:ln>
        <a:effectLst/>
      </c:spPr>
    </c:plotArea>
    <c:legend>
      <c:legendPos val="t"/>
      <c:layout>
        <c:manualLayout>
          <c:xMode val="edge"/>
          <c:yMode val="edge"/>
          <c:x val="0.68133048993875767"/>
          <c:y val="6.0601851851851872E-2"/>
          <c:w val="0.31866938274506729"/>
          <c:h val="8.7891240157480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DASHBOARD(AutoRecovered).xlsx]Ethnicity!Ethnicity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 Ethnic Group</a:t>
            </a:r>
          </a:p>
        </c:rich>
      </c:tx>
      <c:layout>
        <c:manualLayout>
          <c:xMode val="edge"/>
          <c:yMode val="edge"/>
          <c:x val="5.3976911422657564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E3DA-45AF-A571-0550AF57FC84}"/>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E3DA-45AF-A571-0550AF57FC84}"/>
            </c:ext>
          </c:extLst>
        </c:ser>
        <c:dLbls>
          <c:showLegendKey val="0"/>
          <c:showVal val="0"/>
          <c:showCatName val="0"/>
          <c:showSerName val="0"/>
          <c:showPercent val="0"/>
          <c:showBubbleSize val="0"/>
        </c:dLbls>
        <c:gapWidth val="219"/>
        <c:overlap val="-27"/>
        <c:axId val="55033375"/>
        <c:axId val="55031935"/>
      </c:barChart>
      <c:catAx>
        <c:axId val="5503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1935"/>
        <c:crosses val="autoZero"/>
        <c:auto val="1"/>
        <c:lblAlgn val="ctr"/>
        <c:lblOffset val="100"/>
        <c:noMultiLvlLbl val="0"/>
      </c:catAx>
      <c:valAx>
        <c:axId val="550319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3375"/>
        <c:crosses val="autoZero"/>
        <c:crossBetween val="between"/>
      </c:valAx>
      <c:spPr>
        <a:noFill/>
        <a:ln>
          <a:noFill/>
        </a:ln>
        <a:effectLst/>
      </c:spPr>
    </c:plotArea>
    <c:legend>
      <c:legendPos val="t"/>
      <c:layout>
        <c:manualLayout>
          <c:xMode val="edge"/>
          <c:yMode val="edge"/>
          <c:x val="0.85122783432558724"/>
          <c:y val="5.1342592592592606E-2"/>
          <c:w val="0.1213923564432494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DASHBOARD(AutoRecovered).xlsx]Separation!Sepration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4.5604111986001783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Separation!$B$3</c:f>
              <c:strCache>
                <c:ptCount val="1"/>
                <c:pt idx="0">
                  <c:v>Separation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F12A-498E-9ED7-FD923982C4B8}"/>
            </c:ext>
          </c:extLst>
        </c:ser>
        <c:ser>
          <c:idx val="1"/>
          <c:order val="1"/>
          <c:tx>
            <c:strRef>
              <c:f>Separation!$C$3</c:f>
              <c:strCache>
                <c:ptCount val="1"/>
                <c:pt idx="0">
                  <c:v>BadHires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F12A-498E-9ED7-FD923982C4B8}"/>
            </c:ext>
          </c:extLst>
        </c:ser>
        <c:dLbls>
          <c:dLblPos val="outEnd"/>
          <c:showLegendKey val="0"/>
          <c:showVal val="1"/>
          <c:showCatName val="0"/>
          <c:showSerName val="0"/>
          <c:showPercent val="0"/>
          <c:showBubbleSize val="0"/>
        </c:dLbls>
        <c:gapWidth val="219"/>
        <c:overlap val="-10"/>
        <c:axId val="1564782832"/>
        <c:axId val="1564788112"/>
      </c:barChart>
      <c:catAx>
        <c:axId val="15647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788112"/>
        <c:crosses val="autoZero"/>
        <c:auto val="1"/>
        <c:lblAlgn val="ctr"/>
        <c:lblOffset val="100"/>
        <c:noMultiLvlLbl val="0"/>
      </c:catAx>
      <c:valAx>
        <c:axId val="1564788112"/>
        <c:scaling>
          <c:orientation val="minMax"/>
        </c:scaling>
        <c:delete val="1"/>
        <c:axPos val="l"/>
        <c:numFmt formatCode="#,##0" sourceLinked="1"/>
        <c:majorTickMark val="none"/>
        <c:minorTickMark val="none"/>
        <c:tickLblPos val="nextTo"/>
        <c:crossAx val="1564782832"/>
        <c:crosses val="autoZero"/>
        <c:crossBetween val="between"/>
      </c:valAx>
      <c:spPr>
        <a:noFill/>
        <a:ln>
          <a:noFill/>
        </a:ln>
        <a:effectLst/>
      </c:spPr>
    </c:plotArea>
    <c:legend>
      <c:legendPos val="t"/>
      <c:layout>
        <c:manualLayout>
          <c:xMode val="edge"/>
          <c:yMode val="edge"/>
          <c:x val="0.68133048993875767"/>
          <c:y val="6.0601851851851872E-2"/>
          <c:w val="0.31866938274506729"/>
          <c:h val="8.7891240157480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DASHBOARD(AutoRecovered).xlsx]TermReason!TermReason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 Reason</a:t>
            </a:r>
          </a:p>
        </c:rich>
      </c:tx>
      <c:layout>
        <c:manualLayout>
          <c:xMode val="edge"/>
          <c:yMode val="edge"/>
          <c:x val="4.5604111986001783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8C4A-42C4-BF5A-BAC32E5B6811}"/>
            </c:ext>
          </c:extLst>
        </c:ser>
        <c:ser>
          <c:idx val="1"/>
          <c:order val="1"/>
          <c:tx>
            <c:strRef>
              <c:f>TermReason!$C$3:$C$4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TermReason!$A$5:$A$9</c:f>
              <c:strCache>
                <c:ptCount val="4"/>
                <c:pt idx="0">
                  <c:v>2015</c:v>
                </c:pt>
                <c:pt idx="1">
                  <c:v>2016</c:v>
                </c:pt>
                <c:pt idx="2">
                  <c:v>2017</c:v>
                </c:pt>
                <c:pt idx="3">
                  <c:v>2018</c:v>
                </c:pt>
              </c:strCache>
            </c:strRef>
          </c:cat>
          <c:val>
            <c:numRef>
              <c:f>TermReason!$C$5:$C$9</c:f>
              <c:numCache>
                <c:formatCode>#,##0</c:formatCode>
                <c:ptCount val="4"/>
                <c:pt idx="1">
                  <c:v>23</c:v>
                </c:pt>
                <c:pt idx="2">
                  <c:v>472</c:v>
                </c:pt>
                <c:pt idx="3">
                  <c:v>722</c:v>
                </c:pt>
              </c:numCache>
            </c:numRef>
          </c:val>
          <c:extLst>
            <c:ext xmlns:c16="http://schemas.microsoft.com/office/drawing/2014/chart" uri="{C3380CC4-5D6E-409C-BE32-E72D297353CC}">
              <c16:uniqueId val="{00000001-8AE9-467E-AD4C-94C8526573F7}"/>
            </c:ext>
          </c:extLst>
        </c:ser>
        <c:dLbls>
          <c:dLblPos val="outEnd"/>
          <c:showLegendKey val="0"/>
          <c:showVal val="1"/>
          <c:showCatName val="0"/>
          <c:showSerName val="0"/>
          <c:showPercent val="0"/>
          <c:showBubbleSize val="0"/>
        </c:dLbls>
        <c:gapWidth val="219"/>
        <c:overlap val="-10"/>
        <c:axId val="1564782832"/>
        <c:axId val="1564788112"/>
      </c:barChart>
      <c:catAx>
        <c:axId val="156478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788112"/>
        <c:crosses val="autoZero"/>
        <c:auto val="1"/>
        <c:lblAlgn val="ctr"/>
        <c:lblOffset val="100"/>
        <c:noMultiLvlLbl val="0"/>
      </c:catAx>
      <c:valAx>
        <c:axId val="1564788112"/>
        <c:scaling>
          <c:orientation val="minMax"/>
        </c:scaling>
        <c:delete val="1"/>
        <c:axPos val="l"/>
        <c:numFmt formatCode="#,##0" sourceLinked="1"/>
        <c:majorTickMark val="none"/>
        <c:minorTickMark val="none"/>
        <c:tickLblPos val="nextTo"/>
        <c:crossAx val="1564782832"/>
        <c:crosses val="autoZero"/>
        <c:crossBetween val="between"/>
      </c:valAx>
      <c:spPr>
        <a:noFill/>
        <a:ln>
          <a:noFill/>
        </a:ln>
        <a:effectLst/>
      </c:spPr>
    </c:plotArea>
    <c:legend>
      <c:legendPos val="t"/>
      <c:layout>
        <c:manualLayout>
          <c:xMode val="edge"/>
          <c:yMode val="edge"/>
          <c:x val="5.2796493221852425E-2"/>
          <c:y val="0.19410980867210603"/>
          <c:w val="0.18582866574667858"/>
          <c:h val="0.361237514993883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DASHBOARD(AutoRecovered).xlsx]region!Reigon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 Region</a:t>
            </a:r>
          </a:p>
        </c:rich>
      </c:tx>
      <c:layout>
        <c:manualLayout>
          <c:xMode val="edge"/>
          <c:yMode val="edge"/>
          <c:x val="7.309711286089239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8692038495187"/>
          <c:y val="0.18039406532516766"/>
          <c:w val="0.81783530183727038"/>
          <c:h val="0.71220654709827935"/>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D0E9-4928-BCDB-BB525E598092}"/>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D0E9-4928-BCDB-BB525E598092}"/>
            </c:ext>
          </c:extLst>
        </c:ser>
        <c:dLbls>
          <c:dLblPos val="inEnd"/>
          <c:showLegendKey val="0"/>
          <c:showVal val="1"/>
          <c:showCatName val="0"/>
          <c:showSerName val="0"/>
          <c:showPercent val="0"/>
          <c:showBubbleSize val="0"/>
        </c:dLbls>
        <c:gapWidth val="40"/>
        <c:axId val="971874000"/>
        <c:axId val="971874480"/>
      </c:barChart>
      <c:catAx>
        <c:axId val="9718740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74480"/>
        <c:crosses val="autoZero"/>
        <c:auto val="1"/>
        <c:lblAlgn val="ctr"/>
        <c:lblOffset val="100"/>
        <c:noMultiLvlLbl val="0"/>
      </c:catAx>
      <c:valAx>
        <c:axId val="971874480"/>
        <c:scaling>
          <c:orientation val="minMax"/>
        </c:scaling>
        <c:delete val="1"/>
        <c:axPos val="t"/>
        <c:numFmt formatCode="0" sourceLinked="1"/>
        <c:majorTickMark val="none"/>
        <c:minorTickMark val="none"/>
        <c:tickLblPos val="nextTo"/>
        <c:crossAx val="971874000"/>
        <c:crosses val="autoZero"/>
        <c:crossBetween val="between"/>
      </c:valAx>
      <c:spPr>
        <a:noFill/>
        <a:ln>
          <a:noFill/>
        </a:ln>
        <a:effectLst/>
      </c:spPr>
    </c:plotArea>
    <c:legend>
      <c:legendPos val="t"/>
      <c:layout>
        <c:manualLayout>
          <c:xMode val="edge"/>
          <c:yMode val="edge"/>
          <c:x val="0.83223075240594913"/>
          <c:y val="7.912037037037039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DASHBOARD(AutoRecovered).xlsx]Tenure!Tenure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 Tenure Mounth</a:t>
            </a:r>
          </a:p>
        </c:rich>
      </c:tx>
      <c:layout>
        <c:manualLayout>
          <c:xMode val="edge"/>
          <c:yMode val="edge"/>
          <c:x val="5.3976911422657564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0608-43F7-9847-96EB9C870796}"/>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0608-43F7-9847-96EB9C870796}"/>
            </c:ext>
          </c:extLst>
        </c:ser>
        <c:dLbls>
          <c:showLegendKey val="0"/>
          <c:showVal val="0"/>
          <c:showCatName val="0"/>
          <c:showSerName val="0"/>
          <c:showPercent val="0"/>
          <c:showBubbleSize val="0"/>
        </c:dLbls>
        <c:gapWidth val="219"/>
        <c:overlap val="-27"/>
        <c:axId val="55033375"/>
        <c:axId val="55031935"/>
      </c:barChart>
      <c:catAx>
        <c:axId val="5503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1935"/>
        <c:crosses val="autoZero"/>
        <c:auto val="1"/>
        <c:lblAlgn val="ctr"/>
        <c:lblOffset val="100"/>
        <c:noMultiLvlLbl val="0"/>
      </c:catAx>
      <c:valAx>
        <c:axId val="550319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3375"/>
        <c:crosses val="autoZero"/>
        <c:crossBetween val="between"/>
      </c:valAx>
      <c:spPr>
        <a:noFill/>
        <a:ln>
          <a:noFill/>
        </a:ln>
        <a:effectLst/>
      </c:spPr>
    </c:plotArea>
    <c:legend>
      <c:legendPos val="t"/>
      <c:layout>
        <c:manualLayout>
          <c:xMode val="edge"/>
          <c:yMode val="edge"/>
          <c:x val="0.85122783432558724"/>
          <c:y val="5.1342592592592606E-2"/>
          <c:w val="0.1213923564432494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DASHBOARD(AutoRecovered).xlsx]Total and Active Employees!Total and Active Employees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7.9796599321837566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30279466919681E-2"/>
          <c:y val="0.17113480606590842"/>
          <c:w val="0.91959494121775498"/>
          <c:h val="0.47180810731991835"/>
        </c:manualLayout>
      </c:layout>
      <c:barChart>
        <c:barDir val="col"/>
        <c:grouping val="clustered"/>
        <c:varyColors val="0"/>
        <c:ser>
          <c:idx val="0"/>
          <c:order val="0"/>
          <c:tx>
            <c:strRef>
              <c:f>'Total and Active Employees'!$B$3</c:f>
              <c:strCache>
                <c:ptCount val="1"/>
                <c:pt idx="0">
                  <c:v>ActiveEmployees</c:v>
                </c:pt>
              </c:strCache>
            </c:strRef>
          </c:tx>
          <c:spPr>
            <a:solidFill>
              <a:schemeClr val="accent1"/>
            </a:solidFill>
            <a:ln>
              <a:noFill/>
            </a:ln>
            <a:effectLst/>
          </c:spPr>
          <c:invertIfNegative val="0"/>
          <c:cat>
            <c:multiLvlStrRef>
              <c:f>'Total and 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and Active Employees'!$B$4:$B$92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8410-41F6-8673-6169428F28FD}"/>
            </c:ext>
          </c:extLst>
        </c:ser>
        <c:ser>
          <c:idx val="1"/>
          <c:order val="1"/>
          <c:tx>
            <c:strRef>
              <c:f>'Total and Active Employees'!$C$3</c:f>
              <c:strCache>
                <c:ptCount val="1"/>
                <c:pt idx="0">
                  <c:v>NewHires</c:v>
                </c:pt>
              </c:strCache>
            </c:strRef>
          </c:tx>
          <c:spPr>
            <a:solidFill>
              <a:schemeClr val="accent2"/>
            </a:solidFill>
            <a:ln>
              <a:noFill/>
            </a:ln>
            <a:effectLst/>
          </c:spPr>
          <c:invertIfNegative val="0"/>
          <c:cat>
            <c:multiLvlStrRef>
              <c:f>'Total and 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and Active Employees'!$C$4:$C$92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8410-41F6-8673-6169428F28FD}"/>
            </c:ext>
          </c:extLst>
        </c:ser>
        <c:dLbls>
          <c:showLegendKey val="0"/>
          <c:showVal val="0"/>
          <c:showCatName val="0"/>
          <c:showSerName val="0"/>
          <c:showPercent val="0"/>
          <c:showBubbleSize val="0"/>
        </c:dLbls>
        <c:gapWidth val="50"/>
        <c:overlap val="100"/>
        <c:axId val="714150176"/>
        <c:axId val="714154976"/>
      </c:barChart>
      <c:catAx>
        <c:axId val="7141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54976"/>
        <c:crosses val="autoZero"/>
        <c:auto val="1"/>
        <c:lblAlgn val="ctr"/>
        <c:lblOffset val="100"/>
        <c:noMultiLvlLbl val="0"/>
      </c:catAx>
      <c:valAx>
        <c:axId val="7141549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50176"/>
        <c:crosses val="autoZero"/>
        <c:crossBetween val="between"/>
      </c:valAx>
      <c:spPr>
        <a:noFill/>
        <a:ln>
          <a:noFill/>
        </a:ln>
        <a:effectLst/>
      </c:spPr>
    </c:plotArea>
    <c:legend>
      <c:legendPos val="t"/>
      <c:layout>
        <c:manualLayout>
          <c:xMode val="edge"/>
          <c:yMode val="edge"/>
          <c:x val="0.69206281531101188"/>
          <c:y val="5.1342592592592606E-2"/>
          <c:w val="0.2567606974910854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DASHBOARD(AutoRecovered).xlsx]headline!Age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Number by Age</a:t>
            </a:r>
            <a:endParaRPr lang="en-US"/>
          </a:p>
        </c:rich>
      </c:tx>
      <c:layout>
        <c:manualLayout>
          <c:xMode val="edge"/>
          <c:yMode val="edge"/>
          <c:x val="3.4502678589069913E-2"/>
          <c:y val="6.73887138685821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78101274343313E-2"/>
          <c:y val="0.31735384456781773"/>
          <c:w val="0.90843535369197226"/>
          <c:h val="0.45931738037555764"/>
        </c:manualLayout>
      </c:layout>
      <c:barChart>
        <c:barDir val="col"/>
        <c:grouping val="clustered"/>
        <c:varyColors val="0"/>
        <c:ser>
          <c:idx val="0"/>
          <c:order val="0"/>
          <c:tx>
            <c:strRef>
              <c:f>headline!$B$20:$B$21</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headline!$A$22:$A$25</c:f>
              <c:strCache>
                <c:ptCount val="3"/>
                <c:pt idx="0">
                  <c:v>&lt;30</c:v>
                </c:pt>
                <c:pt idx="1">
                  <c:v>30-49</c:v>
                </c:pt>
                <c:pt idx="2">
                  <c:v>50+</c:v>
                </c:pt>
              </c:strCache>
            </c:strRef>
          </c:cat>
          <c:val>
            <c:numRef>
              <c:f>headline!$B$22:$B$25</c:f>
              <c:numCache>
                <c:formatCode>0</c:formatCode>
                <c:ptCount val="3"/>
                <c:pt idx="0">
                  <c:v>172</c:v>
                </c:pt>
                <c:pt idx="1">
                  <c:v>81</c:v>
                </c:pt>
                <c:pt idx="2">
                  <c:v>44</c:v>
                </c:pt>
              </c:numCache>
            </c:numRef>
          </c:val>
          <c:extLst>
            <c:ext xmlns:c16="http://schemas.microsoft.com/office/drawing/2014/chart" uri="{C3380CC4-5D6E-409C-BE32-E72D297353CC}">
              <c16:uniqueId val="{00000000-9888-4862-8691-6A1C3591C777}"/>
            </c:ext>
          </c:extLst>
        </c:ser>
        <c:ser>
          <c:idx val="1"/>
          <c:order val="1"/>
          <c:tx>
            <c:strRef>
              <c:f>headline!$C$20:$C$21</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headline!$A$22:$A$25</c:f>
              <c:strCache>
                <c:ptCount val="3"/>
                <c:pt idx="0">
                  <c:v>&lt;30</c:v>
                </c:pt>
                <c:pt idx="1">
                  <c:v>30-49</c:v>
                </c:pt>
                <c:pt idx="2">
                  <c:v>50+</c:v>
                </c:pt>
              </c:strCache>
            </c:strRef>
          </c:cat>
          <c:val>
            <c:numRef>
              <c:f>headline!$C$22:$C$25</c:f>
              <c:numCache>
                <c:formatCode>0</c:formatCode>
                <c:ptCount val="3"/>
                <c:pt idx="0">
                  <c:v>165</c:v>
                </c:pt>
                <c:pt idx="1">
                  <c:v>105</c:v>
                </c:pt>
                <c:pt idx="2">
                  <c:v>83</c:v>
                </c:pt>
              </c:numCache>
            </c:numRef>
          </c:val>
          <c:extLst>
            <c:ext xmlns:c16="http://schemas.microsoft.com/office/drawing/2014/chart" uri="{C3380CC4-5D6E-409C-BE32-E72D297353CC}">
              <c16:uniqueId val="{00000001-9888-4862-8691-6A1C3591C777}"/>
            </c:ext>
          </c:extLst>
        </c:ser>
        <c:dLbls>
          <c:showLegendKey val="0"/>
          <c:showVal val="0"/>
          <c:showCatName val="0"/>
          <c:showSerName val="0"/>
          <c:showPercent val="0"/>
          <c:showBubbleSize val="0"/>
        </c:dLbls>
        <c:gapWidth val="219"/>
        <c:overlap val="-27"/>
        <c:axId val="271826367"/>
        <c:axId val="271827327"/>
      </c:barChart>
      <c:catAx>
        <c:axId val="27182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27327"/>
        <c:crosses val="autoZero"/>
        <c:auto val="1"/>
        <c:lblAlgn val="ctr"/>
        <c:lblOffset val="100"/>
        <c:noMultiLvlLbl val="0"/>
      </c:catAx>
      <c:valAx>
        <c:axId val="271827327"/>
        <c:scaling>
          <c:orientation val="minMax"/>
        </c:scaling>
        <c:delete val="1"/>
        <c:axPos val="l"/>
        <c:numFmt formatCode="0" sourceLinked="1"/>
        <c:majorTickMark val="none"/>
        <c:minorTickMark val="none"/>
        <c:tickLblPos val="nextTo"/>
        <c:crossAx val="271826367"/>
        <c:crosses val="autoZero"/>
        <c:crossBetween val="between"/>
      </c:valAx>
      <c:spPr>
        <a:noFill/>
        <a:ln>
          <a:noFill/>
        </a:ln>
        <a:effectLst/>
      </c:spPr>
    </c:plotArea>
    <c:legend>
      <c:legendPos val="t"/>
      <c:layout>
        <c:manualLayout>
          <c:xMode val="edge"/>
          <c:yMode val="edge"/>
          <c:x val="0.78936983416759121"/>
          <c:y val="9.6269591240831648E-2"/>
          <c:w val="0.16129201861834569"/>
          <c:h val="0.162456072261319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DASHBOARD(AutoRecovered).xlsx]headline!Age</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a:t>Employees</a:t>
            </a:r>
            <a:r>
              <a:rPr lang="en-US" sz="1200" b="0" baseline="0"/>
              <a:t> Number by Age</a:t>
            </a:r>
            <a:endParaRPr lang="en-US" sz="1200" b="0"/>
          </a:p>
        </c:rich>
      </c:tx>
      <c:layout>
        <c:manualLayout>
          <c:xMode val="edge"/>
          <c:yMode val="edge"/>
          <c:x val="3.4502678589069913E-2"/>
          <c:y val="6.738871386858215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78101274343313E-2"/>
          <c:y val="0.31735384456781773"/>
          <c:w val="0.90843535369197226"/>
          <c:h val="0.45931738037555764"/>
        </c:manualLayout>
      </c:layout>
      <c:barChart>
        <c:barDir val="col"/>
        <c:grouping val="clustered"/>
        <c:varyColors val="0"/>
        <c:ser>
          <c:idx val="0"/>
          <c:order val="0"/>
          <c:tx>
            <c:strRef>
              <c:f>headline!$B$20:$B$21</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headline!$A$22:$A$25</c:f>
              <c:strCache>
                <c:ptCount val="3"/>
                <c:pt idx="0">
                  <c:v>&lt;30</c:v>
                </c:pt>
                <c:pt idx="1">
                  <c:v>30-49</c:v>
                </c:pt>
                <c:pt idx="2">
                  <c:v>50+</c:v>
                </c:pt>
              </c:strCache>
            </c:strRef>
          </c:cat>
          <c:val>
            <c:numRef>
              <c:f>headline!$B$22:$B$25</c:f>
              <c:numCache>
                <c:formatCode>0</c:formatCode>
                <c:ptCount val="3"/>
                <c:pt idx="0">
                  <c:v>172</c:v>
                </c:pt>
                <c:pt idx="1">
                  <c:v>81</c:v>
                </c:pt>
                <c:pt idx="2">
                  <c:v>44</c:v>
                </c:pt>
              </c:numCache>
            </c:numRef>
          </c:val>
          <c:extLst>
            <c:ext xmlns:c16="http://schemas.microsoft.com/office/drawing/2014/chart" uri="{C3380CC4-5D6E-409C-BE32-E72D297353CC}">
              <c16:uniqueId val="{00000000-0789-43A3-AC24-32B053A2D895}"/>
            </c:ext>
          </c:extLst>
        </c:ser>
        <c:ser>
          <c:idx val="1"/>
          <c:order val="1"/>
          <c:tx>
            <c:strRef>
              <c:f>headline!$C$20:$C$21</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headline!$A$22:$A$25</c:f>
              <c:strCache>
                <c:ptCount val="3"/>
                <c:pt idx="0">
                  <c:v>&lt;30</c:v>
                </c:pt>
                <c:pt idx="1">
                  <c:v>30-49</c:v>
                </c:pt>
                <c:pt idx="2">
                  <c:v>50+</c:v>
                </c:pt>
              </c:strCache>
            </c:strRef>
          </c:cat>
          <c:val>
            <c:numRef>
              <c:f>headline!$C$22:$C$25</c:f>
              <c:numCache>
                <c:formatCode>0</c:formatCode>
                <c:ptCount val="3"/>
                <c:pt idx="0">
                  <c:v>165</c:v>
                </c:pt>
                <c:pt idx="1">
                  <c:v>105</c:v>
                </c:pt>
                <c:pt idx="2">
                  <c:v>83</c:v>
                </c:pt>
              </c:numCache>
            </c:numRef>
          </c:val>
          <c:extLst>
            <c:ext xmlns:c16="http://schemas.microsoft.com/office/drawing/2014/chart" uri="{C3380CC4-5D6E-409C-BE32-E72D297353CC}">
              <c16:uniqueId val="{00000001-0789-43A3-AC24-32B053A2D895}"/>
            </c:ext>
          </c:extLst>
        </c:ser>
        <c:dLbls>
          <c:showLegendKey val="0"/>
          <c:showVal val="0"/>
          <c:showCatName val="0"/>
          <c:showSerName val="0"/>
          <c:showPercent val="0"/>
          <c:showBubbleSize val="0"/>
        </c:dLbls>
        <c:gapWidth val="219"/>
        <c:overlap val="-27"/>
        <c:axId val="271826367"/>
        <c:axId val="271827327"/>
      </c:barChart>
      <c:catAx>
        <c:axId val="27182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27327"/>
        <c:crosses val="autoZero"/>
        <c:auto val="1"/>
        <c:lblAlgn val="ctr"/>
        <c:lblOffset val="100"/>
        <c:noMultiLvlLbl val="0"/>
      </c:catAx>
      <c:valAx>
        <c:axId val="271827327"/>
        <c:scaling>
          <c:orientation val="minMax"/>
        </c:scaling>
        <c:delete val="1"/>
        <c:axPos val="l"/>
        <c:numFmt formatCode="0" sourceLinked="1"/>
        <c:majorTickMark val="none"/>
        <c:minorTickMark val="none"/>
        <c:tickLblPos val="nextTo"/>
        <c:crossAx val="271826367"/>
        <c:crosses val="autoZero"/>
        <c:crossBetween val="between"/>
      </c:valAx>
      <c:spPr>
        <a:noFill/>
        <a:ln>
          <a:noFill/>
        </a:ln>
        <a:effectLst/>
      </c:spPr>
    </c:plotArea>
    <c:legend>
      <c:legendPos val="t"/>
      <c:layout>
        <c:manualLayout>
          <c:xMode val="edge"/>
          <c:yMode val="edge"/>
          <c:x val="0.78936983416759121"/>
          <c:y val="9.6269591240831648E-2"/>
          <c:w val="0.16129201861834569"/>
          <c:h val="0.396888143546331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DASHBOARD(AutoRecovered).xlsx]Total and Active Employees!Total and Active Employees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7.9796599321837566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30279466919681E-2"/>
          <c:y val="0.17113480606590842"/>
          <c:w val="0.91959494121775498"/>
          <c:h val="0.47180810731991835"/>
        </c:manualLayout>
      </c:layout>
      <c:barChart>
        <c:barDir val="col"/>
        <c:grouping val="clustered"/>
        <c:varyColors val="0"/>
        <c:ser>
          <c:idx val="0"/>
          <c:order val="0"/>
          <c:tx>
            <c:strRef>
              <c:f>'Total and Active Employees'!$B$3</c:f>
              <c:strCache>
                <c:ptCount val="1"/>
                <c:pt idx="0">
                  <c:v>ActiveEmployees</c:v>
                </c:pt>
              </c:strCache>
            </c:strRef>
          </c:tx>
          <c:spPr>
            <a:solidFill>
              <a:schemeClr val="accent1"/>
            </a:solidFill>
            <a:ln>
              <a:noFill/>
            </a:ln>
            <a:effectLst/>
          </c:spPr>
          <c:invertIfNegative val="0"/>
          <c:cat>
            <c:multiLvlStrRef>
              <c:f>'Total and 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and Active Employees'!$B$4:$B$92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A13B-4E30-A1B6-2828C2DC7E1F}"/>
            </c:ext>
          </c:extLst>
        </c:ser>
        <c:ser>
          <c:idx val="1"/>
          <c:order val="1"/>
          <c:tx>
            <c:strRef>
              <c:f>'Total and Active Employees'!$C$3</c:f>
              <c:strCache>
                <c:ptCount val="1"/>
                <c:pt idx="0">
                  <c:v>NewHires</c:v>
                </c:pt>
              </c:strCache>
            </c:strRef>
          </c:tx>
          <c:spPr>
            <a:solidFill>
              <a:schemeClr val="accent2"/>
            </a:solidFill>
            <a:ln>
              <a:noFill/>
            </a:ln>
            <a:effectLst/>
          </c:spPr>
          <c:invertIfNegative val="0"/>
          <c:cat>
            <c:multiLvlStrRef>
              <c:f>'Total and 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'Total and Active Employees'!$C$4:$C$92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A13B-4E30-A1B6-2828C2DC7E1F}"/>
            </c:ext>
          </c:extLst>
        </c:ser>
        <c:dLbls>
          <c:showLegendKey val="0"/>
          <c:showVal val="0"/>
          <c:showCatName val="0"/>
          <c:showSerName val="0"/>
          <c:showPercent val="0"/>
          <c:showBubbleSize val="0"/>
        </c:dLbls>
        <c:gapWidth val="50"/>
        <c:overlap val="100"/>
        <c:axId val="714150176"/>
        <c:axId val="714154976"/>
      </c:barChart>
      <c:catAx>
        <c:axId val="7141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54976"/>
        <c:crosses val="autoZero"/>
        <c:auto val="1"/>
        <c:lblAlgn val="ctr"/>
        <c:lblOffset val="100"/>
        <c:noMultiLvlLbl val="0"/>
      </c:catAx>
      <c:valAx>
        <c:axId val="7141549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50176"/>
        <c:crosses val="autoZero"/>
        <c:crossBetween val="between"/>
      </c:valAx>
      <c:spPr>
        <a:noFill/>
        <a:ln>
          <a:noFill/>
        </a:ln>
        <a:effectLst/>
      </c:spPr>
    </c:plotArea>
    <c:legend>
      <c:legendPos val="t"/>
      <c:layout>
        <c:manualLayout>
          <c:xMode val="edge"/>
          <c:yMode val="edge"/>
          <c:x val="0.69206281531101188"/>
          <c:y val="5.1342592592592606E-2"/>
          <c:w val="0.2567606974910854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9.xml"/><Relationship Id="rId18" Type="http://schemas.openxmlformats.org/officeDocument/2006/relationships/chart" Target="../charts/chart1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17" Type="http://schemas.openxmlformats.org/officeDocument/2006/relationships/chart" Target="../charts/chart13.xml"/><Relationship Id="rId2" Type="http://schemas.openxmlformats.org/officeDocument/2006/relationships/image" Target="../media/image2.svg"/><Relationship Id="rId16"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5" Type="http://schemas.openxmlformats.org/officeDocument/2006/relationships/image" Target="../media/image5.png"/><Relationship Id="rId15" Type="http://schemas.openxmlformats.org/officeDocument/2006/relationships/chart" Target="../charts/chart11.xml"/><Relationship Id="rId10" Type="http://schemas.openxmlformats.org/officeDocument/2006/relationships/image" Target="../media/image10.svg"/><Relationship Id="rId19" Type="http://schemas.openxmlformats.org/officeDocument/2006/relationships/image" Target="../media/image12.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14287</xdr:colOff>
      <xdr:row>2</xdr:row>
      <xdr:rowOff>14287</xdr:rowOff>
    </xdr:from>
    <xdr:to>
      <xdr:col>11</xdr:col>
      <xdr:colOff>433387</xdr:colOff>
      <xdr:row>16</xdr:row>
      <xdr:rowOff>90487</xdr:rowOff>
    </xdr:to>
    <xdr:graphicFrame macro="">
      <xdr:nvGraphicFramePr>
        <xdr:cNvPr id="2" name="Chart 1">
          <a:extLst>
            <a:ext uri="{FF2B5EF4-FFF2-40B4-BE49-F238E27FC236}">
              <a16:creationId xmlns:a16="http://schemas.microsoft.com/office/drawing/2014/main" id="{AC533312-4954-72B2-3730-B61A21298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1</xdr:row>
      <xdr:rowOff>161925</xdr:rowOff>
    </xdr:from>
    <xdr:to>
      <xdr:col>9</xdr:col>
      <xdr:colOff>209550</xdr:colOff>
      <xdr:row>14</xdr:row>
      <xdr:rowOff>123825</xdr:rowOff>
    </xdr:to>
    <xdr:graphicFrame macro="">
      <xdr:nvGraphicFramePr>
        <xdr:cNvPr id="2" name="Chart 1">
          <a:extLst>
            <a:ext uri="{FF2B5EF4-FFF2-40B4-BE49-F238E27FC236}">
              <a16:creationId xmlns:a16="http://schemas.microsoft.com/office/drawing/2014/main" id="{A52F6FCD-C8BC-5B14-18DA-9033DEAA8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2</xdr:row>
      <xdr:rowOff>85725</xdr:rowOff>
    </xdr:from>
    <xdr:to>
      <xdr:col>9</xdr:col>
      <xdr:colOff>209550</xdr:colOff>
      <xdr:row>13</xdr:row>
      <xdr:rowOff>95250</xdr:rowOff>
    </xdr:to>
    <xdr:graphicFrame macro="">
      <xdr:nvGraphicFramePr>
        <xdr:cNvPr id="2" name="Chart 1">
          <a:extLst>
            <a:ext uri="{FF2B5EF4-FFF2-40B4-BE49-F238E27FC236}">
              <a16:creationId xmlns:a16="http://schemas.microsoft.com/office/drawing/2014/main" id="{1DD3F8AC-B37D-4961-B08B-0ABCE6251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28575</xdr:colOff>
      <xdr:row>1</xdr:row>
      <xdr:rowOff>157162</xdr:rowOff>
    </xdr:from>
    <xdr:to>
      <xdr:col>11</xdr:col>
      <xdr:colOff>333375</xdr:colOff>
      <xdr:row>16</xdr:row>
      <xdr:rowOff>42862</xdr:rowOff>
    </xdr:to>
    <xdr:graphicFrame macro="">
      <xdr:nvGraphicFramePr>
        <xdr:cNvPr id="2" name="Chart 1">
          <a:extLst>
            <a:ext uri="{FF2B5EF4-FFF2-40B4-BE49-F238E27FC236}">
              <a16:creationId xmlns:a16="http://schemas.microsoft.com/office/drawing/2014/main" id="{4AF5490F-B77D-80BF-A5C1-650C2F344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14287</xdr:colOff>
      <xdr:row>2</xdr:row>
      <xdr:rowOff>14287</xdr:rowOff>
    </xdr:from>
    <xdr:to>
      <xdr:col>11</xdr:col>
      <xdr:colOff>433387</xdr:colOff>
      <xdr:row>16</xdr:row>
      <xdr:rowOff>90487</xdr:rowOff>
    </xdr:to>
    <xdr:graphicFrame macro="">
      <xdr:nvGraphicFramePr>
        <xdr:cNvPr id="2" name="Chart 1">
          <a:extLst>
            <a:ext uri="{FF2B5EF4-FFF2-40B4-BE49-F238E27FC236}">
              <a16:creationId xmlns:a16="http://schemas.microsoft.com/office/drawing/2014/main" id="{1EFCDF8C-2FC0-4FBB-9A7F-1B7E32E81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3</xdr:row>
      <xdr:rowOff>71437</xdr:rowOff>
    </xdr:from>
    <xdr:to>
      <xdr:col>14</xdr:col>
      <xdr:colOff>295274</xdr:colOff>
      <xdr:row>17</xdr:row>
      <xdr:rowOff>147637</xdr:rowOff>
    </xdr:to>
    <xdr:graphicFrame macro="">
      <xdr:nvGraphicFramePr>
        <xdr:cNvPr id="2" name="Chart 1">
          <a:extLst>
            <a:ext uri="{FF2B5EF4-FFF2-40B4-BE49-F238E27FC236}">
              <a16:creationId xmlns:a16="http://schemas.microsoft.com/office/drawing/2014/main" id="{57472391-D8F4-BBB9-7CD5-32E54453B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609599</xdr:colOff>
      <xdr:row>19</xdr:row>
      <xdr:rowOff>19050</xdr:rowOff>
    </xdr:from>
    <xdr:to>
      <xdr:col>9</xdr:col>
      <xdr:colOff>547686</xdr:colOff>
      <xdr:row>26</xdr:row>
      <xdr:rowOff>4762</xdr:rowOff>
    </xdr:to>
    <xdr:graphicFrame macro="">
      <xdr:nvGraphicFramePr>
        <xdr:cNvPr id="2" name="Chart 1">
          <a:extLst>
            <a:ext uri="{FF2B5EF4-FFF2-40B4-BE49-F238E27FC236}">
              <a16:creationId xmlns:a16="http://schemas.microsoft.com/office/drawing/2014/main" id="{4AE8BF9E-198D-0F8D-EA9E-9B71AED99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169050</xdr:colOff>
      <xdr:row>1</xdr:row>
      <xdr:rowOff>111900</xdr:rowOff>
    </xdr:from>
    <xdr:to>
      <xdr:col>8</xdr:col>
      <xdr:colOff>464400</xdr:colOff>
      <xdr:row>2</xdr:row>
      <xdr:rowOff>111975</xdr:rowOff>
    </xdr:to>
    <xdr:pic>
      <xdr:nvPicPr>
        <xdr:cNvPr id="5" name="Graphic 4" descr="Coins with solid fill">
          <a:extLst>
            <a:ext uri="{FF2B5EF4-FFF2-40B4-BE49-F238E27FC236}">
              <a16:creationId xmlns:a16="http://schemas.microsoft.com/office/drawing/2014/main" id="{87565C2E-3171-37E5-C342-3D03757AC0B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045850" y="302400"/>
          <a:ext cx="295350" cy="295350"/>
        </a:xfrm>
        <a:prstGeom prst="rect">
          <a:avLst/>
        </a:prstGeom>
      </xdr:spPr>
    </xdr:pic>
    <xdr:clientData/>
  </xdr:twoCellAnchor>
  <xdr:twoCellAnchor editAs="oneCell">
    <xdr:from>
      <xdr:col>6</xdr:col>
      <xdr:colOff>90450</xdr:colOff>
      <xdr:row>2</xdr:row>
      <xdr:rowOff>52349</xdr:rowOff>
    </xdr:from>
    <xdr:to>
      <xdr:col>6</xdr:col>
      <xdr:colOff>481100</xdr:colOff>
      <xdr:row>3</xdr:row>
      <xdr:rowOff>142874</xdr:rowOff>
    </xdr:to>
    <xdr:pic>
      <xdr:nvPicPr>
        <xdr:cNvPr id="7" name="Graphic 6" descr="Female Profile with solid fill">
          <a:extLst>
            <a:ext uri="{FF2B5EF4-FFF2-40B4-BE49-F238E27FC236}">
              <a16:creationId xmlns:a16="http://schemas.microsoft.com/office/drawing/2014/main" id="{CDD9C411-6F24-7BB4-EE13-7983F8AA22C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748050" y="538124"/>
          <a:ext cx="390650" cy="300075"/>
        </a:xfrm>
        <a:prstGeom prst="rect">
          <a:avLst/>
        </a:prstGeom>
      </xdr:spPr>
    </xdr:pic>
    <xdr:clientData/>
  </xdr:twoCellAnchor>
  <xdr:twoCellAnchor editAs="oneCell">
    <xdr:from>
      <xdr:col>7</xdr:col>
      <xdr:colOff>104775</xdr:colOff>
      <xdr:row>2</xdr:row>
      <xdr:rowOff>59475</xdr:rowOff>
    </xdr:from>
    <xdr:to>
      <xdr:col>7</xdr:col>
      <xdr:colOff>507225</xdr:colOff>
      <xdr:row>3</xdr:row>
      <xdr:rowOff>123825</xdr:rowOff>
    </xdr:to>
    <xdr:pic>
      <xdr:nvPicPr>
        <xdr:cNvPr id="9" name="Graphic 8" descr="Male profile with solid fill">
          <a:extLst>
            <a:ext uri="{FF2B5EF4-FFF2-40B4-BE49-F238E27FC236}">
              <a16:creationId xmlns:a16="http://schemas.microsoft.com/office/drawing/2014/main" id="{CECA8C20-B2FA-C04D-E505-5C0202B4E86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371975" y="545250"/>
          <a:ext cx="402450" cy="273900"/>
        </a:xfrm>
        <a:prstGeom prst="rect">
          <a:avLst/>
        </a:prstGeom>
      </xdr:spPr>
    </xdr:pic>
    <xdr:clientData/>
  </xdr:twoCellAnchor>
  <xdr:twoCellAnchor editAs="oneCell">
    <xdr:from>
      <xdr:col>5</xdr:col>
      <xdr:colOff>85724</xdr:colOff>
      <xdr:row>2</xdr:row>
      <xdr:rowOff>28574</xdr:rowOff>
    </xdr:from>
    <xdr:to>
      <xdr:col>5</xdr:col>
      <xdr:colOff>542925</xdr:colOff>
      <xdr:row>3</xdr:row>
      <xdr:rowOff>180975</xdr:rowOff>
    </xdr:to>
    <xdr:pic>
      <xdr:nvPicPr>
        <xdr:cNvPr id="11" name="Graphic 10" descr="Users with solid fill">
          <a:extLst>
            <a:ext uri="{FF2B5EF4-FFF2-40B4-BE49-F238E27FC236}">
              <a16:creationId xmlns:a16="http://schemas.microsoft.com/office/drawing/2014/main" id="{C9BED648-F12C-CF0D-69A3-3F987FD93FD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133724" y="514349"/>
          <a:ext cx="457201" cy="361951"/>
        </a:xfrm>
        <a:prstGeom prst="rect">
          <a:avLst/>
        </a:prstGeom>
      </xdr:spPr>
    </xdr:pic>
    <xdr:clientData/>
  </xdr:twoCellAnchor>
  <xdr:twoCellAnchor editAs="oneCell">
    <xdr:from>
      <xdr:col>9</xdr:col>
      <xdr:colOff>119025</xdr:colOff>
      <xdr:row>1</xdr:row>
      <xdr:rowOff>119024</xdr:rowOff>
    </xdr:from>
    <xdr:to>
      <xdr:col>9</xdr:col>
      <xdr:colOff>509675</xdr:colOff>
      <xdr:row>2</xdr:row>
      <xdr:rowOff>123824</xdr:rowOff>
    </xdr:to>
    <xdr:pic>
      <xdr:nvPicPr>
        <xdr:cNvPr id="12" name="Graphic 11" descr="Female Profile with solid fill">
          <a:extLst>
            <a:ext uri="{FF2B5EF4-FFF2-40B4-BE49-F238E27FC236}">
              <a16:creationId xmlns:a16="http://schemas.microsoft.com/office/drawing/2014/main" id="{77F6CBE2-A497-48B4-9C44-1A5850DDBE1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05425" y="309524"/>
          <a:ext cx="390650" cy="300075"/>
        </a:xfrm>
        <a:prstGeom prst="rect">
          <a:avLst/>
        </a:prstGeom>
      </xdr:spPr>
    </xdr:pic>
    <xdr:clientData/>
  </xdr:twoCellAnchor>
  <xdr:twoCellAnchor editAs="oneCell">
    <xdr:from>
      <xdr:col>10</xdr:col>
      <xdr:colOff>104775</xdr:colOff>
      <xdr:row>1</xdr:row>
      <xdr:rowOff>135675</xdr:rowOff>
    </xdr:from>
    <xdr:to>
      <xdr:col>10</xdr:col>
      <xdr:colOff>507225</xdr:colOff>
      <xdr:row>2</xdr:row>
      <xdr:rowOff>114300</xdr:rowOff>
    </xdr:to>
    <xdr:pic>
      <xdr:nvPicPr>
        <xdr:cNvPr id="13" name="Graphic 12" descr="Male profile with solid fill">
          <a:extLst>
            <a:ext uri="{FF2B5EF4-FFF2-40B4-BE49-F238E27FC236}">
              <a16:creationId xmlns:a16="http://schemas.microsoft.com/office/drawing/2014/main" id="{58EF09EF-59BB-4EC7-8684-3609C8FF1F3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200775" y="326175"/>
          <a:ext cx="402450" cy="273900"/>
        </a:xfrm>
        <a:prstGeom prst="rect">
          <a:avLst/>
        </a:prstGeom>
      </xdr:spPr>
    </xdr:pic>
    <xdr:clientData/>
  </xdr:twoCellAnchor>
  <xdr:twoCellAnchor editAs="oneCell">
    <xdr:from>
      <xdr:col>11</xdr:col>
      <xdr:colOff>142875</xdr:colOff>
      <xdr:row>1</xdr:row>
      <xdr:rowOff>114300</xdr:rowOff>
    </xdr:from>
    <xdr:to>
      <xdr:col>11</xdr:col>
      <xdr:colOff>476250</xdr:colOff>
      <xdr:row>2</xdr:row>
      <xdr:rowOff>152400</xdr:rowOff>
    </xdr:to>
    <xdr:pic>
      <xdr:nvPicPr>
        <xdr:cNvPr id="4" name="Graphic 3" descr="Clock with solid fill">
          <a:extLst>
            <a:ext uri="{FF2B5EF4-FFF2-40B4-BE49-F238E27FC236}">
              <a16:creationId xmlns:a16="http://schemas.microsoft.com/office/drawing/2014/main" id="{57DDE0DF-C616-DCAE-5DD1-964A5475CBC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48475" y="304800"/>
          <a:ext cx="333375" cy="333375"/>
        </a:xfrm>
        <a:prstGeom prst="rect">
          <a:avLst/>
        </a:prstGeom>
      </xdr:spPr>
    </xdr:pic>
    <xdr:clientData/>
  </xdr:twoCellAnchor>
  <xdr:twoCellAnchor editAs="oneCell">
    <xdr:from>
      <xdr:col>12</xdr:col>
      <xdr:colOff>119025</xdr:colOff>
      <xdr:row>1</xdr:row>
      <xdr:rowOff>109499</xdr:rowOff>
    </xdr:from>
    <xdr:to>
      <xdr:col>12</xdr:col>
      <xdr:colOff>509675</xdr:colOff>
      <xdr:row>2</xdr:row>
      <xdr:rowOff>114299</xdr:rowOff>
    </xdr:to>
    <xdr:pic>
      <xdr:nvPicPr>
        <xdr:cNvPr id="6" name="Graphic 5" descr="Female Profile with solid fill">
          <a:extLst>
            <a:ext uri="{FF2B5EF4-FFF2-40B4-BE49-F238E27FC236}">
              <a16:creationId xmlns:a16="http://schemas.microsoft.com/office/drawing/2014/main" id="{347BA9D1-615F-4A1F-B83C-E00E66E882D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1"/>
            </a:ext>
          </a:extLst>
        </a:blip>
        <a:stretch>
          <a:fillRect/>
        </a:stretch>
      </xdr:blipFill>
      <xdr:spPr>
        <a:xfrm>
          <a:off x="7434225" y="299999"/>
          <a:ext cx="390650" cy="300075"/>
        </a:xfrm>
        <a:prstGeom prst="rect">
          <a:avLst/>
        </a:prstGeom>
      </xdr:spPr>
    </xdr:pic>
    <xdr:clientData/>
  </xdr:twoCellAnchor>
  <xdr:twoCellAnchor editAs="oneCell">
    <xdr:from>
      <xdr:col>13</xdr:col>
      <xdr:colOff>104775</xdr:colOff>
      <xdr:row>1</xdr:row>
      <xdr:rowOff>126150</xdr:rowOff>
    </xdr:from>
    <xdr:to>
      <xdr:col>13</xdr:col>
      <xdr:colOff>507225</xdr:colOff>
      <xdr:row>2</xdr:row>
      <xdr:rowOff>104775</xdr:rowOff>
    </xdr:to>
    <xdr:pic>
      <xdr:nvPicPr>
        <xdr:cNvPr id="8" name="Graphic 7" descr="Male profile with solid fill">
          <a:extLst>
            <a:ext uri="{FF2B5EF4-FFF2-40B4-BE49-F238E27FC236}">
              <a16:creationId xmlns:a16="http://schemas.microsoft.com/office/drawing/2014/main" id="{571D16AB-DC9C-4CDF-8009-DAF3706CDCF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029575" y="316650"/>
          <a:ext cx="402450" cy="273900"/>
        </a:xfrm>
        <a:prstGeom prst="rect">
          <a:avLst/>
        </a:prstGeom>
      </xdr:spPr>
    </xdr:pic>
    <xdr:clientData/>
  </xdr:twoCellAnchor>
  <xdr:twoCellAnchor>
    <xdr:from>
      <xdr:col>14</xdr:col>
      <xdr:colOff>9525</xdr:colOff>
      <xdr:row>0</xdr:row>
      <xdr:rowOff>9526</xdr:rowOff>
    </xdr:from>
    <xdr:to>
      <xdr:col>17</xdr:col>
      <xdr:colOff>492804</xdr:colOff>
      <xdr:row>4</xdr:row>
      <xdr:rowOff>183173</xdr:rowOff>
    </xdr:to>
    <xdr:graphicFrame macro="">
      <xdr:nvGraphicFramePr>
        <xdr:cNvPr id="2" name="Chart 1">
          <a:extLst>
            <a:ext uri="{FF2B5EF4-FFF2-40B4-BE49-F238E27FC236}">
              <a16:creationId xmlns:a16="http://schemas.microsoft.com/office/drawing/2014/main" id="{98951A14-ADE5-4FF4-AB70-4A13EE313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5</xdr:row>
      <xdr:rowOff>17318</xdr:rowOff>
    </xdr:from>
    <xdr:to>
      <xdr:col>16</xdr:col>
      <xdr:colOff>277091</xdr:colOff>
      <xdr:row>20</xdr:row>
      <xdr:rowOff>34637</xdr:rowOff>
    </xdr:to>
    <xdr:graphicFrame macro="">
      <xdr:nvGraphicFramePr>
        <xdr:cNvPr id="10" name="Chart 9">
          <a:extLst>
            <a:ext uri="{FF2B5EF4-FFF2-40B4-BE49-F238E27FC236}">
              <a16:creationId xmlns:a16="http://schemas.microsoft.com/office/drawing/2014/main" id="{4F35DEF7-7C7A-4511-B5D1-50B0D1EF6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294408</xdr:colOff>
      <xdr:row>5</xdr:row>
      <xdr:rowOff>17317</xdr:rowOff>
    </xdr:from>
    <xdr:to>
      <xdr:col>23</xdr:col>
      <xdr:colOff>588819</xdr:colOff>
      <xdr:row>24</xdr:row>
      <xdr:rowOff>0</xdr:rowOff>
    </xdr:to>
    <xdr:graphicFrame macro="">
      <xdr:nvGraphicFramePr>
        <xdr:cNvPr id="14" name="Chart 13">
          <a:extLst>
            <a:ext uri="{FF2B5EF4-FFF2-40B4-BE49-F238E27FC236}">
              <a16:creationId xmlns:a16="http://schemas.microsoft.com/office/drawing/2014/main" id="{5F6A3089-C750-4695-92C5-5B7AEA2C8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17318</xdr:colOff>
      <xdr:row>20</xdr:row>
      <xdr:rowOff>17318</xdr:rowOff>
    </xdr:from>
    <xdr:to>
      <xdr:col>16</xdr:col>
      <xdr:colOff>277090</xdr:colOff>
      <xdr:row>41</xdr:row>
      <xdr:rowOff>190499</xdr:rowOff>
    </xdr:to>
    <xdr:graphicFrame macro="">
      <xdr:nvGraphicFramePr>
        <xdr:cNvPr id="15" name="Chart 14">
          <a:extLst>
            <a:ext uri="{FF2B5EF4-FFF2-40B4-BE49-F238E27FC236}">
              <a16:creationId xmlns:a16="http://schemas.microsoft.com/office/drawing/2014/main" id="{BB5F36E0-2E9C-41AC-98B0-C18926CE4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0</xdr:colOff>
      <xdr:row>31</xdr:row>
      <xdr:rowOff>155863</xdr:rowOff>
    </xdr:from>
    <xdr:to>
      <xdr:col>9</xdr:col>
      <xdr:colOff>595745</xdr:colOff>
      <xdr:row>41</xdr:row>
      <xdr:rowOff>155864</xdr:rowOff>
    </xdr:to>
    <xdr:graphicFrame macro="">
      <xdr:nvGraphicFramePr>
        <xdr:cNvPr id="16" name="Chart 15">
          <a:extLst>
            <a:ext uri="{FF2B5EF4-FFF2-40B4-BE49-F238E27FC236}">
              <a16:creationId xmlns:a16="http://schemas.microsoft.com/office/drawing/2014/main" id="{D4AA9E21-2C34-49F1-B94B-4DC3C74FC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17318</xdr:colOff>
      <xdr:row>20</xdr:row>
      <xdr:rowOff>34638</xdr:rowOff>
    </xdr:from>
    <xdr:to>
      <xdr:col>9</xdr:col>
      <xdr:colOff>590550</xdr:colOff>
      <xdr:row>31</xdr:row>
      <xdr:rowOff>155864</xdr:rowOff>
    </xdr:to>
    <xdr:graphicFrame macro="">
      <xdr:nvGraphicFramePr>
        <xdr:cNvPr id="17" name="Chart 16">
          <a:extLst>
            <a:ext uri="{FF2B5EF4-FFF2-40B4-BE49-F238E27FC236}">
              <a16:creationId xmlns:a16="http://schemas.microsoft.com/office/drawing/2014/main" id="{AB5649EA-7280-48D7-B070-574DAFB31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294409</xdr:colOff>
      <xdr:row>24</xdr:row>
      <xdr:rowOff>17318</xdr:rowOff>
    </xdr:from>
    <xdr:to>
      <xdr:col>23</xdr:col>
      <xdr:colOff>581891</xdr:colOff>
      <xdr:row>42</xdr:row>
      <xdr:rowOff>0</xdr:rowOff>
    </xdr:to>
    <xdr:graphicFrame macro="">
      <xdr:nvGraphicFramePr>
        <xdr:cNvPr id="18" name="Chart 17">
          <a:extLst>
            <a:ext uri="{FF2B5EF4-FFF2-40B4-BE49-F238E27FC236}">
              <a16:creationId xmlns:a16="http://schemas.microsoft.com/office/drawing/2014/main" id="{EB3C71C1-78AF-47E3-9836-7836C1B30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19</xdr:col>
      <xdr:colOff>107767</xdr:colOff>
      <xdr:row>2</xdr:row>
      <xdr:rowOff>53216</xdr:rowOff>
    </xdr:from>
    <xdr:to>
      <xdr:col>19</xdr:col>
      <xdr:colOff>498417</xdr:colOff>
      <xdr:row>3</xdr:row>
      <xdr:rowOff>143741</xdr:rowOff>
    </xdr:to>
    <xdr:pic>
      <xdr:nvPicPr>
        <xdr:cNvPr id="19" name="Graphic 18" descr="Female Profile with solid fill">
          <a:extLst>
            <a:ext uri="{FF2B5EF4-FFF2-40B4-BE49-F238E27FC236}">
              <a16:creationId xmlns:a16="http://schemas.microsoft.com/office/drawing/2014/main" id="{AC9F7C38-36D5-4990-8FF1-C42328745B4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1"/>
            </a:ext>
          </a:extLst>
        </a:blip>
        <a:stretch>
          <a:fillRect/>
        </a:stretch>
      </xdr:blipFill>
      <xdr:spPr>
        <a:xfrm>
          <a:off x="11624358" y="538125"/>
          <a:ext cx="390650" cy="298343"/>
        </a:xfrm>
        <a:prstGeom prst="rect">
          <a:avLst/>
        </a:prstGeom>
      </xdr:spPr>
    </xdr:pic>
    <xdr:clientData/>
  </xdr:twoCellAnchor>
  <xdr:twoCellAnchor editAs="oneCell">
    <xdr:from>
      <xdr:col>20</xdr:col>
      <xdr:colOff>122093</xdr:colOff>
      <xdr:row>2</xdr:row>
      <xdr:rowOff>60342</xdr:rowOff>
    </xdr:from>
    <xdr:to>
      <xdr:col>20</xdr:col>
      <xdr:colOff>524543</xdr:colOff>
      <xdr:row>3</xdr:row>
      <xdr:rowOff>124692</xdr:rowOff>
    </xdr:to>
    <xdr:pic>
      <xdr:nvPicPr>
        <xdr:cNvPr id="20" name="Graphic 19" descr="Male profile with solid fill">
          <a:extLst>
            <a:ext uri="{FF2B5EF4-FFF2-40B4-BE49-F238E27FC236}">
              <a16:creationId xmlns:a16="http://schemas.microsoft.com/office/drawing/2014/main" id="{77A47852-3766-4B79-914A-D49419460C5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244820" y="545251"/>
          <a:ext cx="402450" cy="272168"/>
        </a:xfrm>
        <a:prstGeom prst="rect">
          <a:avLst/>
        </a:prstGeom>
      </xdr:spPr>
    </xdr:pic>
    <xdr:clientData/>
  </xdr:twoCellAnchor>
  <xdr:twoCellAnchor editAs="oneCell">
    <xdr:from>
      <xdr:col>18</xdr:col>
      <xdr:colOff>103041</xdr:colOff>
      <xdr:row>2</xdr:row>
      <xdr:rowOff>29441</xdr:rowOff>
    </xdr:from>
    <xdr:to>
      <xdr:col>18</xdr:col>
      <xdr:colOff>560242</xdr:colOff>
      <xdr:row>3</xdr:row>
      <xdr:rowOff>181842</xdr:rowOff>
    </xdr:to>
    <xdr:pic>
      <xdr:nvPicPr>
        <xdr:cNvPr id="21" name="Graphic 20" descr="Users with solid fill">
          <a:extLst>
            <a:ext uri="{FF2B5EF4-FFF2-40B4-BE49-F238E27FC236}">
              <a16:creationId xmlns:a16="http://schemas.microsoft.com/office/drawing/2014/main" id="{3DE7085E-076F-48D6-BD22-459457142F4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19"/>
            </a:ext>
          </a:extLst>
        </a:blip>
        <a:stretch>
          <a:fillRect/>
        </a:stretch>
      </xdr:blipFill>
      <xdr:spPr>
        <a:xfrm>
          <a:off x="11013496" y="514350"/>
          <a:ext cx="457201" cy="360219"/>
        </a:xfrm>
        <a:prstGeom prst="rect">
          <a:avLst/>
        </a:prstGeom>
      </xdr:spPr>
    </xdr:pic>
    <xdr:clientData/>
  </xdr:twoCellAnchor>
  <xdr:twoCellAnchor>
    <xdr:from>
      <xdr:col>4</xdr:col>
      <xdr:colOff>534866</xdr:colOff>
      <xdr:row>0</xdr:row>
      <xdr:rowOff>0</xdr:rowOff>
    </xdr:from>
    <xdr:to>
      <xdr:col>4</xdr:col>
      <xdr:colOff>542193</xdr:colOff>
      <xdr:row>5</xdr:row>
      <xdr:rowOff>7327</xdr:rowOff>
    </xdr:to>
    <xdr:cxnSp macro="">
      <xdr:nvCxnSpPr>
        <xdr:cNvPr id="26" name="Straight Connector 25">
          <a:extLst>
            <a:ext uri="{FF2B5EF4-FFF2-40B4-BE49-F238E27FC236}">
              <a16:creationId xmlns:a16="http://schemas.microsoft.com/office/drawing/2014/main" id="{E5C241FB-7D0D-F697-0A1F-0C075322D001}"/>
            </a:ext>
          </a:extLst>
        </xdr:cNvPr>
        <xdr:cNvCxnSpPr/>
      </xdr:nvCxnSpPr>
      <xdr:spPr>
        <a:xfrm flipH="1">
          <a:off x="2967404" y="0"/>
          <a:ext cx="7327" cy="98913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584689</xdr:colOff>
      <xdr:row>0</xdr:row>
      <xdr:rowOff>0</xdr:rowOff>
    </xdr:from>
    <xdr:to>
      <xdr:col>13</xdr:col>
      <xdr:colOff>592016</xdr:colOff>
      <xdr:row>5</xdr:row>
      <xdr:rowOff>7327</xdr:rowOff>
    </xdr:to>
    <xdr:cxnSp macro="">
      <xdr:nvCxnSpPr>
        <xdr:cNvPr id="28" name="Straight Connector 27">
          <a:extLst>
            <a:ext uri="{FF2B5EF4-FFF2-40B4-BE49-F238E27FC236}">
              <a16:creationId xmlns:a16="http://schemas.microsoft.com/office/drawing/2014/main" id="{DE17EC9B-3BB2-4A53-8E94-36256233A839}"/>
            </a:ext>
          </a:extLst>
        </xdr:cNvPr>
        <xdr:cNvCxnSpPr/>
      </xdr:nvCxnSpPr>
      <xdr:spPr>
        <a:xfrm flipH="1">
          <a:off x="8490439" y="0"/>
          <a:ext cx="7327" cy="98913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539261</xdr:colOff>
      <xdr:row>0</xdr:row>
      <xdr:rowOff>0</xdr:rowOff>
    </xdr:from>
    <xdr:to>
      <xdr:col>10</xdr:col>
      <xdr:colOff>546588</xdr:colOff>
      <xdr:row>5</xdr:row>
      <xdr:rowOff>7327</xdr:rowOff>
    </xdr:to>
    <xdr:cxnSp macro="">
      <xdr:nvCxnSpPr>
        <xdr:cNvPr id="29" name="Straight Connector 28">
          <a:extLst>
            <a:ext uri="{FF2B5EF4-FFF2-40B4-BE49-F238E27FC236}">
              <a16:creationId xmlns:a16="http://schemas.microsoft.com/office/drawing/2014/main" id="{1802417F-E564-431A-9354-09BA6AA02C32}"/>
            </a:ext>
          </a:extLst>
        </xdr:cNvPr>
        <xdr:cNvCxnSpPr/>
      </xdr:nvCxnSpPr>
      <xdr:spPr>
        <a:xfrm flipH="1">
          <a:off x="6620607" y="0"/>
          <a:ext cx="7327" cy="98913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603739</xdr:colOff>
      <xdr:row>0</xdr:row>
      <xdr:rowOff>0</xdr:rowOff>
    </xdr:from>
    <xdr:to>
      <xdr:col>8</xdr:col>
      <xdr:colOff>2931</xdr:colOff>
      <xdr:row>5</xdr:row>
      <xdr:rowOff>7327</xdr:rowOff>
    </xdr:to>
    <xdr:cxnSp macro="">
      <xdr:nvCxnSpPr>
        <xdr:cNvPr id="30" name="Straight Connector 29">
          <a:extLst>
            <a:ext uri="{FF2B5EF4-FFF2-40B4-BE49-F238E27FC236}">
              <a16:creationId xmlns:a16="http://schemas.microsoft.com/office/drawing/2014/main" id="{BB449611-357F-4DC0-9A73-7124643E558C}"/>
            </a:ext>
          </a:extLst>
        </xdr:cNvPr>
        <xdr:cNvCxnSpPr/>
      </xdr:nvCxnSpPr>
      <xdr:spPr>
        <a:xfrm flipH="1">
          <a:off x="4860681" y="0"/>
          <a:ext cx="7327" cy="98913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502628</xdr:colOff>
      <xdr:row>0</xdr:row>
      <xdr:rowOff>0</xdr:rowOff>
    </xdr:from>
    <xdr:to>
      <xdr:col>17</xdr:col>
      <xdr:colOff>509955</xdr:colOff>
      <xdr:row>5</xdr:row>
      <xdr:rowOff>7327</xdr:rowOff>
    </xdr:to>
    <xdr:cxnSp macro="">
      <xdr:nvCxnSpPr>
        <xdr:cNvPr id="31" name="Straight Connector 30">
          <a:extLst>
            <a:ext uri="{FF2B5EF4-FFF2-40B4-BE49-F238E27FC236}">
              <a16:creationId xmlns:a16="http://schemas.microsoft.com/office/drawing/2014/main" id="{08FA2A03-71DC-4BE9-907F-D1E65B54FCB2}"/>
            </a:ext>
          </a:extLst>
        </xdr:cNvPr>
        <xdr:cNvCxnSpPr/>
      </xdr:nvCxnSpPr>
      <xdr:spPr>
        <a:xfrm flipH="1">
          <a:off x="10840916" y="0"/>
          <a:ext cx="7327" cy="989135"/>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14</xdr:row>
      <xdr:rowOff>185058</xdr:rowOff>
    </xdr:from>
    <xdr:to>
      <xdr:col>2</xdr:col>
      <xdr:colOff>19050</xdr:colOff>
      <xdr:row>28</xdr:row>
      <xdr:rowOff>38101</xdr:rowOff>
    </xdr:to>
    <mc:AlternateContent xmlns:mc="http://schemas.openxmlformats.org/markup-compatibility/2006">
      <mc:Choice xmlns:a14="http://schemas.microsoft.com/office/drawing/2010/main" Requires="a14">
        <xdr:graphicFrame macro="">
          <xdr:nvGraphicFramePr>
            <xdr:cNvPr id="33" name="BU Region">
              <a:extLst>
                <a:ext uri="{FF2B5EF4-FFF2-40B4-BE49-F238E27FC236}">
                  <a16:creationId xmlns:a16="http://schemas.microsoft.com/office/drawing/2014/main" id="{7A7CEE08-0EBD-6969-809A-D430455F5ED5}"/>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0" y="2899683"/>
              <a:ext cx="1233488" cy="2520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606879</xdr:colOff>
      <xdr:row>0</xdr:row>
      <xdr:rowOff>73479</xdr:rowOff>
    </xdr:from>
    <xdr:to>
      <xdr:col>23</xdr:col>
      <xdr:colOff>598714</xdr:colOff>
      <xdr:row>5</xdr:row>
      <xdr:rowOff>0</xdr:rowOff>
    </xdr:to>
    <mc:AlternateContent xmlns:mc="http://schemas.openxmlformats.org/markup-compatibility/2006">
      <mc:Choice xmlns:a14="http://schemas.microsoft.com/office/drawing/2010/main" Requires="a14">
        <xdr:graphicFrame macro="">
          <xdr:nvGraphicFramePr>
            <xdr:cNvPr id="34" name="Date(Year)">
              <a:extLst>
                <a:ext uri="{FF2B5EF4-FFF2-40B4-BE49-F238E27FC236}">
                  <a16:creationId xmlns:a16="http://schemas.microsoft.com/office/drawing/2014/main" id="{893276DC-51E0-FA4B-7F3C-7659F7D5DC1B}"/>
                </a:ext>
              </a:extLst>
            </xdr:cNvPr>
            <xdr:cNvGraphicFramePr/>
          </xdr:nvGraphicFramePr>
          <xdr:xfrm>
            <a:off x="0" y="0"/>
            <a:ext cx="0" cy="0"/>
          </xdr:xfrm>
          <a:graphic>
            <a:graphicData uri="http://schemas.microsoft.com/office/drawing/2010/slicer">
              <sle:slicer xmlns:sle="http://schemas.microsoft.com/office/drawing/2010/slicer" name="Date(Year)"/>
            </a:graphicData>
          </a:graphic>
        </xdr:graphicFrame>
      </mc:Choice>
      <mc:Fallback>
        <xdr:sp macro="" textlink="">
          <xdr:nvSpPr>
            <xdr:cNvPr id="0" name=""/>
            <xdr:cNvSpPr>
              <a:spLocks noTextEdit="1"/>
            </xdr:cNvSpPr>
          </xdr:nvSpPr>
          <xdr:spPr>
            <a:xfrm>
              <a:off x="12751254" y="73479"/>
              <a:ext cx="1813491" cy="926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149679</xdr:rowOff>
    </xdr:from>
    <xdr:to>
      <xdr:col>1</xdr:col>
      <xdr:colOff>600075</xdr:colOff>
      <xdr:row>41</xdr:row>
      <xdr:rowOff>152400</xdr:rowOff>
    </xdr:to>
    <mc:AlternateContent xmlns:mc="http://schemas.openxmlformats.org/markup-compatibility/2006">
      <mc:Choice xmlns:a14="http://schemas.microsoft.com/office/drawing/2010/main" Requires="a14">
        <xdr:graphicFrame macro="">
          <xdr:nvGraphicFramePr>
            <xdr:cNvPr id="35" name="EthnicGroup">
              <a:extLst>
                <a:ext uri="{FF2B5EF4-FFF2-40B4-BE49-F238E27FC236}">
                  <a16:creationId xmlns:a16="http://schemas.microsoft.com/office/drawing/2014/main" id="{09A05549-3FD6-BE4F-8AAC-A94999583A8D}"/>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0" y="5721804"/>
              <a:ext cx="1207294" cy="2288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5</xdr:row>
      <xdr:rowOff>19050</xdr:rowOff>
    </xdr:from>
    <xdr:to>
      <xdr:col>1</xdr:col>
      <xdr:colOff>600075</xdr:colOff>
      <xdr:row>8</xdr:row>
      <xdr:rowOff>85725</xdr:rowOff>
    </xdr:to>
    <mc:AlternateContent xmlns:mc="http://schemas.openxmlformats.org/markup-compatibility/2006">
      <mc:Choice xmlns:a14="http://schemas.microsoft.com/office/drawing/2010/main" Requires="a14">
        <xdr:graphicFrame macro="">
          <xdr:nvGraphicFramePr>
            <xdr:cNvPr id="36" name="FP">
              <a:extLst>
                <a:ext uri="{FF2B5EF4-FFF2-40B4-BE49-F238E27FC236}">
                  <a16:creationId xmlns:a16="http://schemas.microsoft.com/office/drawing/2014/main" id="{72A5D2B2-1C64-D603-39C9-2324C16F2C3A}"/>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1" y="1019175"/>
              <a:ext cx="1207293"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6804</xdr:rowOff>
    </xdr:from>
    <xdr:to>
      <xdr:col>1</xdr:col>
      <xdr:colOff>600074</xdr:colOff>
      <xdr:row>13</xdr:row>
      <xdr:rowOff>73479</xdr:rowOff>
    </xdr:to>
    <mc:AlternateContent xmlns:mc="http://schemas.openxmlformats.org/markup-compatibility/2006">
      <mc:Choice xmlns:a14="http://schemas.microsoft.com/office/drawing/2010/main" Requires="a14">
        <xdr:graphicFrame macro="">
          <xdr:nvGraphicFramePr>
            <xdr:cNvPr id="37" name="Gender">
              <a:extLst>
                <a:ext uri="{FF2B5EF4-FFF2-40B4-BE49-F238E27FC236}">
                  <a16:creationId xmlns:a16="http://schemas.microsoft.com/office/drawing/2014/main" id="{F631EB13-5CB5-8D99-FA53-AF57D60A993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5" y="1959429"/>
              <a:ext cx="1197768"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3.581996412038" backgroundQuery="1" createdVersion="8" refreshedVersion="8" minRefreshableVersion="3" recordCount="0" supportSubquery="1" supportAdvancedDrill="1" xr:uid="{8A2EED9C-71C6-4EDC-B0F0-A382DB984913}">
  <cacheSource type="external" connectionId="15"/>
  <cacheFields count="4">
    <cacheField name="[HR Data].[FP].[FP]" caption="FP" numFmtId="0" hierarchy="5" level="1">
      <sharedItems count="2">
        <s v="FT"/>
        <s v="PT"/>
      </sharedItems>
    </cacheField>
    <cacheField name="[HR Data].[BU Region].[BU Region]" caption="BU Region" numFmtId="0" hierarchy="8" level="1">
      <sharedItems count="7">
        <s v="Central"/>
        <s v="East"/>
        <s v="Midwest"/>
        <s v="North"/>
        <s v="Northwest"/>
        <s v="South"/>
        <s v="West"/>
      </sharedItems>
    </cacheField>
    <cacheField name="[Measures].[ActiveEmployees]" caption="ActiveEmployees" numFmtId="0" hierarchy="41" level="32767"/>
    <cacheField name="[HR Data].[EthnicGroup].[EthnicGroup]" caption="EthnicGroup" numFmtId="0" hierarchy="4" level="1">
      <sharedItems containsSemiMixedTypes="0" containsNonDate="0" containsString="0"/>
    </cacheField>
  </cacheFields>
  <cacheHierarchies count="5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1].[Date]" caption="Date" attribute="1" time="1" defaultMemberUniqueName="[HR Data1].[Date].[All]" allUniqueName="[HR Data1].[Date].[All]" dimensionUniqueName="[HR Data1]" displayFolder="" count="0" memberValueDatatype="7" unbalanced="0"/>
    <cacheHierarchy uniqueName="[HR Data1].[EmpID]" caption="EmpID" attribute="1" defaultMemberUniqueName="[HR Data1].[EmpID].[All]" allUniqueName="[HR Data1].[EmpID].[All]" dimensionUniqueName="[HR Data1]" displayFolder="" count="0" memberValueDatatype="20" unbalanced="0"/>
    <cacheHierarchy uniqueName="[HR Data1].[Gender]" caption="Gender" attribute="1" defaultMemberUniqueName="[HR Data1].[Gender].[All]" allUniqueName="[HR Data1].[Gender].[All]" dimensionUniqueName="[HR Data1]" displayFolder="" count="0" memberValueDatatype="130" unbalanced="0"/>
    <cacheHierarchy uniqueName="[HR Data1].[Age]" caption="Age" attribute="1" defaultMemberUniqueName="[HR Data1].[Age].[All]" allUniqueName="[HR Data1].[Age].[All]" dimensionUniqueName="[HR Data1]" displayFolder="" count="0" memberValueDatatype="20" unbalanced="0"/>
    <cacheHierarchy uniqueName="[HR Data1].[EthnicGroup]" caption="EthnicGroup" attribute="1" defaultMemberUniqueName="[HR Data1].[EthnicGroup].[All]" allUniqueName="[HR Data1].[EthnicGroup].[All]" dimensionUniqueName="[HR Data1]" displayFolder="" count="0" memberValueDatatype="130" unbalanced="0"/>
    <cacheHierarchy uniqueName="[HR Data1].[FP]" caption="FP" attribute="1" defaultMemberUniqueName="[HR Data1].[FP].[All]" allUniqueName="[HR Data1].[FP].[All]" dimensionUniqueName="[HR Data1]" displayFolder="" count="0" memberValueDatatype="130" unbalanced="0"/>
    <cacheHierarchy uniqueName="[HR Data1].[TermDate]" caption="TermDate" attribute="1" time="1" defaultMemberUniqueName="[HR Data1].[TermDate].[All]" allUniqueName="[HR Data1].[TermDate].[All]" dimensionUniqueName="[HR Data1]" displayFolder="" count="0" memberValueDatatype="7" unbalanced="0"/>
    <cacheHierarchy uniqueName="[HR Data1].[isNewHire]" caption="isNewHire" attribute="1" defaultMemberUniqueName="[HR Data1].[isNewHire].[All]" allUniqueName="[HR Data1].[isNewHire].[All]" dimensionUniqueName="[HR Data1]" displayFolder="" count="0" memberValueDatatype="130" unbalanced="0"/>
    <cacheHierarchy uniqueName="[HR Data1].[BU Region]" caption="BU Region" attribute="1" defaultMemberUniqueName="[HR Data1].[BU Region].[All]" allUniqueName="[HR Data1].[BU Region].[All]" dimensionUniqueName="[HR Data1]" displayFolder="" count="0" memberValueDatatype="130" unbalanced="0"/>
    <cacheHierarchy uniqueName="[HR Data1].[HireDate]" caption="HireDate" attribute="1" time="1" defaultMemberUniqueName="[HR Data1].[HireDate].[All]" allUniqueName="[HR Data1].[HireDate].[All]" dimensionUniqueName="[HR Data1]" displayFolder="" count="0" memberValueDatatype="7" unbalanced="0"/>
    <cacheHierarchy uniqueName="[HR Data1].[PayType]" caption="PayType" attribute="1" defaultMemberUniqueName="[HR Data1].[PayType].[All]" allUniqueName="[HR Data1].[PayType].[All]" dimensionUniqueName="[HR Data1]" displayFolder="" count="0" memberValueDatatype="130" unbalanced="0"/>
    <cacheHierarchy uniqueName="[HR Data1].[TermReason]" caption="TermReason" attribute="1" defaultMemberUniqueName="[HR Data1].[TermReason].[All]" allUniqueName="[HR Data1].[TermReason].[All]" dimensionUniqueName="[HR Data1]" displayFolder="" count="0" memberValueDatatype="130" unbalanced="0"/>
    <cacheHierarchy uniqueName="[HR Data1].[AgeGroup]" caption="AgeGroup" attribute="1" defaultMemberUniqueName="[HR Data1].[AgeGroup].[All]" allUniqueName="[HR Data1].[AgeGroup].[All]" dimensionUniqueName="[HR Data1]" displayFolder="" count="0" memberValueDatatype="130" unbalanced="0"/>
    <cacheHierarchy uniqueName="[HR Data1].[TenureDays]" caption="TenureDays" attribute="1" defaultMemberUniqueName="[HR Data1].[TenureDays].[All]" allUniqueName="[HR Data1].[TenureDays].[All]" dimensionUniqueName="[HR Data1]" displayFolder="" count="0" memberValueDatatype="20" unbalanced="0"/>
    <cacheHierarchy uniqueName="[HR Data1].[TenureMonths]" caption="TenureMonths" attribute="1" defaultMemberUniqueName="[HR Data1].[TenureMonths].[All]" allUniqueName="[HR Data1].[TenureMonths].[All]" dimensionUniqueName="[HR Data1]" displayFolder="" count="0" memberValueDatatype="5" unbalanced="0"/>
    <cacheHierarchy uniqueName="[HR Data1].[BadHires]" caption="BadHires" attribute="1" defaultMemberUniqueName="[HR Data1].[BadHires].[All]" allUniqueName="[HR Data1].[BadHires].[All]" dimensionUniqueName="[HR Data1]" displayFolder="" count="0" memberValueDatatype="20" unbalanced="0"/>
    <cacheHierarchy uniqueName="[HR Data1].[Date (Year)]" caption="Date (Year)" attribute="1" defaultMemberUniqueName="[HR Data1].[Date (Year)].[All]" allUniqueName="[HR Data1].[Date (Year)].[All]" dimensionUniqueName="[HR Data1]" displayFolder="" count="0" memberValueDatatype="130" unbalanced="0"/>
    <cacheHierarchy uniqueName="[HR Data1].[Date (Quarter)]" caption="Date (Quarter)" attribute="1" defaultMemberUniqueName="[HR Data1].[Date (Quarter)].[All]" allUniqueName="[HR Data1].[Date (Quarter)].[All]" dimensionUniqueName="[HR Data1]" displayFolder="" count="0" memberValueDatatype="130" unbalanced="0"/>
    <cacheHierarchy uniqueName="[HR Data1].[Date (Month)]" caption="Date (Month)" attribute="1" defaultMemberUniqueName="[HR Data1].[Date (Month)].[All]" allUniqueName="[HR Data1].[Date (Month)].[All]" dimensionUniqueName="[HR Data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Measures].[EmplCount]" caption="EmplCount" measure="1" displayFolder="" measureGroup="HR Data" count="0"/>
    <cacheHierarchy uniqueName="[Measures].[ActiveEmployees]" caption="ActiveEmployees" measure="1" displayFolder="" measureGroup="HR Data" count="0" oneField="1">
      <fieldsUsage count="1">
        <fieldUsage x="2"/>
      </fieldsUsage>
    </cacheHierarchy>
    <cacheHierarchy uniqueName="[Measures].[NewHires]" caption="NewHires" measure="1" displayFolder="" measureGroup="HR Data" count="0"/>
    <cacheHierarchy uniqueName="[Measures].[AvrageTenureMounth]" caption="AvrageTenureMounth"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dimensions count="3">
    <dimension name="HR Data" uniqueName="[HR Data]" caption="HR Data"/>
    <dimension name="HR Data1" uniqueName="[HR Data1]" caption="HR Data1"/>
    <dimension measure="1" name="Measures" uniqueName="[Measures]" caption="Measures"/>
  </dimensions>
  <measureGroups count="2">
    <measureGroup name="HR Data" caption="HR Data"/>
    <measureGroup name="HR Data1" caption="HR Data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3.582255555557" backgroundQuery="1" createdVersion="8" refreshedVersion="8" minRefreshableVersion="3" recordCount="0" supportSubquery="1" supportAdvancedDrill="1" xr:uid="{53B3D31A-8881-45B3-986A-52E4AFD233DA}">
  <cacheSource type="external" connectionId="15"/>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rageTenureMounth]" caption="AvrageTenureMounth" numFmtId="0" hierarchy="43" level="32767"/>
    <cacheField name="[HR Data].[BU Region].[BU Region]" caption="BU Region" numFmtId="0" hierarchy="8" level="1">
      <sharedItems containsSemiMixedTypes="0" containsNonDate="0" containsString="0"/>
    </cacheField>
  </cacheFields>
  <cacheHierarchies count="5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1].[Date]" caption="Date" attribute="1" time="1" defaultMemberUniqueName="[HR Data1].[Date].[All]" allUniqueName="[HR Data1].[Date].[All]" dimensionUniqueName="[HR Data1]" displayFolder="" count="0" memberValueDatatype="7" unbalanced="0"/>
    <cacheHierarchy uniqueName="[HR Data1].[EmpID]" caption="EmpID" attribute="1" defaultMemberUniqueName="[HR Data1].[EmpID].[All]" allUniqueName="[HR Data1].[EmpID].[All]" dimensionUniqueName="[HR Data1]" displayFolder="" count="0" memberValueDatatype="20" unbalanced="0"/>
    <cacheHierarchy uniqueName="[HR Data1].[Gender]" caption="Gender" attribute="1" defaultMemberUniqueName="[HR Data1].[Gender].[All]" allUniqueName="[HR Data1].[Gender].[All]" dimensionUniqueName="[HR Data1]" displayFolder="" count="0" memberValueDatatype="130" unbalanced="0"/>
    <cacheHierarchy uniqueName="[HR Data1].[Age]" caption="Age" attribute="1" defaultMemberUniqueName="[HR Data1].[Age].[All]" allUniqueName="[HR Data1].[Age].[All]" dimensionUniqueName="[HR Data1]" displayFolder="" count="0" memberValueDatatype="20" unbalanced="0"/>
    <cacheHierarchy uniqueName="[HR Data1].[EthnicGroup]" caption="EthnicGroup" attribute="1" defaultMemberUniqueName="[HR Data1].[EthnicGroup].[All]" allUniqueName="[HR Data1].[EthnicGroup].[All]" dimensionUniqueName="[HR Data1]" displayFolder="" count="0" memberValueDatatype="130" unbalanced="0"/>
    <cacheHierarchy uniqueName="[HR Data1].[FP]" caption="FP" attribute="1" defaultMemberUniqueName="[HR Data1].[FP].[All]" allUniqueName="[HR Data1].[FP].[All]" dimensionUniqueName="[HR Data1]" displayFolder="" count="0" memberValueDatatype="130" unbalanced="0"/>
    <cacheHierarchy uniqueName="[HR Data1].[TermDate]" caption="TermDate" attribute="1" time="1" defaultMemberUniqueName="[HR Data1].[TermDate].[All]" allUniqueName="[HR Data1].[TermDate].[All]" dimensionUniqueName="[HR Data1]" displayFolder="" count="0" memberValueDatatype="7" unbalanced="0"/>
    <cacheHierarchy uniqueName="[HR Data1].[isNewHire]" caption="isNewHire" attribute="1" defaultMemberUniqueName="[HR Data1].[isNewHire].[All]" allUniqueName="[HR Data1].[isNewHire].[All]" dimensionUniqueName="[HR Data1]" displayFolder="" count="0" memberValueDatatype="130" unbalanced="0"/>
    <cacheHierarchy uniqueName="[HR Data1].[BU Region]" caption="BU Region" attribute="1" defaultMemberUniqueName="[HR Data1].[BU Region].[All]" allUniqueName="[HR Data1].[BU Region].[All]" dimensionUniqueName="[HR Data1]" displayFolder="" count="0" memberValueDatatype="130" unbalanced="0"/>
    <cacheHierarchy uniqueName="[HR Data1].[HireDate]" caption="HireDate" attribute="1" time="1" defaultMemberUniqueName="[HR Data1].[HireDate].[All]" allUniqueName="[HR Data1].[HireDate].[All]" dimensionUniqueName="[HR Data1]" displayFolder="" count="0" memberValueDatatype="7" unbalanced="0"/>
    <cacheHierarchy uniqueName="[HR Data1].[PayType]" caption="PayType" attribute="1" defaultMemberUniqueName="[HR Data1].[PayType].[All]" allUniqueName="[HR Data1].[PayType].[All]" dimensionUniqueName="[HR Data1]" displayFolder="" count="0" memberValueDatatype="130" unbalanced="0"/>
    <cacheHierarchy uniqueName="[HR Data1].[TermReason]" caption="TermReason" attribute="1" defaultMemberUniqueName="[HR Data1].[TermReason].[All]" allUniqueName="[HR Data1].[TermReason].[All]" dimensionUniqueName="[HR Data1]" displayFolder="" count="0" memberValueDatatype="130" unbalanced="0"/>
    <cacheHierarchy uniqueName="[HR Data1].[AgeGroup]" caption="AgeGroup" attribute="1" defaultMemberUniqueName="[HR Data1].[AgeGroup].[All]" allUniqueName="[HR Data1].[AgeGroup].[All]" dimensionUniqueName="[HR Data1]" displayFolder="" count="0" memberValueDatatype="130" unbalanced="0"/>
    <cacheHierarchy uniqueName="[HR Data1].[TenureDays]" caption="TenureDays" attribute="1" defaultMemberUniqueName="[HR Data1].[TenureDays].[All]" allUniqueName="[HR Data1].[TenureDays].[All]" dimensionUniqueName="[HR Data1]" displayFolder="" count="0" memberValueDatatype="20" unbalanced="0"/>
    <cacheHierarchy uniqueName="[HR Data1].[TenureMonths]" caption="TenureMonths" attribute="1" defaultMemberUniqueName="[HR Data1].[TenureMonths].[All]" allUniqueName="[HR Data1].[TenureMonths].[All]" dimensionUniqueName="[HR Data1]" displayFolder="" count="0" memberValueDatatype="5" unbalanced="0"/>
    <cacheHierarchy uniqueName="[HR Data1].[BadHires]" caption="BadHires" attribute="1" defaultMemberUniqueName="[HR Data1].[BadHires].[All]" allUniqueName="[HR Data1].[BadHires].[All]" dimensionUniqueName="[HR Data1]" displayFolder="" count="0" memberValueDatatype="20" unbalanced="0"/>
    <cacheHierarchy uniqueName="[HR Data1].[Date (Year)]" caption="Date (Year)" attribute="1" defaultMemberUniqueName="[HR Data1].[Date (Year)].[All]" allUniqueName="[HR Data1].[Date (Year)].[All]" dimensionUniqueName="[HR Data1]" displayFolder="" count="0" memberValueDatatype="130" unbalanced="0"/>
    <cacheHierarchy uniqueName="[HR Data1].[Date (Quarter)]" caption="Date (Quarter)" attribute="1" defaultMemberUniqueName="[HR Data1].[Date (Quarter)].[All]" allUniqueName="[HR Data1].[Date (Quarter)].[All]" dimensionUniqueName="[HR Data1]" displayFolder="" count="0" memberValueDatatype="130" unbalanced="0"/>
    <cacheHierarchy uniqueName="[HR Data1].[Date (Month)]" caption="Date (Month)" attribute="1" defaultMemberUniqueName="[HR Data1].[Date (Month)].[All]" allUniqueName="[HR Data1].[Date (Month)].[All]" dimensionUniqueName="[HR Data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Measures].[EmplCount]" caption="EmplCount" measure="1" displayFolder="" measureGroup="HR Data" count="0"/>
    <cacheHierarchy uniqueName="[Measures].[ActiveEmployees]" caption="ActiveEmployees" measure="1" displayFolder="" measureGroup="HR Data" count="0"/>
    <cacheHierarchy uniqueName="[Measures].[NewHires]" caption="NewHires" measure="1" displayFolder="" measureGroup="HR Data" count="0"/>
    <cacheHierarchy uniqueName="[Measures].[AvrageTenureMounth]" caption="AvrageTenureMounth" measure="1" displayFolder="" measureGroup="HR Data" count="0" oneField="1">
      <fieldsUsage count="1">
        <fieldUsage x="3"/>
      </fieldsUsage>
    </cacheHierarchy>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dimensions count="3">
    <dimension name="HR Data" uniqueName="[HR Data]" caption="HR Data"/>
    <dimension name="HR Data1" uniqueName="[HR Data1]" caption="HR Data1"/>
    <dimension measure="1" name="Measures" uniqueName="[Measures]" caption="Measures"/>
  </dimensions>
  <measureGroups count="2">
    <measureGroup name="HR Data" caption="HR Data"/>
    <measureGroup name="HR Data1" caption="HR Data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3.582256018519" backgroundQuery="1" createdVersion="8" refreshedVersion="8" minRefreshableVersion="3" recordCount="0" supportSubquery="1" supportAdvancedDrill="1" xr:uid="{4FD25BF2-7E0F-41E3-BD1E-E719C30C071A}">
  <cacheSource type="external" connectionId="15"/>
  <cacheFields count="4">
    <cacheField name="[HR Data].[Date (Year)].[Date (Year)]" caption="Date (Year)" numFmtId="0" hierarchy="16" level="1">
      <sharedItems count="4">
        <s v="2015"/>
        <s v="2016"/>
        <s v="2017"/>
        <s v="2018"/>
      </sharedItems>
    </cacheField>
    <cacheField name="[HR Data].[TermReason].[TermReason]" caption="TermReason" numFmtId="0" hierarchy="11" level="1">
      <sharedItems count="3">
        <s v="Involuntary"/>
        <s v="Voluntary"/>
        <s v="" u="1"/>
      </sharedItems>
    </cacheField>
    <cacheField name="[Measures].[Separation]" caption="Separation" numFmtId="0" hierarchy="44" level="32767"/>
    <cacheField name="[HR Data].[BU Region].[BU Region]" caption="BU Region" numFmtId="0" hierarchy="8" level="1">
      <sharedItems containsSemiMixedTypes="0" containsNonDate="0" containsString="0"/>
    </cacheField>
  </cacheFields>
  <cacheHierarchies count="5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1"/>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1].[Date]" caption="Date" attribute="1" time="1" defaultMemberUniqueName="[HR Data1].[Date].[All]" allUniqueName="[HR Data1].[Date].[All]" dimensionUniqueName="[HR Data1]" displayFolder="" count="0" memberValueDatatype="7" unbalanced="0"/>
    <cacheHierarchy uniqueName="[HR Data1].[EmpID]" caption="EmpID" attribute="1" defaultMemberUniqueName="[HR Data1].[EmpID].[All]" allUniqueName="[HR Data1].[EmpID].[All]" dimensionUniqueName="[HR Data1]" displayFolder="" count="0" memberValueDatatype="20" unbalanced="0"/>
    <cacheHierarchy uniqueName="[HR Data1].[Gender]" caption="Gender" attribute="1" defaultMemberUniqueName="[HR Data1].[Gender].[All]" allUniqueName="[HR Data1].[Gender].[All]" dimensionUniqueName="[HR Data1]" displayFolder="" count="0" memberValueDatatype="130" unbalanced="0"/>
    <cacheHierarchy uniqueName="[HR Data1].[Age]" caption="Age" attribute="1" defaultMemberUniqueName="[HR Data1].[Age].[All]" allUniqueName="[HR Data1].[Age].[All]" dimensionUniqueName="[HR Data1]" displayFolder="" count="0" memberValueDatatype="20" unbalanced="0"/>
    <cacheHierarchy uniqueName="[HR Data1].[EthnicGroup]" caption="EthnicGroup" attribute="1" defaultMemberUniqueName="[HR Data1].[EthnicGroup].[All]" allUniqueName="[HR Data1].[EthnicGroup].[All]" dimensionUniqueName="[HR Data1]" displayFolder="" count="0" memberValueDatatype="130" unbalanced="0"/>
    <cacheHierarchy uniqueName="[HR Data1].[FP]" caption="FP" attribute="1" defaultMemberUniqueName="[HR Data1].[FP].[All]" allUniqueName="[HR Data1].[FP].[All]" dimensionUniqueName="[HR Data1]" displayFolder="" count="0" memberValueDatatype="130" unbalanced="0"/>
    <cacheHierarchy uniqueName="[HR Data1].[TermDate]" caption="TermDate" attribute="1" time="1" defaultMemberUniqueName="[HR Data1].[TermDate].[All]" allUniqueName="[HR Data1].[TermDate].[All]" dimensionUniqueName="[HR Data1]" displayFolder="" count="0" memberValueDatatype="7" unbalanced="0"/>
    <cacheHierarchy uniqueName="[HR Data1].[isNewHire]" caption="isNewHire" attribute="1" defaultMemberUniqueName="[HR Data1].[isNewHire].[All]" allUniqueName="[HR Data1].[isNewHire].[All]" dimensionUniqueName="[HR Data1]" displayFolder="" count="0" memberValueDatatype="130" unbalanced="0"/>
    <cacheHierarchy uniqueName="[HR Data1].[BU Region]" caption="BU Region" attribute="1" defaultMemberUniqueName="[HR Data1].[BU Region].[All]" allUniqueName="[HR Data1].[BU Region].[All]" dimensionUniqueName="[HR Data1]" displayFolder="" count="0" memberValueDatatype="130" unbalanced="0"/>
    <cacheHierarchy uniqueName="[HR Data1].[HireDate]" caption="HireDate" attribute="1" time="1" defaultMemberUniqueName="[HR Data1].[HireDate].[All]" allUniqueName="[HR Data1].[HireDate].[All]" dimensionUniqueName="[HR Data1]" displayFolder="" count="0" memberValueDatatype="7" unbalanced="0"/>
    <cacheHierarchy uniqueName="[HR Data1].[PayType]" caption="PayType" attribute="1" defaultMemberUniqueName="[HR Data1].[PayType].[All]" allUniqueName="[HR Data1].[PayType].[All]" dimensionUniqueName="[HR Data1]" displayFolder="" count="0" memberValueDatatype="130" unbalanced="0"/>
    <cacheHierarchy uniqueName="[HR Data1].[TermReason]" caption="TermReason" attribute="1" defaultMemberUniqueName="[HR Data1].[TermReason].[All]" allUniqueName="[HR Data1].[TermReason].[All]" dimensionUniqueName="[HR Data1]" displayFolder="" count="0" memberValueDatatype="130" unbalanced="0"/>
    <cacheHierarchy uniqueName="[HR Data1].[AgeGroup]" caption="AgeGroup" attribute="1" defaultMemberUniqueName="[HR Data1].[AgeGroup].[All]" allUniqueName="[HR Data1].[AgeGroup].[All]" dimensionUniqueName="[HR Data1]" displayFolder="" count="0" memberValueDatatype="130" unbalanced="0"/>
    <cacheHierarchy uniqueName="[HR Data1].[TenureDays]" caption="TenureDays" attribute="1" defaultMemberUniqueName="[HR Data1].[TenureDays].[All]" allUniqueName="[HR Data1].[TenureDays].[All]" dimensionUniqueName="[HR Data1]" displayFolder="" count="0" memberValueDatatype="20" unbalanced="0"/>
    <cacheHierarchy uniqueName="[HR Data1].[TenureMonths]" caption="TenureMonths" attribute="1" defaultMemberUniqueName="[HR Data1].[TenureMonths].[All]" allUniqueName="[HR Data1].[TenureMonths].[All]" dimensionUniqueName="[HR Data1]" displayFolder="" count="0" memberValueDatatype="5" unbalanced="0"/>
    <cacheHierarchy uniqueName="[HR Data1].[BadHires]" caption="BadHires" attribute="1" defaultMemberUniqueName="[HR Data1].[BadHires].[All]" allUniqueName="[HR Data1].[BadHires].[All]" dimensionUniqueName="[HR Data1]" displayFolder="" count="0" memberValueDatatype="20" unbalanced="0"/>
    <cacheHierarchy uniqueName="[HR Data1].[Date (Year)]" caption="Date (Year)" attribute="1" defaultMemberUniqueName="[HR Data1].[Date (Year)].[All]" allUniqueName="[HR Data1].[Date (Year)].[All]" dimensionUniqueName="[HR Data1]" displayFolder="" count="0" memberValueDatatype="130" unbalanced="0"/>
    <cacheHierarchy uniqueName="[HR Data1].[Date (Quarter)]" caption="Date (Quarter)" attribute="1" defaultMemberUniqueName="[HR Data1].[Date (Quarter)].[All]" allUniqueName="[HR Data1].[Date (Quarter)].[All]" dimensionUniqueName="[HR Data1]" displayFolder="" count="0" memberValueDatatype="130" unbalanced="0"/>
    <cacheHierarchy uniqueName="[HR Data1].[Date (Month)]" caption="Date (Month)" attribute="1" defaultMemberUniqueName="[HR Data1].[Date (Month)].[All]" allUniqueName="[HR Data1].[Date (Month)].[All]" dimensionUniqueName="[HR Data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Measures].[EmplCount]" caption="EmplCount" measure="1" displayFolder="" measureGroup="HR Data" count="0"/>
    <cacheHierarchy uniqueName="[Measures].[ActiveEmployees]" caption="ActiveEmployees" measure="1" displayFolder="" measureGroup="HR Data" count="0"/>
    <cacheHierarchy uniqueName="[Measures].[NewHires]" caption="NewHires" measure="1" displayFolder="" measureGroup="HR Data" count="0"/>
    <cacheHierarchy uniqueName="[Measures].[AvrageTenureMounth]" caption="AvrageTenureMounth" measure="1" displayFolder="" measureGroup="HR Data" count="0"/>
    <cacheHierarchy uniqueName="[Measures].[Separation]" caption="Separation" measure="1" displayFolder="" measureGroup="HR Data" count="0" oneField="1">
      <fieldsUsage count="1">
        <fieldUsage x="2"/>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dimensions count="3">
    <dimension name="HR Data" uniqueName="[HR Data]" caption="HR Data"/>
    <dimension name="HR Data1" uniqueName="[HR Data1]" caption="HR Data1"/>
    <dimension measure="1" name="Measures" uniqueName="[Measures]" caption="Measures"/>
  </dimensions>
  <measureGroups count="2">
    <measureGroup name="HR Data" caption="HR Data"/>
    <measureGroup name="HR Data1" caption="HR Data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2.779682986111" backgroundQuery="1" createdVersion="3" refreshedVersion="8" minRefreshableVersion="3" recordCount="0" supportSubquery="1" supportAdvancedDrill="1" xr:uid="{B4DC2988-7D71-4843-8CB7-B3C0C24F5034}">
  <cacheSource type="external" connectionId="15">
    <extLst>
      <ext xmlns:x14="http://schemas.microsoft.com/office/spreadsheetml/2009/9/main" uri="{F057638F-6D5F-4e77-A914-E7F072B9BCA8}">
        <x14:sourceConnection name="ThisWorkbookDataModel"/>
      </ext>
    </extLst>
  </cacheSource>
  <cacheFields count="0"/>
  <cacheHierarchies count="5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1].[Date]" caption="Date" attribute="1" time="1" defaultMemberUniqueName="[HR Data1].[Date].[All]" allUniqueName="[HR Data1].[Date].[All]" dimensionUniqueName="[HR Data1]" displayFolder="" count="0" memberValueDatatype="7" unbalanced="0"/>
    <cacheHierarchy uniqueName="[HR Data1].[EmpID]" caption="EmpID" attribute="1" defaultMemberUniqueName="[HR Data1].[EmpID].[All]" allUniqueName="[HR Data1].[EmpID].[All]" dimensionUniqueName="[HR Data1]" displayFolder="" count="0" memberValueDatatype="20" unbalanced="0"/>
    <cacheHierarchy uniqueName="[HR Data1].[Gender]" caption="Gender" attribute="1" defaultMemberUniqueName="[HR Data1].[Gender].[All]" allUniqueName="[HR Data1].[Gender].[All]" dimensionUniqueName="[HR Data1]" displayFolder="" count="0" memberValueDatatype="130" unbalanced="0"/>
    <cacheHierarchy uniqueName="[HR Data1].[Age]" caption="Age" attribute="1" defaultMemberUniqueName="[HR Data1].[Age].[All]" allUniqueName="[HR Data1].[Age].[All]" dimensionUniqueName="[HR Data1]" displayFolder="" count="0" memberValueDatatype="20" unbalanced="0"/>
    <cacheHierarchy uniqueName="[HR Data1].[EthnicGroup]" caption="EthnicGroup" attribute="1" defaultMemberUniqueName="[HR Data1].[EthnicGroup].[All]" allUniqueName="[HR Data1].[EthnicGroup].[All]" dimensionUniqueName="[HR Data1]" displayFolder="" count="0" memberValueDatatype="130" unbalanced="0"/>
    <cacheHierarchy uniqueName="[HR Data1].[FP]" caption="FP" attribute="1" defaultMemberUniqueName="[HR Data1].[FP].[All]" allUniqueName="[HR Data1].[FP].[All]" dimensionUniqueName="[HR Data1]" displayFolder="" count="0" memberValueDatatype="130" unbalanced="0"/>
    <cacheHierarchy uniqueName="[HR Data1].[TermDate]" caption="TermDate" attribute="1" time="1" defaultMemberUniqueName="[HR Data1].[TermDate].[All]" allUniqueName="[HR Data1].[TermDate].[All]" dimensionUniqueName="[HR Data1]" displayFolder="" count="0" memberValueDatatype="7" unbalanced="0"/>
    <cacheHierarchy uniqueName="[HR Data1].[isNewHire]" caption="isNewHire" attribute="1" defaultMemberUniqueName="[HR Data1].[isNewHire].[All]" allUniqueName="[HR Data1].[isNewHire].[All]" dimensionUniqueName="[HR Data1]" displayFolder="" count="0" memberValueDatatype="130" unbalanced="0"/>
    <cacheHierarchy uniqueName="[HR Data1].[BU Region]" caption="BU Region" attribute="1" defaultMemberUniqueName="[HR Data1].[BU Region].[All]" allUniqueName="[HR Data1].[BU Region].[All]" dimensionUniqueName="[HR Data1]" displayFolder="" count="0" memberValueDatatype="130" unbalanced="0"/>
    <cacheHierarchy uniqueName="[HR Data1].[HireDate]" caption="HireDate" attribute="1" time="1" defaultMemberUniqueName="[HR Data1].[HireDate].[All]" allUniqueName="[HR Data1].[HireDate].[All]" dimensionUniqueName="[HR Data1]" displayFolder="" count="0" memberValueDatatype="7" unbalanced="0"/>
    <cacheHierarchy uniqueName="[HR Data1].[PayType]" caption="PayType" attribute="1" defaultMemberUniqueName="[HR Data1].[PayType].[All]" allUniqueName="[HR Data1].[PayType].[All]" dimensionUniqueName="[HR Data1]" displayFolder="" count="0" memberValueDatatype="130" unbalanced="0"/>
    <cacheHierarchy uniqueName="[HR Data1].[TermReason]" caption="TermReason" attribute="1" defaultMemberUniqueName="[HR Data1].[TermReason].[All]" allUniqueName="[HR Data1].[TermReason].[All]" dimensionUniqueName="[HR Data1]" displayFolder="" count="0" memberValueDatatype="130" unbalanced="0"/>
    <cacheHierarchy uniqueName="[HR Data1].[AgeGroup]" caption="AgeGroup" attribute="1" defaultMemberUniqueName="[HR Data1].[AgeGroup].[All]" allUniqueName="[HR Data1].[AgeGroup].[All]" dimensionUniqueName="[HR Data1]" displayFolder="" count="0" memberValueDatatype="130" unbalanced="0"/>
    <cacheHierarchy uniqueName="[HR Data1].[TenureDays]" caption="TenureDays" attribute="1" defaultMemberUniqueName="[HR Data1].[TenureDays].[All]" allUniqueName="[HR Data1].[TenureDays].[All]" dimensionUniqueName="[HR Data1]" displayFolder="" count="0" memberValueDatatype="20" unbalanced="0"/>
    <cacheHierarchy uniqueName="[HR Data1].[TenureMonths]" caption="TenureMonths" attribute="1" defaultMemberUniqueName="[HR Data1].[TenureMonths].[All]" allUniqueName="[HR Data1].[TenureMonths].[All]" dimensionUniqueName="[HR Data1]" displayFolder="" count="0" memberValueDatatype="5" unbalanced="0"/>
    <cacheHierarchy uniqueName="[HR Data1].[BadHires]" caption="BadHires" attribute="1" defaultMemberUniqueName="[HR Data1].[BadHires].[All]" allUniqueName="[HR Data1].[BadHires].[All]" dimensionUniqueName="[HR Data1]" displayFolder="" count="0" memberValueDatatype="20" unbalanced="0"/>
    <cacheHierarchy uniqueName="[HR Data1].[Date (Year)]" caption="Date (Year)" attribute="1" defaultMemberUniqueName="[HR Data1].[Date (Year)].[All]" allUniqueName="[HR Data1].[Date (Year)].[All]" dimensionUniqueName="[HR Data1]" displayFolder="" count="0" memberValueDatatype="130" unbalanced="0"/>
    <cacheHierarchy uniqueName="[HR Data1].[Date (Quarter)]" caption="Date (Quarter)" attribute="1" defaultMemberUniqueName="[HR Data1].[Date (Quarter)].[All]" allUniqueName="[HR Data1].[Date (Quarter)].[All]" dimensionUniqueName="[HR Data1]" displayFolder="" count="0" memberValueDatatype="130" unbalanced="0"/>
    <cacheHierarchy uniqueName="[HR Data1].[Date (Month)]" caption="Date (Month)" attribute="1" defaultMemberUniqueName="[HR Data1].[Date (Month)].[All]" allUniqueName="[HR Data1].[Date (Month)].[All]" dimensionUniqueName="[HR Data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Measures].[EmplCount]" caption="EmplCount" measure="1" displayFolder="" measureGroup="HR Data" count="0"/>
    <cacheHierarchy uniqueName="[Measures].[ActiveEmployees]" caption="ActiveEmployees" measure="1" displayFolder="" measureGroup="HR Data" count="0"/>
    <cacheHierarchy uniqueName="[Measures].[NewHires]" caption="NewHires" measure="1" displayFolder="" measureGroup="HR Data" count="0"/>
    <cacheHierarchy uniqueName="[Measures].[AvrageTenureMounth]" caption="AvrageTenureMounth"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41585284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3.58225162037" backgroundQuery="1" createdVersion="8" refreshedVersion="8" minRefreshableVersion="3" recordCount="0" supportSubquery="1" supportAdvancedDrill="1" xr:uid="{BBACCB82-AE71-4E0B-BE8F-2CBA117991B6}">
  <cacheSource type="external" connectionId="15"/>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Employees]" caption="ActiveEmployees" numFmtId="0" hierarchy="41" level="32767"/>
    <cacheField name="[Measures].[NewHires]" caption="NewHires" numFmtId="0" hierarchy="42" level="32767"/>
    <cacheField name="[HR Data].[BU Region].[BU Region]" caption="BU Region" numFmtId="0" hierarchy="8" level="1">
      <sharedItems containsSemiMixedTypes="0" containsNonDate="0" containsString="0"/>
    </cacheField>
  </cacheFields>
  <cacheHierarchies count="57">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1].[Date]" caption="Date" attribute="1" time="1" defaultMemberUniqueName="[HR Data1].[Date].[All]" allUniqueName="[HR Data1].[Date].[All]" dimensionUniqueName="[HR Data1]" displayFolder="" count="2" memberValueDatatype="7" unbalanced="0"/>
    <cacheHierarchy uniqueName="[HR Data1].[EmpID]" caption="EmpID" attribute="1" defaultMemberUniqueName="[HR Data1].[EmpID].[All]" allUniqueName="[HR Data1].[EmpID].[All]" dimensionUniqueName="[HR Data1]" displayFolder="" count="2" memberValueDatatype="20" unbalanced="0"/>
    <cacheHierarchy uniqueName="[HR Data1].[Gender]" caption="Gender" attribute="1" defaultMemberUniqueName="[HR Data1].[Gender].[All]" allUniqueName="[HR Data1].[Gender].[All]" dimensionUniqueName="[HR Data1]" displayFolder="" count="2" memberValueDatatype="130" unbalanced="0"/>
    <cacheHierarchy uniqueName="[HR Data1].[Age]" caption="Age" attribute="1" defaultMemberUniqueName="[HR Data1].[Age].[All]" allUniqueName="[HR Data1].[Age].[All]" dimensionUniqueName="[HR Data1]" displayFolder="" count="2" memberValueDatatype="20" unbalanced="0"/>
    <cacheHierarchy uniqueName="[HR Data1].[EthnicGroup]" caption="EthnicGroup" attribute="1" defaultMemberUniqueName="[HR Data1].[EthnicGroup].[All]" allUniqueName="[HR Data1].[EthnicGroup].[All]" dimensionUniqueName="[HR Data1]" displayFolder="" count="2" memberValueDatatype="130" unbalanced="0"/>
    <cacheHierarchy uniqueName="[HR Data1].[FP]" caption="FP" attribute="1" defaultMemberUniqueName="[HR Data1].[FP].[All]" allUniqueName="[HR Data1].[FP].[All]" dimensionUniqueName="[HR Data1]" displayFolder="" count="2" memberValueDatatype="130" unbalanced="0"/>
    <cacheHierarchy uniqueName="[HR Data1].[TermDate]" caption="TermDate" attribute="1" time="1" defaultMemberUniqueName="[HR Data1].[TermDate].[All]" allUniqueName="[HR Data1].[TermDate].[All]" dimensionUniqueName="[HR Data1]" displayFolder="" count="2" memberValueDatatype="7" unbalanced="0"/>
    <cacheHierarchy uniqueName="[HR Data1].[isNewHire]" caption="isNewHire" attribute="1" defaultMemberUniqueName="[HR Data1].[isNewHire].[All]" allUniqueName="[HR Data1].[isNewHire].[All]" dimensionUniqueName="[HR Data1]" displayFolder="" count="2" memberValueDatatype="130" unbalanced="0"/>
    <cacheHierarchy uniqueName="[HR Data1].[BU Region]" caption="BU Region" attribute="1" defaultMemberUniqueName="[HR Data1].[BU Region].[All]" allUniqueName="[HR Data1].[BU Region].[All]" dimensionUniqueName="[HR Data1]" displayFolder="" count="2" memberValueDatatype="130" unbalanced="0"/>
    <cacheHierarchy uniqueName="[HR Data1].[HireDate]" caption="HireDate" attribute="1" time="1" defaultMemberUniqueName="[HR Data1].[HireDate].[All]" allUniqueName="[HR Data1].[HireDate].[All]" dimensionUniqueName="[HR Data1]" displayFolder="" count="2" memberValueDatatype="7" unbalanced="0"/>
    <cacheHierarchy uniqueName="[HR Data1].[PayType]" caption="PayType" attribute="1" defaultMemberUniqueName="[HR Data1].[PayType].[All]" allUniqueName="[HR Data1].[PayType].[All]" dimensionUniqueName="[HR Data1]" displayFolder="" count="2" memberValueDatatype="130" unbalanced="0"/>
    <cacheHierarchy uniqueName="[HR Data1].[TermReason]" caption="TermReason" attribute="1" defaultMemberUniqueName="[HR Data1].[TermReason].[All]" allUniqueName="[HR Data1].[TermReason].[All]" dimensionUniqueName="[HR Data1]" displayFolder="" count="2" memberValueDatatype="130" unbalanced="0"/>
    <cacheHierarchy uniqueName="[HR Data1].[AgeGroup]" caption="AgeGroup" attribute="1" defaultMemberUniqueName="[HR Data1].[AgeGroup].[All]" allUniqueName="[HR Data1].[AgeGroup].[All]" dimensionUniqueName="[HR Data1]" displayFolder="" count="2" memberValueDatatype="130" unbalanced="0"/>
    <cacheHierarchy uniqueName="[HR Data1].[TenureDays]" caption="TenureDays" attribute="1" defaultMemberUniqueName="[HR Data1].[TenureDays].[All]" allUniqueName="[HR Data1].[TenureDays].[All]" dimensionUniqueName="[HR Data1]" displayFolder="" count="2" memberValueDatatype="20" unbalanced="0"/>
    <cacheHierarchy uniqueName="[HR Data1].[TenureMonths]" caption="TenureMonths" attribute="1" defaultMemberUniqueName="[HR Data1].[TenureMonths].[All]" allUniqueName="[HR Data1].[TenureMonths].[All]" dimensionUniqueName="[HR Data1]" displayFolder="" count="2" memberValueDatatype="5" unbalanced="0"/>
    <cacheHierarchy uniqueName="[HR Data1].[BadHires]" caption="BadHires" attribute="1" defaultMemberUniqueName="[HR Data1].[BadHires].[All]" allUniqueName="[HR Data1].[BadHires].[All]" dimensionUniqueName="[HR Data1]" displayFolder="" count="2" memberValueDatatype="20" unbalanced="0"/>
    <cacheHierarchy uniqueName="[HR Data1].[Date (Year)]" caption="Date (Year)" attribute="1" defaultMemberUniqueName="[HR Data1].[Date (Year)].[All]" allUniqueName="[HR Data1].[Date (Year)].[All]" dimensionUniqueName="[HR Data1]" displayFolder="" count="2" memberValueDatatype="130" unbalanced="0"/>
    <cacheHierarchy uniqueName="[HR Data1].[Date (Quarter)]" caption="Date (Quarter)" attribute="1" defaultMemberUniqueName="[HR Data1].[Date (Quarter)].[All]" allUniqueName="[HR Data1].[Date (Quarter)].[All]" dimensionUniqueName="[HR Data1]" displayFolder="" count="2" memberValueDatatype="130" unbalanced="0"/>
    <cacheHierarchy uniqueName="[HR Data1].[Date (Month)]" caption="Date (Month)" attribute="1" defaultMemberUniqueName="[HR Data1].[Date (Month)].[All]" allUniqueName="[HR Data1].[Date (Month)].[All]" dimensionUniqueName="[HR Data1]"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HR Data1].[Date (Month Index)]" caption="Date (Month Index)" attribute="1" defaultMemberUniqueName="[HR Data1].[Date (Month Index)].[All]" allUniqueName="[HR Data1].[Date (Month Index)].[All]" dimensionUniqueName="[HR Data1]" displayFolder="" count="2" memberValueDatatype="20" unbalanced="0" hidden="1"/>
    <cacheHierarchy uniqueName="[Measures].[EmplCount]" caption="EmplCount" measure="1" displayFolder="" measureGroup="HR Data" count="0"/>
    <cacheHierarchy uniqueName="[Measures].[ActiveEmployees]" caption="ActiveEmployees" measure="1" displayFolder="" measureGroup="HR Data" count="0" oneField="1">
      <fieldsUsage count="1">
        <fieldUsage x="4"/>
      </fieldsUsage>
    </cacheHierarchy>
    <cacheHierarchy uniqueName="[Measures].[NewHires]" caption="NewHires" measure="1" displayFolder="" measureGroup="HR Data" count="0" oneField="1">
      <fieldsUsage count="1">
        <fieldUsage x="5"/>
      </fieldsUsage>
    </cacheHierarchy>
    <cacheHierarchy uniqueName="[Measures].[AvrageTenureMounth]" caption="AvrageTenureMounth"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dimensions count="3">
    <dimension name="HR Data" uniqueName="[HR Data]" caption="HR Data"/>
    <dimension name="HR Data1" uniqueName="[HR Data1]" caption="HR Data1"/>
    <dimension measure="1" name="Measures" uniqueName="[Measures]" caption="Measures"/>
  </dimensions>
  <measureGroups count="2">
    <measureGroup name="HR Data" caption="HR Data"/>
    <measureGroup name="HR Data1" caption="HR Data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3.582252314816" backgroundQuery="1" createdVersion="8" refreshedVersion="8" minRefreshableVersion="3" recordCount="0" supportSubquery="1" supportAdvancedDrill="1" xr:uid="{B2CAD839-5BDD-4FCD-B8AF-60BA61E11FD1}">
  <cacheSource type="external" connectionId="15"/>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Employees]" caption="ActiveEmployees" numFmtId="0" hierarchy="41"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5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1].[Date]" caption="Date" attribute="1" time="1" defaultMemberUniqueName="[HR Data1].[Date].[All]" allUniqueName="[HR Data1].[Date].[All]" dimensionUniqueName="[HR Data1]" displayFolder="" count="0" memberValueDatatype="7" unbalanced="0"/>
    <cacheHierarchy uniqueName="[HR Data1].[EmpID]" caption="EmpID" attribute="1" defaultMemberUniqueName="[HR Data1].[EmpID].[All]" allUniqueName="[HR Data1].[EmpID].[All]" dimensionUniqueName="[HR Data1]" displayFolder="" count="0" memberValueDatatype="20" unbalanced="0"/>
    <cacheHierarchy uniqueName="[HR Data1].[Gender]" caption="Gender" attribute="1" defaultMemberUniqueName="[HR Data1].[Gender].[All]" allUniqueName="[HR Data1].[Gender].[All]" dimensionUniqueName="[HR Data1]" displayFolder="" count="0" memberValueDatatype="130" unbalanced="0"/>
    <cacheHierarchy uniqueName="[HR Data1].[Age]" caption="Age" attribute="1" defaultMemberUniqueName="[HR Data1].[Age].[All]" allUniqueName="[HR Data1].[Age].[All]" dimensionUniqueName="[HR Data1]" displayFolder="" count="0" memberValueDatatype="20" unbalanced="0"/>
    <cacheHierarchy uniqueName="[HR Data1].[EthnicGroup]" caption="EthnicGroup" attribute="1" defaultMemberUniqueName="[HR Data1].[EthnicGroup].[All]" allUniqueName="[HR Data1].[EthnicGroup].[All]" dimensionUniqueName="[HR Data1]" displayFolder="" count="0" memberValueDatatype="130" unbalanced="0"/>
    <cacheHierarchy uniqueName="[HR Data1].[FP]" caption="FP" attribute="1" defaultMemberUniqueName="[HR Data1].[FP].[All]" allUniqueName="[HR Data1].[FP].[All]" dimensionUniqueName="[HR Data1]" displayFolder="" count="0" memberValueDatatype="130" unbalanced="0"/>
    <cacheHierarchy uniqueName="[HR Data1].[TermDate]" caption="TermDate" attribute="1" time="1" defaultMemberUniqueName="[HR Data1].[TermDate].[All]" allUniqueName="[HR Data1].[TermDate].[All]" dimensionUniqueName="[HR Data1]" displayFolder="" count="0" memberValueDatatype="7" unbalanced="0"/>
    <cacheHierarchy uniqueName="[HR Data1].[isNewHire]" caption="isNewHire" attribute="1" defaultMemberUniqueName="[HR Data1].[isNewHire].[All]" allUniqueName="[HR Data1].[isNewHire].[All]" dimensionUniqueName="[HR Data1]" displayFolder="" count="0" memberValueDatatype="130" unbalanced="0"/>
    <cacheHierarchy uniqueName="[HR Data1].[BU Region]" caption="BU Region" attribute="1" defaultMemberUniqueName="[HR Data1].[BU Region].[All]" allUniqueName="[HR Data1].[BU Region].[All]" dimensionUniqueName="[HR Data1]" displayFolder="" count="0" memberValueDatatype="130" unbalanced="0"/>
    <cacheHierarchy uniqueName="[HR Data1].[HireDate]" caption="HireDate" attribute="1" time="1" defaultMemberUniqueName="[HR Data1].[HireDate].[All]" allUniqueName="[HR Data1].[HireDate].[All]" dimensionUniqueName="[HR Data1]" displayFolder="" count="0" memberValueDatatype="7" unbalanced="0"/>
    <cacheHierarchy uniqueName="[HR Data1].[PayType]" caption="PayType" attribute="1" defaultMemberUniqueName="[HR Data1].[PayType].[All]" allUniqueName="[HR Data1].[PayType].[All]" dimensionUniqueName="[HR Data1]" displayFolder="" count="0" memberValueDatatype="130" unbalanced="0"/>
    <cacheHierarchy uniqueName="[HR Data1].[TermReason]" caption="TermReason" attribute="1" defaultMemberUniqueName="[HR Data1].[TermReason].[All]" allUniqueName="[HR Data1].[TermReason].[All]" dimensionUniqueName="[HR Data1]" displayFolder="" count="0" memberValueDatatype="130" unbalanced="0"/>
    <cacheHierarchy uniqueName="[HR Data1].[AgeGroup]" caption="AgeGroup" attribute="1" defaultMemberUniqueName="[HR Data1].[AgeGroup].[All]" allUniqueName="[HR Data1].[AgeGroup].[All]" dimensionUniqueName="[HR Data1]" displayFolder="" count="0" memberValueDatatype="130" unbalanced="0"/>
    <cacheHierarchy uniqueName="[HR Data1].[TenureDays]" caption="TenureDays" attribute="1" defaultMemberUniqueName="[HR Data1].[TenureDays].[All]" allUniqueName="[HR Data1].[TenureDays].[All]" dimensionUniqueName="[HR Data1]" displayFolder="" count="0" memberValueDatatype="20" unbalanced="0"/>
    <cacheHierarchy uniqueName="[HR Data1].[TenureMonths]" caption="TenureMonths" attribute="1" defaultMemberUniqueName="[HR Data1].[TenureMonths].[All]" allUniqueName="[HR Data1].[TenureMonths].[All]" dimensionUniqueName="[HR Data1]" displayFolder="" count="0" memberValueDatatype="5" unbalanced="0"/>
    <cacheHierarchy uniqueName="[HR Data1].[BadHires]" caption="BadHires" attribute="1" defaultMemberUniqueName="[HR Data1].[BadHires].[All]" allUniqueName="[HR Data1].[BadHires].[All]" dimensionUniqueName="[HR Data1]" displayFolder="" count="0" memberValueDatatype="20" unbalanced="0"/>
    <cacheHierarchy uniqueName="[HR Data1].[Date (Year)]" caption="Date (Year)" attribute="1" defaultMemberUniqueName="[HR Data1].[Date (Year)].[All]" allUniqueName="[HR Data1].[Date (Year)].[All]" dimensionUniqueName="[HR Data1]" displayFolder="" count="0" memberValueDatatype="130" unbalanced="0"/>
    <cacheHierarchy uniqueName="[HR Data1].[Date (Quarter)]" caption="Date (Quarter)" attribute="1" defaultMemberUniqueName="[HR Data1].[Date (Quarter)].[All]" allUniqueName="[HR Data1].[Date (Quarter)].[All]" dimensionUniqueName="[HR Data1]" displayFolder="" count="0" memberValueDatatype="130" unbalanced="0"/>
    <cacheHierarchy uniqueName="[HR Data1].[Date (Month)]" caption="Date (Month)" attribute="1" defaultMemberUniqueName="[HR Data1].[Date (Month)].[All]" allUniqueName="[HR Data1].[Date (Month)].[All]" dimensionUniqueName="[HR Data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Measures].[EmplCount]" caption="EmplCount" measure="1" displayFolder="" measureGroup="HR Data" count="0"/>
    <cacheHierarchy uniqueName="[Measures].[ActiveEmployees]" caption="ActiveEmployees" measure="1" displayFolder="" measureGroup="HR Data" count="0" oneField="1">
      <fieldsUsage count="1">
        <fieldUsage x="2"/>
      </fieldsUsage>
    </cacheHierarchy>
    <cacheHierarchy uniqueName="[Measures].[NewHires]" caption="NewHires" measure="1" displayFolder="" measureGroup="HR Data" count="0"/>
    <cacheHierarchy uniqueName="[Measures].[AvrageTenureMounth]" caption="AvrageTenureMounth"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dimensions count="3">
    <dimension name="HR Data" uniqueName="[HR Data]" caption="HR Data"/>
    <dimension name="HR Data1" uniqueName="[HR Data1]" caption="HR Data1"/>
    <dimension measure="1" name="Measures" uniqueName="[Measures]" caption="Measures"/>
  </dimensions>
  <measureGroups count="2">
    <measureGroup name="HR Data" caption="HR Data"/>
    <measureGroup name="HR Data1" caption="HR Data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3.582252777778" backgroundQuery="1" createdVersion="8" refreshedVersion="8" minRefreshableVersion="3" recordCount="0" supportSubquery="1" supportAdvancedDrill="1" xr:uid="{301499F0-3A5A-4650-8AD4-CC2D98F9176C}">
  <cacheSource type="external" connectionId="15"/>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Employees]" caption="ActiveEmployees" numFmtId="0" hierarchy="41" level="32767"/>
    <cacheField name="[HR Data].[BU Region].[BU Region]" caption="BU Region" numFmtId="0" hierarchy="8" level="1">
      <sharedItems containsSemiMixedTypes="0" containsNonDate="0" containsString="0"/>
    </cacheField>
  </cacheFields>
  <cacheHierarchies count="5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1].[Date]" caption="Date" attribute="1" time="1" defaultMemberUniqueName="[HR Data1].[Date].[All]" allUniqueName="[HR Data1].[Date].[All]" dimensionUniqueName="[HR Data1]" displayFolder="" count="0" memberValueDatatype="7" unbalanced="0"/>
    <cacheHierarchy uniqueName="[HR Data1].[EmpID]" caption="EmpID" attribute="1" defaultMemberUniqueName="[HR Data1].[EmpID].[All]" allUniqueName="[HR Data1].[EmpID].[All]" dimensionUniqueName="[HR Data1]" displayFolder="" count="0" memberValueDatatype="20" unbalanced="0"/>
    <cacheHierarchy uniqueName="[HR Data1].[Gender]" caption="Gender" attribute="1" defaultMemberUniqueName="[HR Data1].[Gender].[All]" allUniqueName="[HR Data1].[Gender].[All]" dimensionUniqueName="[HR Data1]" displayFolder="" count="0" memberValueDatatype="130" unbalanced="0"/>
    <cacheHierarchy uniqueName="[HR Data1].[Age]" caption="Age" attribute="1" defaultMemberUniqueName="[HR Data1].[Age].[All]" allUniqueName="[HR Data1].[Age].[All]" dimensionUniqueName="[HR Data1]" displayFolder="" count="0" memberValueDatatype="20" unbalanced="0"/>
    <cacheHierarchy uniqueName="[HR Data1].[EthnicGroup]" caption="EthnicGroup" attribute="1" defaultMemberUniqueName="[HR Data1].[EthnicGroup].[All]" allUniqueName="[HR Data1].[EthnicGroup].[All]" dimensionUniqueName="[HR Data1]" displayFolder="" count="0" memberValueDatatype="130" unbalanced="0"/>
    <cacheHierarchy uniqueName="[HR Data1].[FP]" caption="FP" attribute="1" defaultMemberUniqueName="[HR Data1].[FP].[All]" allUniqueName="[HR Data1].[FP].[All]" dimensionUniqueName="[HR Data1]" displayFolder="" count="0" memberValueDatatype="130" unbalanced="0"/>
    <cacheHierarchy uniqueName="[HR Data1].[TermDate]" caption="TermDate" attribute="1" time="1" defaultMemberUniqueName="[HR Data1].[TermDate].[All]" allUniqueName="[HR Data1].[TermDate].[All]" dimensionUniqueName="[HR Data1]" displayFolder="" count="0" memberValueDatatype="7" unbalanced="0"/>
    <cacheHierarchy uniqueName="[HR Data1].[isNewHire]" caption="isNewHire" attribute="1" defaultMemberUniqueName="[HR Data1].[isNewHire].[All]" allUniqueName="[HR Data1].[isNewHire].[All]" dimensionUniqueName="[HR Data1]" displayFolder="" count="0" memberValueDatatype="130" unbalanced="0"/>
    <cacheHierarchy uniqueName="[HR Data1].[BU Region]" caption="BU Region" attribute="1" defaultMemberUniqueName="[HR Data1].[BU Region].[All]" allUniqueName="[HR Data1].[BU Region].[All]" dimensionUniqueName="[HR Data1]" displayFolder="" count="0" memberValueDatatype="130" unbalanced="0"/>
    <cacheHierarchy uniqueName="[HR Data1].[HireDate]" caption="HireDate" attribute="1" time="1" defaultMemberUniqueName="[HR Data1].[HireDate].[All]" allUniqueName="[HR Data1].[HireDate].[All]" dimensionUniqueName="[HR Data1]" displayFolder="" count="0" memberValueDatatype="7" unbalanced="0"/>
    <cacheHierarchy uniqueName="[HR Data1].[PayType]" caption="PayType" attribute="1" defaultMemberUniqueName="[HR Data1].[PayType].[All]" allUniqueName="[HR Data1].[PayType].[All]" dimensionUniqueName="[HR Data1]" displayFolder="" count="0" memberValueDatatype="130" unbalanced="0"/>
    <cacheHierarchy uniqueName="[HR Data1].[TermReason]" caption="TermReason" attribute="1" defaultMemberUniqueName="[HR Data1].[TermReason].[All]" allUniqueName="[HR Data1].[TermReason].[All]" dimensionUniqueName="[HR Data1]" displayFolder="" count="0" memberValueDatatype="130" unbalanced="0"/>
    <cacheHierarchy uniqueName="[HR Data1].[AgeGroup]" caption="AgeGroup" attribute="1" defaultMemberUniqueName="[HR Data1].[AgeGroup].[All]" allUniqueName="[HR Data1].[AgeGroup].[All]" dimensionUniqueName="[HR Data1]" displayFolder="" count="0" memberValueDatatype="130" unbalanced="0"/>
    <cacheHierarchy uniqueName="[HR Data1].[TenureDays]" caption="TenureDays" attribute="1" defaultMemberUniqueName="[HR Data1].[TenureDays].[All]" allUniqueName="[HR Data1].[TenureDays].[All]" dimensionUniqueName="[HR Data1]" displayFolder="" count="0" memberValueDatatype="20" unbalanced="0"/>
    <cacheHierarchy uniqueName="[HR Data1].[TenureMonths]" caption="TenureMonths" attribute="1" defaultMemberUniqueName="[HR Data1].[TenureMonths].[All]" allUniqueName="[HR Data1].[TenureMonths].[All]" dimensionUniqueName="[HR Data1]" displayFolder="" count="0" memberValueDatatype="5" unbalanced="0"/>
    <cacheHierarchy uniqueName="[HR Data1].[BadHires]" caption="BadHires" attribute="1" defaultMemberUniqueName="[HR Data1].[BadHires].[All]" allUniqueName="[HR Data1].[BadHires].[All]" dimensionUniqueName="[HR Data1]" displayFolder="" count="0" memberValueDatatype="20" unbalanced="0"/>
    <cacheHierarchy uniqueName="[HR Data1].[Date (Year)]" caption="Date (Year)" attribute="1" defaultMemberUniqueName="[HR Data1].[Date (Year)].[All]" allUniqueName="[HR Data1].[Date (Year)].[All]" dimensionUniqueName="[HR Data1]" displayFolder="" count="0" memberValueDatatype="130" unbalanced="0"/>
    <cacheHierarchy uniqueName="[HR Data1].[Date (Quarter)]" caption="Date (Quarter)" attribute="1" defaultMemberUniqueName="[HR Data1].[Date (Quarter)].[All]" allUniqueName="[HR Data1].[Date (Quarter)].[All]" dimensionUniqueName="[HR Data1]" displayFolder="" count="0" memberValueDatatype="130" unbalanced="0"/>
    <cacheHierarchy uniqueName="[HR Data1].[Date (Month)]" caption="Date (Month)" attribute="1" defaultMemberUniqueName="[HR Data1].[Date (Month)].[All]" allUniqueName="[HR Data1].[Date (Month)].[All]" dimensionUniqueName="[HR Data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Measures].[EmplCount]" caption="EmplCount" measure="1" displayFolder="" measureGroup="HR Data" count="0"/>
    <cacheHierarchy uniqueName="[Measures].[ActiveEmployees]" caption="ActiveEmployees" measure="1" displayFolder="" measureGroup="HR Data" count="0" oneField="1">
      <fieldsUsage count="1">
        <fieldUsage x="2"/>
      </fieldsUsage>
    </cacheHierarchy>
    <cacheHierarchy uniqueName="[Measures].[NewHires]" caption="NewHires" measure="1" displayFolder="" measureGroup="HR Data" count="0"/>
    <cacheHierarchy uniqueName="[Measures].[AvrageTenureMounth]" caption="AvrageTenureMounth"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dimensions count="3">
    <dimension name="HR Data" uniqueName="[HR Data]" caption="HR Data"/>
    <dimension name="HR Data1" uniqueName="[HR Data1]" caption="HR Data1"/>
    <dimension measure="1" name="Measures" uniqueName="[Measures]" caption="Measures"/>
  </dimensions>
  <measureGroups count="2">
    <measureGroup name="HR Data" caption="HR Data"/>
    <measureGroup name="HR Data1" caption="HR Data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3.58225324074" backgroundQuery="1" createdVersion="8" refreshedVersion="8" minRefreshableVersion="3" recordCount="0" supportSubquery="1" supportAdvancedDrill="1" xr:uid="{71A0367A-BB01-441A-9C49-4EA08D6CC55C}">
  <cacheSource type="external" connectionId="15"/>
  <cacheFields count="4">
    <cacheField name="[HR Data].[Gender].[Gender]" caption="Gender" numFmtId="0" hierarchy="2" level="1">
      <sharedItems count="2">
        <s v="F"/>
        <s v="M"/>
      </sharedItems>
    </cacheField>
    <cacheField name="[HR Data].[FP].[FP]" caption="FP" numFmtId="0" hierarchy="5" level="1">
      <sharedItems count="2">
        <s v="FT"/>
        <s v="PT"/>
      </sharedItems>
    </cacheField>
    <cacheField name="[Measures].[ActiveEmployees]" caption="ActiveEmployees" numFmtId="0" hierarchy="41" level="32767"/>
    <cacheField name="[HR Data].[BU Region].[BU Region]" caption="BU Region" numFmtId="0" hierarchy="8" level="1">
      <sharedItems containsSemiMixedTypes="0" containsNonDate="0" containsString="0"/>
    </cacheField>
  </cacheFields>
  <cacheHierarchies count="5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1].[Date]" caption="Date" attribute="1" time="1" defaultMemberUniqueName="[HR Data1].[Date].[All]" allUniqueName="[HR Data1].[Date].[All]" dimensionUniqueName="[HR Data1]" displayFolder="" count="0" memberValueDatatype="7" unbalanced="0"/>
    <cacheHierarchy uniqueName="[HR Data1].[EmpID]" caption="EmpID" attribute="1" defaultMemberUniqueName="[HR Data1].[EmpID].[All]" allUniqueName="[HR Data1].[EmpID].[All]" dimensionUniqueName="[HR Data1]" displayFolder="" count="0" memberValueDatatype="20" unbalanced="0"/>
    <cacheHierarchy uniqueName="[HR Data1].[Gender]" caption="Gender" attribute="1" defaultMemberUniqueName="[HR Data1].[Gender].[All]" allUniqueName="[HR Data1].[Gender].[All]" dimensionUniqueName="[HR Data1]" displayFolder="" count="0" memberValueDatatype="130" unbalanced="0"/>
    <cacheHierarchy uniqueName="[HR Data1].[Age]" caption="Age" attribute="1" defaultMemberUniqueName="[HR Data1].[Age].[All]" allUniqueName="[HR Data1].[Age].[All]" dimensionUniqueName="[HR Data1]" displayFolder="" count="0" memberValueDatatype="20" unbalanced="0"/>
    <cacheHierarchy uniqueName="[HR Data1].[EthnicGroup]" caption="EthnicGroup" attribute="1" defaultMemberUniqueName="[HR Data1].[EthnicGroup].[All]" allUniqueName="[HR Data1].[EthnicGroup].[All]" dimensionUniqueName="[HR Data1]" displayFolder="" count="0" memberValueDatatype="130" unbalanced="0"/>
    <cacheHierarchy uniqueName="[HR Data1].[FP]" caption="FP" attribute="1" defaultMemberUniqueName="[HR Data1].[FP].[All]" allUniqueName="[HR Data1].[FP].[All]" dimensionUniqueName="[HR Data1]" displayFolder="" count="0" memberValueDatatype="130" unbalanced="0"/>
    <cacheHierarchy uniqueName="[HR Data1].[TermDate]" caption="TermDate" attribute="1" time="1" defaultMemberUniqueName="[HR Data1].[TermDate].[All]" allUniqueName="[HR Data1].[TermDate].[All]" dimensionUniqueName="[HR Data1]" displayFolder="" count="0" memberValueDatatype="7" unbalanced="0"/>
    <cacheHierarchy uniqueName="[HR Data1].[isNewHire]" caption="isNewHire" attribute="1" defaultMemberUniqueName="[HR Data1].[isNewHire].[All]" allUniqueName="[HR Data1].[isNewHire].[All]" dimensionUniqueName="[HR Data1]" displayFolder="" count="0" memberValueDatatype="130" unbalanced="0"/>
    <cacheHierarchy uniqueName="[HR Data1].[BU Region]" caption="BU Region" attribute="1" defaultMemberUniqueName="[HR Data1].[BU Region].[All]" allUniqueName="[HR Data1].[BU Region].[All]" dimensionUniqueName="[HR Data1]" displayFolder="" count="0" memberValueDatatype="130" unbalanced="0"/>
    <cacheHierarchy uniqueName="[HR Data1].[HireDate]" caption="HireDate" attribute="1" time="1" defaultMemberUniqueName="[HR Data1].[HireDate].[All]" allUniqueName="[HR Data1].[HireDate].[All]" dimensionUniqueName="[HR Data1]" displayFolder="" count="0" memberValueDatatype="7" unbalanced="0"/>
    <cacheHierarchy uniqueName="[HR Data1].[PayType]" caption="PayType" attribute="1" defaultMemberUniqueName="[HR Data1].[PayType].[All]" allUniqueName="[HR Data1].[PayType].[All]" dimensionUniqueName="[HR Data1]" displayFolder="" count="0" memberValueDatatype="130" unbalanced="0"/>
    <cacheHierarchy uniqueName="[HR Data1].[TermReason]" caption="TermReason" attribute="1" defaultMemberUniqueName="[HR Data1].[TermReason].[All]" allUniqueName="[HR Data1].[TermReason].[All]" dimensionUniqueName="[HR Data1]" displayFolder="" count="0" memberValueDatatype="130" unbalanced="0"/>
    <cacheHierarchy uniqueName="[HR Data1].[AgeGroup]" caption="AgeGroup" attribute="1" defaultMemberUniqueName="[HR Data1].[AgeGroup].[All]" allUniqueName="[HR Data1].[AgeGroup].[All]" dimensionUniqueName="[HR Data1]" displayFolder="" count="0" memberValueDatatype="130" unbalanced="0"/>
    <cacheHierarchy uniqueName="[HR Data1].[TenureDays]" caption="TenureDays" attribute="1" defaultMemberUniqueName="[HR Data1].[TenureDays].[All]" allUniqueName="[HR Data1].[TenureDays].[All]" dimensionUniqueName="[HR Data1]" displayFolder="" count="0" memberValueDatatype="20" unbalanced="0"/>
    <cacheHierarchy uniqueName="[HR Data1].[TenureMonths]" caption="TenureMonths" attribute="1" defaultMemberUniqueName="[HR Data1].[TenureMonths].[All]" allUniqueName="[HR Data1].[TenureMonths].[All]" dimensionUniqueName="[HR Data1]" displayFolder="" count="0" memberValueDatatype="5" unbalanced="0"/>
    <cacheHierarchy uniqueName="[HR Data1].[BadHires]" caption="BadHires" attribute="1" defaultMemberUniqueName="[HR Data1].[BadHires].[All]" allUniqueName="[HR Data1].[BadHires].[All]" dimensionUniqueName="[HR Data1]" displayFolder="" count="0" memberValueDatatype="20" unbalanced="0"/>
    <cacheHierarchy uniqueName="[HR Data1].[Date (Year)]" caption="Date (Year)" attribute="1" defaultMemberUniqueName="[HR Data1].[Date (Year)].[All]" allUniqueName="[HR Data1].[Date (Year)].[All]" dimensionUniqueName="[HR Data1]" displayFolder="" count="0" memberValueDatatype="130" unbalanced="0"/>
    <cacheHierarchy uniqueName="[HR Data1].[Date (Quarter)]" caption="Date (Quarter)" attribute="1" defaultMemberUniqueName="[HR Data1].[Date (Quarter)].[All]" allUniqueName="[HR Data1].[Date (Quarter)].[All]" dimensionUniqueName="[HR Data1]" displayFolder="" count="0" memberValueDatatype="130" unbalanced="0"/>
    <cacheHierarchy uniqueName="[HR Data1].[Date (Month)]" caption="Date (Month)" attribute="1" defaultMemberUniqueName="[HR Data1].[Date (Month)].[All]" allUniqueName="[HR Data1].[Date (Month)].[All]" dimensionUniqueName="[HR Data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Measures].[EmplCount]" caption="EmplCount" measure="1" displayFolder="" measureGroup="HR Data" count="0"/>
    <cacheHierarchy uniqueName="[Measures].[ActiveEmployees]" caption="ActiveEmployees" measure="1" displayFolder="" measureGroup="HR Data" count="0" oneField="1">
      <fieldsUsage count="1">
        <fieldUsage x="2"/>
      </fieldsUsage>
    </cacheHierarchy>
    <cacheHierarchy uniqueName="[Measures].[NewHires]" caption="NewHires" measure="1" displayFolder="" measureGroup="HR Data" count="0"/>
    <cacheHierarchy uniqueName="[Measures].[AvrageTenureMounth]" caption="AvrageTenureMounth"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dimensions count="3">
    <dimension name="HR Data" uniqueName="[HR Data]" caption="HR Data"/>
    <dimension name="HR Data1" uniqueName="[HR Data1]" caption="HR Data1"/>
    <dimension measure="1" name="Measures" uniqueName="[Measures]" caption="Measures"/>
  </dimensions>
  <measureGroups count="2">
    <measureGroup name="HR Data" caption="HR Data"/>
    <measureGroup name="HR Data1" caption="HR Data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3.582253703702" backgroundQuery="1" createdVersion="8" refreshedVersion="8" minRefreshableVersion="3" recordCount="0" supportSubquery="1" supportAdvancedDrill="1" xr:uid="{84BB7146-4CF9-41B2-80D4-F2F9DB14C848}">
  <cacheSource type="external" connectionId="15"/>
  <cacheFields count="3">
    <cacheField name="[Measures].[ActiveEmployees]" caption="ActiveEmployees" numFmtId="0" hierarchy="41" level="32767"/>
    <cacheField name="[HR Data].[Gender].[Gender]" caption="Gender" numFmtId="0" hierarchy="2" level="1">
      <sharedItems count="2">
        <s v="F"/>
        <s v="M"/>
      </sharedItems>
    </cacheField>
    <cacheField name="[HR Data].[BU Region].[BU Region]" caption="BU Region" numFmtId="0" hierarchy="8" level="1">
      <sharedItems containsSemiMixedTypes="0" containsNonDate="0" containsString="0"/>
    </cacheField>
  </cacheFields>
  <cacheHierarchies count="5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1].[Date]" caption="Date" attribute="1" time="1" defaultMemberUniqueName="[HR Data1].[Date].[All]" allUniqueName="[HR Data1].[Date].[All]" dimensionUniqueName="[HR Data1]" displayFolder="" count="0" memberValueDatatype="7" unbalanced="0"/>
    <cacheHierarchy uniqueName="[HR Data1].[EmpID]" caption="EmpID" attribute="1" defaultMemberUniqueName="[HR Data1].[EmpID].[All]" allUniqueName="[HR Data1].[EmpID].[All]" dimensionUniqueName="[HR Data1]" displayFolder="" count="0" memberValueDatatype="20" unbalanced="0"/>
    <cacheHierarchy uniqueName="[HR Data1].[Gender]" caption="Gender" attribute="1" defaultMemberUniqueName="[HR Data1].[Gender].[All]" allUniqueName="[HR Data1].[Gender].[All]" dimensionUniqueName="[HR Data1]" displayFolder="" count="0" memberValueDatatype="130" unbalanced="0"/>
    <cacheHierarchy uniqueName="[HR Data1].[Age]" caption="Age" attribute="1" defaultMemberUniqueName="[HR Data1].[Age].[All]" allUniqueName="[HR Data1].[Age].[All]" dimensionUniqueName="[HR Data1]" displayFolder="" count="0" memberValueDatatype="20" unbalanced="0"/>
    <cacheHierarchy uniqueName="[HR Data1].[EthnicGroup]" caption="EthnicGroup" attribute="1" defaultMemberUniqueName="[HR Data1].[EthnicGroup].[All]" allUniqueName="[HR Data1].[EthnicGroup].[All]" dimensionUniqueName="[HR Data1]" displayFolder="" count="0" memberValueDatatype="130" unbalanced="0"/>
    <cacheHierarchy uniqueName="[HR Data1].[FP]" caption="FP" attribute="1" defaultMemberUniqueName="[HR Data1].[FP].[All]" allUniqueName="[HR Data1].[FP].[All]" dimensionUniqueName="[HR Data1]" displayFolder="" count="0" memberValueDatatype="130" unbalanced="0"/>
    <cacheHierarchy uniqueName="[HR Data1].[TermDate]" caption="TermDate" attribute="1" time="1" defaultMemberUniqueName="[HR Data1].[TermDate].[All]" allUniqueName="[HR Data1].[TermDate].[All]" dimensionUniqueName="[HR Data1]" displayFolder="" count="0" memberValueDatatype="7" unbalanced="0"/>
    <cacheHierarchy uniqueName="[HR Data1].[isNewHire]" caption="isNewHire" attribute="1" defaultMemberUniqueName="[HR Data1].[isNewHire].[All]" allUniqueName="[HR Data1].[isNewHire].[All]" dimensionUniqueName="[HR Data1]" displayFolder="" count="0" memberValueDatatype="130" unbalanced="0"/>
    <cacheHierarchy uniqueName="[HR Data1].[BU Region]" caption="BU Region" attribute="1" defaultMemberUniqueName="[HR Data1].[BU Region].[All]" allUniqueName="[HR Data1].[BU Region].[All]" dimensionUniqueName="[HR Data1]" displayFolder="" count="0" memberValueDatatype="130" unbalanced="0"/>
    <cacheHierarchy uniqueName="[HR Data1].[HireDate]" caption="HireDate" attribute="1" time="1" defaultMemberUniqueName="[HR Data1].[HireDate].[All]" allUniqueName="[HR Data1].[HireDate].[All]" dimensionUniqueName="[HR Data1]" displayFolder="" count="0" memberValueDatatype="7" unbalanced="0"/>
    <cacheHierarchy uniqueName="[HR Data1].[PayType]" caption="PayType" attribute="1" defaultMemberUniqueName="[HR Data1].[PayType].[All]" allUniqueName="[HR Data1].[PayType].[All]" dimensionUniqueName="[HR Data1]" displayFolder="" count="0" memberValueDatatype="130" unbalanced="0"/>
    <cacheHierarchy uniqueName="[HR Data1].[TermReason]" caption="TermReason" attribute="1" defaultMemberUniqueName="[HR Data1].[TermReason].[All]" allUniqueName="[HR Data1].[TermReason].[All]" dimensionUniqueName="[HR Data1]" displayFolder="" count="0" memberValueDatatype="130" unbalanced="0"/>
    <cacheHierarchy uniqueName="[HR Data1].[AgeGroup]" caption="AgeGroup" attribute="1" defaultMemberUniqueName="[HR Data1].[AgeGroup].[All]" allUniqueName="[HR Data1].[AgeGroup].[All]" dimensionUniqueName="[HR Data1]" displayFolder="" count="0" memberValueDatatype="130" unbalanced="0"/>
    <cacheHierarchy uniqueName="[HR Data1].[TenureDays]" caption="TenureDays" attribute="1" defaultMemberUniqueName="[HR Data1].[TenureDays].[All]" allUniqueName="[HR Data1].[TenureDays].[All]" dimensionUniqueName="[HR Data1]" displayFolder="" count="0" memberValueDatatype="20" unbalanced="0"/>
    <cacheHierarchy uniqueName="[HR Data1].[TenureMonths]" caption="TenureMonths" attribute="1" defaultMemberUniqueName="[HR Data1].[TenureMonths].[All]" allUniqueName="[HR Data1].[TenureMonths].[All]" dimensionUniqueName="[HR Data1]" displayFolder="" count="0" memberValueDatatype="5" unbalanced="0"/>
    <cacheHierarchy uniqueName="[HR Data1].[BadHires]" caption="BadHires" attribute="1" defaultMemberUniqueName="[HR Data1].[BadHires].[All]" allUniqueName="[HR Data1].[BadHires].[All]" dimensionUniqueName="[HR Data1]" displayFolder="" count="0" memberValueDatatype="20" unbalanced="0"/>
    <cacheHierarchy uniqueName="[HR Data1].[Date (Year)]" caption="Date (Year)" attribute="1" defaultMemberUniqueName="[HR Data1].[Date (Year)].[All]" allUniqueName="[HR Data1].[Date (Year)].[All]" dimensionUniqueName="[HR Data1]" displayFolder="" count="0" memberValueDatatype="130" unbalanced="0"/>
    <cacheHierarchy uniqueName="[HR Data1].[Date (Quarter)]" caption="Date (Quarter)" attribute="1" defaultMemberUniqueName="[HR Data1].[Date (Quarter)].[All]" allUniqueName="[HR Data1].[Date (Quarter)].[All]" dimensionUniqueName="[HR Data1]" displayFolder="" count="0" memberValueDatatype="130" unbalanced="0"/>
    <cacheHierarchy uniqueName="[HR Data1].[Date (Month)]" caption="Date (Month)" attribute="1" defaultMemberUniqueName="[HR Data1].[Date (Month)].[All]" allUniqueName="[HR Data1].[Date (Month)].[All]" dimensionUniqueName="[HR Data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Measures].[EmplCount]" caption="EmplCount" measure="1" displayFolder="" measureGroup="HR Data" count="0"/>
    <cacheHierarchy uniqueName="[Measures].[ActiveEmployees]" caption="ActiveEmployees" measure="1" displayFolder="" measureGroup="HR Data" count="0" oneField="1">
      <fieldsUsage count="1">
        <fieldUsage x="0"/>
      </fieldsUsage>
    </cacheHierarchy>
    <cacheHierarchy uniqueName="[Measures].[NewHires]" caption="NewHires" measure="1" displayFolder="" measureGroup="HR Data" count="0"/>
    <cacheHierarchy uniqueName="[Measures].[AvrageTenureMounth]" caption="AvrageTenureMounth"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dimensions count="3">
    <dimension name="HR Data" uniqueName="[HR Data]" caption="HR Data"/>
    <dimension name="HR Data1" uniqueName="[HR Data1]" caption="HR Data1"/>
    <dimension measure="1" name="Measures" uniqueName="[Measures]" caption="Measures"/>
  </dimensions>
  <measureGroups count="2">
    <measureGroup name="HR Data" caption="HR Data"/>
    <measureGroup name="HR Data1" caption="HR Data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3.582254050925" backgroundQuery="1" createdVersion="8" refreshedVersion="8" minRefreshableVersion="3" recordCount="0" supportSubquery="1" supportAdvancedDrill="1" xr:uid="{D6E212BE-2D20-4840-951E-A2BF49CF8B3E}">
  <cacheSource type="external" connectionId="15"/>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Employees]" caption="ActiveEmployees" numFmtId="0" hierarchy="41" level="32767"/>
    <cacheField name="[HR Data].[BU Region].[BU Region]" caption="BU Region" numFmtId="0" hierarchy="8" level="1">
      <sharedItems containsSemiMixedTypes="0" containsNonDate="0" containsString="0"/>
    </cacheField>
  </cacheFields>
  <cacheHierarchies count="5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1].[Date]" caption="Date" attribute="1" time="1" defaultMemberUniqueName="[HR Data1].[Date].[All]" allUniqueName="[HR Data1].[Date].[All]" dimensionUniqueName="[HR Data1]" displayFolder="" count="0" memberValueDatatype="7" unbalanced="0"/>
    <cacheHierarchy uniqueName="[HR Data1].[EmpID]" caption="EmpID" attribute="1" defaultMemberUniqueName="[HR Data1].[EmpID].[All]" allUniqueName="[HR Data1].[EmpID].[All]" dimensionUniqueName="[HR Data1]" displayFolder="" count="0" memberValueDatatype="20" unbalanced="0"/>
    <cacheHierarchy uniqueName="[HR Data1].[Gender]" caption="Gender" attribute="1" defaultMemberUniqueName="[HR Data1].[Gender].[All]" allUniqueName="[HR Data1].[Gender].[All]" dimensionUniqueName="[HR Data1]" displayFolder="" count="0" memberValueDatatype="130" unbalanced="0"/>
    <cacheHierarchy uniqueName="[HR Data1].[Age]" caption="Age" attribute="1" defaultMemberUniqueName="[HR Data1].[Age].[All]" allUniqueName="[HR Data1].[Age].[All]" dimensionUniqueName="[HR Data1]" displayFolder="" count="0" memberValueDatatype="20" unbalanced="0"/>
    <cacheHierarchy uniqueName="[HR Data1].[EthnicGroup]" caption="EthnicGroup" attribute="1" defaultMemberUniqueName="[HR Data1].[EthnicGroup].[All]" allUniqueName="[HR Data1].[EthnicGroup].[All]" dimensionUniqueName="[HR Data1]" displayFolder="" count="0" memberValueDatatype="130" unbalanced="0"/>
    <cacheHierarchy uniqueName="[HR Data1].[FP]" caption="FP" attribute="1" defaultMemberUniqueName="[HR Data1].[FP].[All]" allUniqueName="[HR Data1].[FP].[All]" dimensionUniqueName="[HR Data1]" displayFolder="" count="0" memberValueDatatype="130" unbalanced="0"/>
    <cacheHierarchy uniqueName="[HR Data1].[TermDate]" caption="TermDate" attribute="1" time="1" defaultMemberUniqueName="[HR Data1].[TermDate].[All]" allUniqueName="[HR Data1].[TermDate].[All]" dimensionUniqueName="[HR Data1]" displayFolder="" count="0" memberValueDatatype="7" unbalanced="0"/>
    <cacheHierarchy uniqueName="[HR Data1].[isNewHire]" caption="isNewHire" attribute="1" defaultMemberUniqueName="[HR Data1].[isNewHire].[All]" allUniqueName="[HR Data1].[isNewHire].[All]" dimensionUniqueName="[HR Data1]" displayFolder="" count="0" memberValueDatatype="130" unbalanced="0"/>
    <cacheHierarchy uniqueName="[HR Data1].[BU Region]" caption="BU Region" attribute="1" defaultMemberUniqueName="[HR Data1].[BU Region].[All]" allUniqueName="[HR Data1].[BU Region].[All]" dimensionUniqueName="[HR Data1]" displayFolder="" count="0" memberValueDatatype="130" unbalanced="0"/>
    <cacheHierarchy uniqueName="[HR Data1].[HireDate]" caption="HireDate" attribute="1" time="1" defaultMemberUniqueName="[HR Data1].[HireDate].[All]" allUniqueName="[HR Data1].[HireDate].[All]" dimensionUniqueName="[HR Data1]" displayFolder="" count="0" memberValueDatatype="7" unbalanced="0"/>
    <cacheHierarchy uniqueName="[HR Data1].[PayType]" caption="PayType" attribute="1" defaultMemberUniqueName="[HR Data1].[PayType].[All]" allUniqueName="[HR Data1].[PayType].[All]" dimensionUniqueName="[HR Data1]" displayFolder="" count="0" memberValueDatatype="130" unbalanced="0"/>
    <cacheHierarchy uniqueName="[HR Data1].[TermReason]" caption="TermReason" attribute="1" defaultMemberUniqueName="[HR Data1].[TermReason].[All]" allUniqueName="[HR Data1].[TermReason].[All]" dimensionUniqueName="[HR Data1]" displayFolder="" count="0" memberValueDatatype="130" unbalanced="0"/>
    <cacheHierarchy uniqueName="[HR Data1].[AgeGroup]" caption="AgeGroup" attribute="1" defaultMemberUniqueName="[HR Data1].[AgeGroup].[All]" allUniqueName="[HR Data1].[AgeGroup].[All]" dimensionUniqueName="[HR Data1]" displayFolder="" count="0" memberValueDatatype="130" unbalanced="0"/>
    <cacheHierarchy uniqueName="[HR Data1].[TenureDays]" caption="TenureDays" attribute="1" defaultMemberUniqueName="[HR Data1].[TenureDays].[All]" allUniqueName="[HR Data1].[TenureDays].[All]" dimensionUniqueName="[HR Data1]" displayFolder="" count="0" memberValueDatatype="20" unbalanced="0"/>
    <cacheHierarchy uniqueName="[HR Data1].[TenureMonths]" caption="TenureMonths" attribute="1" defaultMemberUniqueName="[HR Data1].[TenureMonths].[All]" allUniqueName="[HR Data1].[TenureMonths].[All]" dimensionUniqueName="[HR Data1]" displayFolder="" count="0" memberValueDatatype="5" unbalanced="0"/>
    <cacheHierarchy uniqueName="[HR Data1].[BadHires]" caption="BadHires" attribute="1" defaultMemberUniqueName="[HR Data1].[BadHires].[All]" allUniqueName="[HR Data1].[BadHires].[All]" dimensionUniqueName="[HR Data1]" displayFolder="" count="0" memberValueDatatype="20" unbalanced="0"/>
    <cacheHierarchy uniqueName="[HR Data1].[Date (Year)]" caption="Date (Year)" attribute="1" defaultMemberUniqueName="[HR Data1].[Date (Year)].[All]" allUniqueName="[HR Data1].[Date (Year)].[All]" dimensionUniqueName="[HR Data1]" displayFolder="" count="0" memberValueDatatype="130" unbalanced="0"/>
    <cacheHierarchy uniqueName="[HR Data1].[Date (Quarter)]" caption="Date (Quarter)" attribute="1" defaultMemberUniqueName="[HR Data1].[Date (Quarter)].[All]" allUniqueName="[HR Data1].[Date (Quarter)].[All]" dimensionUniqueName="[HR Data1]" displayFolder="" count="0" memberValueDatatype="130" unbalanced="0"/>
    <cacheHierarchy uniqueName="[HR Data1].[Date (Month)]" caption="Date (Month)" attribute="1" defaultMemberUniqueName="[HR Data1].[Date (Month)].[All]" allUniqueName="[HR Data1].[Date (Month)].[All]" dimensionUniqueName="[HR Data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Measures].[EmplCount]" caption="EmplCount" measure="1" displayFolder="" measureGroup="HR Data" count="0"/>
    <cacheHierarchy uniqueName="[Measures].[ActiveEmployees]" caption="ActiveEmployees" measure="1" displayFolder="" measureGroup="HR Data" count="0" oneField="1">
      <fieldsUsage count="1">
        <fieldUsage x="2"/>
      </fieldsUsage>
    </cacheHierarchy>
    <cacheHierarchy uniqueName="[Measures].[NewHires]" caption="NewHires" measure="1" displayFolder="" measureGroup="HR Data" count="0"/>
    <cacheHierarchy uniqueName="[Measures].[AvrageTenureMounth]" caption="AvrageTenureMounth" measure="1" displayFolder="" measureGroup="HR Data" count="0"/>
    <cacheHierarchy uniqueName="[Measures].[Separation]" caption="Sepa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dimensions count="3">
    <dimension name="HR Data" uniqueName="[HR Data]" caption="HR Data"/>
    <dimension name="HR Data1" uniqueName="[HR Data1]" caption="HR Data1"/>
    <dimension measure="1" name="Measures" uniqueName="[Measures]" caption="Measures"/>
  </dimensions>
  <measureGroups count="2">
    <measureGroup name="HR Data" caption="HR Data"/>
    <measureGroup name="HR Data1" caption="HR Data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3.582254513887" backgroundQuery="1" createdVersion="8" refreshedVersion="8" minRefreshableVersion="3" recordCount="0" supportSubquery="1" supportAdvancedDrill="1" xr:uid="{AE16BC37-A27A-4FD9-899F-796F506288AF}">
  <cacheSource type="external" connectionId="15"/>
  <cacheFields count="4">
    <cacheField name="[HR Data].[Gender].[Gender]" caption="Gender" numFmtId="0" hierarchy="2" level="1">
      <sharedItems count="2">
        <s v="F"/>
        <s v="M"/>
      </sharedItems>
    </cacheField>
    <cacheField name="[Measures].[To %]" caption="To %" numFmtId="0" hierarchy="45" level="32767"/>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s>
  <cacheHierarchies count="5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1].[Date]" caption="Date" attribute="1" time="1" defaultMemberUniqueName="[HR Data1].[Date].[All]" allUniqueName="[HR Data1].[Date].[All]" dimensionUniqueName="[HR Data1]" displayFolder="" count="0" memberValueDatatype="7" unbalanced="0"/>
    <cacheHierarchy uniqueName="[HR Data1].[EmpID]" caption="EmpID" attribute="1" defaultMemberUniqueName="[HR Data1].[EmpID].[All]" allUniqueName="[HR Data1].[EmpID].[All]" dimensionUniqueName="[HR Data1]" displayFolder="" count="0" memberValueDatatype="20" unbalanced="0"/>
    <cacheHierarchy uniqueName="[HR Data1].[Gender]" caption="Gender" attribute="1" defaultMemberUniqueName="[HR Data1].[Gender].[All]" allUniqueName="[HR Data1].[Gender].[All]" dimensionUniqueName="[HR Data1]" displayFolder="" count="0" memberValueDatatype="130" unbalanced="0"/>
    <cacheHierarchy uniqueName="[HR Data1].[Age]" caption="Age" attribute="1" defaultMemberUniqueName="[HR Data1].[Age].[All]" allUniqueName="[HR Data1].[Age].[All]" dimensionUniqueName="[HR Data1]" displayFolder="" count="0" memberValueDatatype="20" unbalanced="0"/>
    <cacheHierarchy uniqueName="[HR Data1].[EthnicGroup]" caption="EthnicGroup" attribute="1" defaultMemberUniqueName="[HR Data1].[EthnicGroup].[All]" allUniqueName="[HR Data1].[EthnicGroup].[All]" dimensionUniqueName="[HR Data1]" displayFolder="" count="0" memberValueDatatype="130" unbalanced="0"/>
    <cacheHierarchy uniqueName="[HR Data1].[FP]" caption="FP" attribute="1" defaultMemberUniqueName="[HR Data1].[FP].[All]" allUniqueName="[HR Data1].[FP].[All]" dimensionUniqueName="[HR Data1]" displayFolder="" count="0" memberValueDatatype="130" unbalanced="0"/>
    <cacheHierarchy uniqueName="[HR Data1].[TermDate]" caption="TermDate" attribute="1" time="1" defaultMemberUniqueName="[HR Data1].[TermDate].[All]" allUniqueName="[HR Data1].[TermDate].[All]" dimensionUniqueName="[HR Data1]" displayFolder="" count="0" memberValueDatatype="7" unbalanced="0"/>
    <cacheHierarchy uniqueName="[HR Data1].[isNewHire]" caption="isNewHire" attribute="1" defaultMemberUniqueName="[HR Data1].[isNewHire].[All]" allUniqueName="[HR Data1].[isNewHire].[All]" dimensionUniqueName="[HR Data1]" displayFolder="" count="0" memberValueDatatype="130" unbalanced="0"/>
    <cacheHierarchy uniqueName="[HR Data1].[BU Region]" caption="BU Region" attribute="1" defaultMemberUniqueName="[HR Data1].[BU Region].[All]" allUniqueName="[HR Data1].[BU Region].[All]" dimensionUniqueName="[HR Data1]" displayFolder="" count="0" memberValueDatatype="130" unbalanced="0"/>
    <cacheHierarchy uniqueName="[HR Data1].[HireDate]" caption="HireDate" attribute="1" time="1" defaultMemberUniqueName="[HR Data1].[HireDate].[All]" allUniqueName="[HR Data1].[HireDate].[All]" dimensionUniqueName="[HR Data1]" displayFolder="" count="0" memberValueDatatype="7" unbalanced="0"/>
    <cacheHierarchy uniqueName="[HR Data1].[PayType]" caption="PayType" attribute="1" defaultMemberUniqueName="[HR Data1].[PayType].[All]" allUniqueName="[HR Data1].[PayType].[All]" dimensionUniqueName="[HR Data1]" displayFolder="" count="0" memberValueDatatype="130" unbalanced="0"/>
    <cacheHierarchy uniqueName="[HR Data1].[TermReason]" caption="TermReason" attribute="1" defaultMemberUniqueName="[HR Data1].[TermReason].[All]" allUniqueName="[HR Data1].[TermReason].[All]" dimensionUniqueName="[HR Data1]" displayFolder="" count="0" memberValueDatatype="130" unbalanced="0"/>
    <cacheHierarchy uniqueName="[HR Data1].[AgeGroup]" caption="AgeGroup" attribute="1" defaultMemberUniqueName="[HR Data1].[AgeGroup].[All]" allUniqueName="[HR Data1].[AgeGroup].[All]" dimensionUniqueName="[HR Data1]" displayFolder="" count="0" memberValueDatatype="130" unbalanced="0"/>
    <cacheHierarchy uniqueName="[HR Data1].[TenureDays]" caption="TenureDays" attribute="1" defaultMemberUniqueName="[HR Data1].[TenureDays].[All]" allUniqueName="[HR Data1].[TenureDays].[All]" dimensionUniqueName="[HR Data1]" displayFolder="" count="0" memberValueDatatype="20" unbalanced="0"/>
    <cacheHierarchy uniqueName="[HR Data1].[TenureMonths]" caption="TenureMonths" attribute="1" defaultMemberUniqueName="[HR Data1].[TenureMonths].[All]" allUniqueName="[HR Data1].[TenureMonths].[All]" dimensionUniqueName="[HR Data1]" displayFolder="" count="0" memberValueDatatype="5" unbalanced="0"/>
    <cacheHierarchy uniqueName="[HR Data1].[BadHires]" caption="BadHires" attribute="1" defaultMemberUniqueName="[HR Data1].[BadHires].[All]" allUniqueName="[HR Data1].[BadHires].[All]" dimensionUniqueName="[HR Data1]" displayFolder="" count="0" memberValueDatatype="20" unbalanced="0"/>
    <cacheHierarchy uniqueName="[HR Data1].[Date (Year)]" caption="Date (Year)" attribute="1" defaultMemberUniqueName="[HR Data1].[Date (Year)].[All]" allUniqueName="[HR Data1].[Date (Year)].[All]" dimensionUniqueName="[HR Data1]" displayFolder="" count="0" memberValueDatatype="130" unbalanced="0"/>
    <cacheHierarchy uniqueName="[HR Data1].[Date (Quarter)]" caption="Date (Quarter)" attribute="1" defaultMemberUniqueName="[HR Data1].[Date (Quarter)].[All]" allUniqueName="[HR Data1].[Date (Quarter)].[All]" dimensionUniqueName="[HR Data1]" displayFolder="" count="0" memberValueDatatype="130" unbalanced="0"/>
    <cacheHierarchy uniqueName="[HR Data1].[Date (Month)]" caption="Date (Month)" attribute="1" defaultMemberUniqueName="[HR Data1].[Date (Month)].[All]" allUniqueName="[HR Data1].[Date (Month)].[All]" dimensionUniqueName="[HR Data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Measures].[EmplCount]" caption="EmplCount" measure="1" displayFolder="" measureGroup="HR Data" count="0"/>
    <cacheHierarchy uniqueName="[Measures].[ActiveEmployees]" caption="ActiveEmployees" measure="1" displayFolder="" measureGroup="HR Data" count="0"/>
    <cacheHierarchy uniqueName="[Measures].[NewHires]" caption="NewHires" measure="1" displayFolder="" measureGroup="HR Data" count="0"/>
    <cacheHierarchy uniqueName="[Measures].[AvrageTenureMounth]" caption="AvrageTenureMounth" measure="1" displayFolder="" measureGroup="HR Data" count="0"/>
    <cacheHierarchy uniqueName="[Measures].[Separation]" caption="Separation" measure="1" displayFolder="" measureGroup="HR Data" count="0"/>
    <cacheHierarchy uniqueName="[Measures].[To %]" caption="To %" measure="1" displayFolder="" measureGroup="HR Data" count="0" oneField="1">
      <fieldsUsage count="1">
        <fieldUsage x="1"/>
      </fieldsUsage>
    </cacheHierarchy>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dimensions count="3">
    <dimension name="HR Data" uniqueName="[HR Data]" caption="HR Data"/>
    <dimension name="HR Data1" uniqueName="[HR Data1]" caption="HR Data1"/>
    <dimension measure="1" name="Measures" uniqueName="[Measures]" caption="Measures"/>
  </dimensions>
  <measureGroups count="2">
    <measureGroup name="HR Data" caption="HR Data"/>
    <measureGroup name="HR Data1" caption="HR Data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HC" refreshedDate="45553.58225486111" backgroundQuery="1" createdVersion="8" refreshedVersion="8" minRefreshableVersion="3" recordCount="0" supportSubquery="1" supportAdvancedDrill="1" xr:uid="{6F87DD58-66FB-4AE9-ABCA-C3CA396917EA}">
  <cacheSource type="external" connectionId="15"/>
  <cacheFields count="4">
    <cacheField name="[Measures].[Separation]" caption="Separation" numFmtId="0" hierarchy="44" level="32767"/>
    <cacheField name="[HR Data].[Date (Year)].[Date (Year)]" caption="Date (Year)" numFmtId="0" hierarchy="16" level="1">
      <sharedItems count="4">
        <s v="2015"/>
        <s v="2016"/>
        <s v="2017"/>
        <s v="2018"/>
      </sharedItems>
    </cacheField>
    <cacheField name="[Measures].[Sum of BadHires]" caption="Sum of BadHires" numFmtId="0" hierarchy="51" level="32767"/>
    <cacheField name="[HR Data].[BU Region].[BU Region]" caption="BU Region" numFmtId="0" hierarchy="8" level="1">
      <sharedItems containsSemiMixedTypes="0" containsNonDate="0" containsString="0"/>
    </cacheField>
  </cacheFields>
  <cacheHierarchies count="5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1].[Date]" caption="Date" attribute="1" time="1" defaultMemberUniqueName="[HR Data1].[Date].[All]" allUniqueName="[HR Data1].[Date].[All]" dimensionUniqueName="[HR Data1]" displayFolder="" count="0" memberValueDatatype="7" unbalanced="0"/>
    <cacheHierarchy uniqueName="[HR Data1].[EmpID]" caption="EmpID" attribute="1" defaultMemberUniqueName="[HR Data1].[EmpID].[All]" allUniqueName="[HR Data1].[EmpID].[All]" dimensionUniqueName="[HR Data1]" displayFolder="" count="0" memberValueDatatype="20" unbalanced="0"/>
    <cacheHierarchy uniqueName="[HR Data1].[Gender]" caption="Gender" attribute="1" defaultMemberUniqueName="[HR Data1].[Gender].[All]" allUniqueName="[HR Data1].[Gender].[All]" dimensionUniqueName="[HR Data1]" displayFolder="" count="0" memberValueDatatype="130" unbalanced="0"/>
    <cacheHierarchy uniqueName="[HR Data1].[Age]" caption="Age" attribute="1" defaultMemberUniqueName="[HR Data1].[Age].[All]" allUniqueName="[HR Data1].[Age].[All]" dimensionUniqueName="[HR Data1]" displayFolder="" count="0" memberValueDatatype="20" unbalanced="0"/>
    <cacheHierarchy uniqueName="[HR Data1].[EthnicGroup]" caption="EthnicGroup" attribute="1" defaultMemberUniqueName="[HR Data1].[EthnicGroup].[All]" allUniqueName="[HR Data1].[EthnicGroup].[All]" dimensionUniqueName="[HR Data1]" displayFolder="" count="0" memberValueDatatype="130" unbalanced="0"/>
    <cacheHierarchy uniqueName="[HR Data1].[FP]" caption="FP" attribute="1" defaultMemberUniqueName="[HR Data1].[FP].[All]" allUniqueName="[HR Data1].[FP].[All]" dimensionUniqueName="[HR Data1]" displayFolder="" count="0" memberValueDatatype="130" unbalanced="0"/>
    <cacheHierarchy uniqueName="[HR Data1].[TermDate]" caption="TermDate" attribute="1" time="1" defaultMemberUniqueName="[HR Data1].[TermDate].[All]" allUniqueName="[HR Data1].[TermDate].[All]" dimensionUniqueName="[HR Data1]" displayFolder="" count="0" memberValueDatatype="7" unbalanced="0"/>
    <cacheHierarchy uniqueName="[HR Data1].[isNewHire]" caption="isNewHire" attribute="1" defaultMemberUniqueName="[HR Data1].[isNewHire].[All]" allUniqueName="[HR Data1].[isNewHire].[All]" dimensionUniqueName="[HR Data1]" displayFolder="" count="0" memberValueDatatype="130" unbalanced="0"/>
    <cacheHierarchy uniqueName="[HR Data1].[BU Region]" caption="BU Region" attribute="1" defaultMemberUniqueName="[HR Data1].[BU Region].[All]" allUniqueName="[HR Data1].[BU Region].[All]" dimensionUniqueName="[HR Data1]" displayFolder="" count="0" memberValueDatatype="130" unbalanced="0"/>
    <cacheHierarchy uniqueName="[HR Data1].[HireDate]" caption="HireDate" attribute="1" time="1" defaultMemberUniqueName="[HR Data1].[HireDate].[All]" allUniqueName="[HR Data1].[HireDate].[All]" dimensionUniqueName="[HR Data1]" displayFolder="" count="0" memberValueDatatype="7" unbalanced="0"/>
    <cacheHierarchy uniqueName="[HR Data1].[PayType]" caption="PayType" attribute="1" defaultMemberUniqueName="[HR Data1].[PayType].[All]" allUniqueName="[HR Data1].[PayType].[All]" dimensionUniqueName="[HR Data1]" displayFolder="" count="0" memberValueDatatype="130" unbalanced="0"/>
    <cacheHierarchy uniqueName="[HR Data1].[TermReason]" caption="TermReason" attribute="1" defaultMemberUniqueName="[HR Data1].[TermReason].[All]" allUniqueName="[HR Data1].[TermReason].[All]" dimensionUniqueName="[HR Data1]" displayFolder="" count="0" memberValueDatatype="130" unbalanced="0"/>
    <cacheHierarchy uniqueName="[HR Data1].[AgeGroup]" caption="AgeGroup" attribute="1" defaultMemberUniqueName="[HR Data1].[AgeGroup].[All]" allUniqueName="[HR Data1].[AgeGroup].[All]" dimensionUniqueName="[HR Data1]" displayFolder="" count="0" memberValueDatatype="130" unbalanced="0"/>
    <cacheHierarchy uniqueName="[HR Data1].[TenureDays]" caption="TenureDays" attribute="1" defaultMemberUniqueName="[HR Data1].[TenureDays].[All]" allUniqueName="[HR Data1].[TenureDays].[All]" dimensionUniqueName="[HR Data1]" displayFolder="" count="0" memberValueDatatype="20" unbalanced="0"/>
    <cacheHierarchy uniqueName="[HR Data1].[TenureMonths]" caption="TenureMonths" attribute="1" defaultMemberUniqueName="[HR Data1].[TenureMonths].[All]" allUniqueName="[HR Data1].[TenureMonths].[All]" dimensionUniqueName="[HR Data1]" displayFolder="" count="0" memberValueDatatype="5" unbalanced="0"/>
    <cacheHierarchy uniqueName="[HR Data1].[BadHires]" caption="BadHires" attribute="1" defaultMemberUniqueName="[HR Data1].[BadHires].[All]" allUniqueName="[HR Data1].[BadHires].[All]" dimensionUniqueName="[HR Data1]" displayFolder="" count="0" memberValueDatatype="20" unbalanced="0"/>
    <cacheHierarchy uniqueName="[HR Data1].[Date (Year)]" caption="Date (Year)" attribute="1" defaultMemberUniqueName="[HR Data1].[Date (Year)].[All]" allUniqueName="[HR Data1].[Date (Year)].[All]" dimensionUniqueName="[HR Data1]" displayFolder="" count="0" memberValueDatatype="130" unbalanced="0"/>
    <cacheHierarchy uniqueName="[HR Data1].[Date (Quarter)]" caption="Date (Quarter)" attribute="1" defaultMemberUniqueName="[HR Data1].[Date (Quarter)].[All]" allUniqueName="[HR Data1].[Date (Quarter)].[All]" dimensionUniqueName="[HR Data1]" displayFolder="" count="0" memberValueDatatype="130" unbalanced="0"/>
    <cacheHierarchy uniqueName="[HR Data1].[Date (Month)]" caption="Date (Month)" attribute="1" defaultMemberUniqueName="[HR Data1].[Date (Month)].[All]" allUniqueName="[HR Data1].[Date (Month)].[All]" dimensionUniqueName="[HR Data1]"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Measures].[EmplCount]" caption="EmplCount" measure="1" displayFolder="" measureGroup="HR Data" count="0"/>
    <cacheHierarchy uniqueName="[Measures].[ActiveEmployees]" caption="ActiveEmployees" measure="1" displayFolder="" measureGroup="HR Data" count="0"/>
    <cacheHierarchy uniqueName="[Measures].[NewHires]" caption="NewHires" measure="1" displayFolder="" measureGroup="HR Data" count="0"/>
    <cacheHierarchy uniqueName="[Measures].[AvrageTenureMounth]" caption="AvrageTenureMounth" measure="1" displayFolder="" measureGroup="HR Data" count="0"/>
    <cacheHierarchy uniqueName="[Measures].[Separation]" caption="Separation"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EmpID 2]" caption="Sum of EmpID 2" measure="1" displayFolder="" measureGroup="HR Data1" count="0" hidden="1">
      <extLst>
        <ext xmlns:x15="http://schemas.microsoft.com/office/spreadsheetml/2010/11/main" uri="{B97F6D7D-B522-45F9-BDA1-12C45D357490}">
          <x15:cacheHierarchy aggregatedColumn="20"/>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0"/>
        </ext>
      </extLst>
    </cacheHierarchy>
    <cacheHierarchy uniqueName="[Measures].[Sum of TenureMonths]" caption="Sum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Average of TenureMonths]" caption="Average of TenureMonths" measure="1" displayFolder="" measureGroup="HR Data1" count="0" hidden="1">
      <extLst>
        <ext xmlns:x15="http://schemas.microsoft.com/office/spreadsheetml/2010/11/main" uri="{B97F6D7D-B522-45F9-BDA1-12C45D357490}">
          <x15:cacheHierarchy aggregatedColumn="33"/>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34"/>
        </ext>
      </extLst>
    </cacheHierarchy>
  </cacheHierarchies>
  <kpis count="0"/>
  <dimensions count="3">
    <dimension name="HR Data" uniqueName="[HR Data]" caption="HR Data"/>
    <dimension name="HR Data1" uniqueName="[HR Data1]" caption="HR Data1"/>
    <dimension measure="1" name="Measures" uniqueName="[Measures]" caption="Measures"/>
  </dimensions>
  <measureGroups count="2">
    <measureGroup name="HR Data" caption="HR Data"/>
    <measureGroup name="HR Data1" caption="HR Data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FAF8D1-05D5-49CF-9BEE-8BFD6443E190}" name="Ethnicity" cacheId="742" applyNumberFormats="0" applyBorderFormats="0" applyFontFormats="0" applyPatternFormats="0" applyAlignmentFormats="0" applyWidthHeightFormats="1" dataCaption="Values" tag="db904cf3-f6b9-4ade-818d-fe305c64316e" updatedVersion="8" minRefreshableVersion="3" useAutoFormatting="1" itemPrintTitles="1" createdVersion="8"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5C629D-4F5A-4818-8F3C-C621A822860C}" name="Gender" cacheId="751" applyNumberFormats="0" applyBorderFormats="0" applyFontFormats="0" applyPatternFormats="0" applyAlignmentFormats="0" applyWidthHeightFormats="1" dataCaption="Values" tag="67254b9b-5816-480f-9ddb-ffa168ae0edd" updatedVersion="8" minRefreshableVersion="3" useAutoFormatting="1" itemPrintTitles="1" createdVersion="8" indent="0" outline="1" outlineData="1" multipleFieldFilters="0">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2363DF3-A7E7-4125-B846-DB86A40E522F}" name="Turnover" cacheId="757" applyNumberFormats="0" applyBorderFormats="0" applyFontFormats="0" applyPatternFormats="0" applyAlignmentFormats="0" applyWidthHeightFormats="1" dataCaption="Values" tag="d9707ac0-a25c-47c1-966c-5844cd2faa99" updatedVersion="8" minRefreshableVersion="3" useAutoFormatting="1" itemPrintTitles="1" createdVersion="8" indent="0" outline="1" outlineData="1" multipleFieldFilters="0">
  <location ref="A27:D33"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0"/>
  </colFields>
  <colItems count="3">
    <i>
      <x/>
    </i>
    <i>
      <x v="1"/>
    </i>
    <i t="grand">
      <x/>
    </i>
  </colItems>
  <dataFields count="1">
    <dataField fld="1" subtotal="count" baseField="0" baseItem="0"/>
  </dataFields>
  <pivotHierarchies count="57">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D2B49F-58EE-4F39-B383-D9DB86D5A1F7}" name="Sepration" cacheId="760" applyNumberFormats="0" applyBorderFormats="0" applyFontFormats="0" applyPatternFormats="0" applyAlignmentFormats="0" applyWidthHeightFormats="1" dataCaption="Values" tag="ffcd5a1d-914e-4d8e-91ab-6b622d735abf" updatedVersion="8" minRefreshableVersion="3" useAutoFormatting="1" itemPrintTitles="1" createdVersion="8" indent="0" outline="1" outlineData="1" multipleFieldFilters="0" chartFormat="4">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Hires" fld="2"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5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adHir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0976BD-043D-4FAC-8375-942F4DB61556}" name="TermReason" cacheId="766" applyNumberFormats="0" applyBorderFormats="0" applyFontFormats="0" applyPatternFormats="0" applyAlignmentFormats="0" applyWidthHeightFormats="1" dataCaption="Values" tag="b71c169e-ec47-4075-a2a7-e5f7abb5fedd" updatedVersion="8" minRefreshableVersion="3" useAutoFormatting="1" itemPrintTitles="1" createdVersion="8" indent="0" outline="1" outlineData="1" multipleFieldFilters="0" chartFormat="5">
  <location ref="A3:D9"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fld="2" subtotal="count" baseField="0" baseItem="0"/>
  </dataFields>
  <chartFormats count="6">
    <chartFormat chart="2" format="7" series="1">
      <pivotArea type="data" outline="0" fieldPosition="0">
        <references count="1">
          <reference field="1" count="1" selected="0">
            <x v="2"/>
          </reference>
        </references>
      </pivotArea>
    </chartFormat>
    <chartFormat chart="2" format="8" series="1">
      <pivotArea type="data" outline="0" fieldPosition="0">
        <references count="1">
          <reference field="1" count="1" selected="0">
            <x v="0"/>
          </reference>
        </references>
      </pivotArea>
    </chartFormat>
    <chartFormat chart="2" format="9" series="1">
      <pivotArea type="data" outline="0" fieldPosition="0">
        <references count="1">
          <reference field="1" count="1" selected="0">
            <x v="1"/>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4" format="13" series="1">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2">
          <reference field="4294967294" count="1" selected="0">
            <x v="0"/>
          </reference>
          <reference field="1" count="1" selected="0">
            <x v="1"/>
          </reference>
        </references>
      </pivotArea>
    </chartFormat>
  </chartFormats>
  <pivotHierarchies count="5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adHir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75C7F7-BFDB-4215-A775-2B2A81C3D613}" name="Reigon" cacheId="580" applyNumberFormats="0" applyBorderFormats="0" applyFontFormats="0" applyPatternFormats="0" applyAlignmentFormats="0" applyWidthHeightFormats="1" dataCaption="Values" tag="155f24e3-f7b4-49b7-b781-a7cd82976e72" updatedVersion="8" minRefreshableVersion="3" useAutoFormatting="1" itemPrintTitles="1" createdVersion="8" indent="0" outline="1" outlineData="1" multipleFieldFilters="0" chartFormat="4">
  <location ref="A3:D1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0"/>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57">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195A45-9F28-4FDC-B2B1-D0B885D9E379}" name="Tenure" cacheId="763" applyNumberFormats="0" applyBorderFormats="0" applyFontFormats="0" applyPatternFormats="0" applyAlignmentFormats="0" applyWidthHeightFormats="1" dataCaption="Values" tag="35d76ea8-22c9-48d7-8586-10b4287fa356" updatedVersion="8" minRefreshableVersion="3" useAutoFormatting="1" itemPrintTitles="1" createdVersion="8" indent="0" outline="1" outlineData="1" multipleFieldFilters="0" chartFormat="6">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2" format="5" series="1">
      <pivotArea type="data" outline="0" fieldPosition="0">
        <references count="1">
          <reference field="2" count="1" selected="0">
            <x v="0"/>
          </reference>
        </references>
      </pivotArea>
    </chartFormat>
    <chartFormat chart="2" format="6" series="1">
      <pivotArea type="data" outline="0" fieldPosition="0">
        <references count="1">
          <reference field="2" count="1" selected="0">
            <x v="1"/>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 chart="4" format="11" series="1">
      <pivotArea type="data" outline="0" fieldPosition="0">
        <references count="2">
          <reference field="4294967294" count="1" selected="0">
            <x v="0"/>
          </reference>
          <reference field="2" count="1" selected="0">
            <x v="0"/>
          </reference>
        </references>
      </pivotArea>
    </chartFormat>
    <chartFormat chart="4" format="12" series="1">
      <pivotArea type="data" outline="0" fieldPosition="0">
        <references count="2">
          <reference field="4294967294" count="1" selected="0">
            <x v="0"/>
          </reference>
          <reference field="2" count="1" selected="0">
            <x v="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7A0F18-728B-47A4-9DE1-69F1814ABBA1}" name="Total and Active Employees" cacheId="739" applyNumberFormats="0" applyBorderFormats="0" applyFontFormats="0" applyPatternFormats="0" applyAlignmentFormats="0" applyWidthHeightFormats="1" dataCaption="Values" tag="e79fa652-5819-49af-b2b3-374ab0446e94" updatedVersion="8" minRefreshableVersion="3" useAutoFormatting="1" subtotalHiddenItems="1" itemPrintTitles="1" createdVersion="8" indent="0" outline="1" outlineData="1" multipleFieldFilters="0" chartFormat="6">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5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Emp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FE7767-D03A-45E0-94BB-1BF112F0C659}" name="Age" cacheId="745" applyNumberFormats="0" applyBorderFormats="0" applyFontFormats="0" applyPatternFormats="0" applyAlignmentFormats="0" applyWidthHeightFormats="1" dataCaption="Values" tag="1385901b-6a3e-45c8-8fb5-a4aa910c0af2" updatedVersion="8" minRefreshableVersion="3" useAutoFormatting="1" itemPrintTitles="1" createdVersion="8" indent="0" outline="1" outlineData="1" multipleFieldFilters="0" chartFormat="6">
  <location ref="A20:D25"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6F71ED-F52A-4CCE-B1EA-F23CFC920CE2}" name="FT_PT" cacheId="748" applyNumberFormats="0" applyBorderFormats="0" applyFontFormats="0" applyPatternFormats="0" applyAlignmentFormats="0" applyWidthHeightFormats="1" dataCaption="Values" tag="56b698d5-c921-41ac-8dda-2e075a456537" updatedVersion="8" minRefreshableVersion="3" useAutoFormatting="1" subtotalHiddenItems="1" itemPrintTitles="1" createdVersion="8" indent="0" outline="1" outlineData="1" multipleFieldFilters="0">
  <location ref="A14:D1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baseField="0" baseItem="0"/>
  </dataFields>
  <pivotHierarchies count="57">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B829D3-7ADC-4F41-95F6-DE1C757575C2}" name="PayType" cacheId="754" applyNumberFormats="0" applyBorderFormats="0" applyFontFormats="0" applyPatternFormats="0" applyAlignmentFormats="0" applyWidthHeightFormats="1" dataCaption="Values" tag="39a42a4d-ebd5-49cd-8246-238343420477" updatedVersion="8" minRefreshableVersion="3" useAutoFormatting="1" itemPrintTitles="1" createdVersion="8" indent="0" outline="1" outlineData="1" multipleFieldFilters="0">
  <location ref="A8:D1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1" baseItem="0" numFmtId="10"/>
  </dataField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18C53C7B-960C-4824-84F1-2345531D61B0}" sourceName="[HR Data].[BU Region]">
  <pivotTables>
    <pivotTable tabId="2" name="Total and Active Employees"/>
    <pivotTable tabId="3" name="Ethnicity"/>
    <pivotTable tabId="8" name="Age"/>
    <pivotTable tabId="8" name="FT_PT"/>
    <pivotTable tabId="8" name="Gender"/>
    <pivotTable tabId="8" name="PayType"/>
    <pivotTable tabId="8" name="Turnover"/>
    <pivotTable tabId="6" name="Sepration"/>
    <pivotTable tabId="4" name="Tenure"/>
    <pivotTable tabId="7" name="TermReason"/>
  </pivotTables>
  <data>
    <olap pivotCacheId="415852848">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7AF6E81-D254-4D47-9B12-AE8509EDCC96}" sourceName="[HR Data].[Date (Year)]">
  <pivotTables>
    <pivotTable tabId="3" name="Ethnicity"/>
    <pivotTable tabId="8" name="Age"/>
    <pivotTable tabId="8" name="FT_PT"/>
    <pivotTable tabId="8" name="Gender"/>
    <pivotTable tabId="8" name="Turnover"/>
    <pivotTable tabId="5" name="Reigon"/>
    <pivotTable tabId="6" name="Sepration"/>
    <pivotTable tabId="4" name="Tenure"/>
    <pivotTable tabId="7" name="TermReason"/>
    <pivotTable tabId="8" name="PayType"/>
  </pivotTables>
  <data>
    <olap pivotCacheId="415852848">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9B06FDB2-2167-43EA-BEC3-E16998FF2194}" sourceName="[HR Data].[EthnicGroup]">
  <pivotTables>
    <pivotTable tabId="2" name="Total and Active Employees"/>
    <pivotTable tabId="8" name="Age"/>
    <pivotTable tabId="8" name="FT_PT"/>
    <pivotTable tabId="8" name="Gender"/>
    <pivotTable tabId="8" name="PayType"/>
    <pivotTable tabId="8" name="Turnover"/>
    <pivotTable tabId="5" name="Reigon"/>
    <pivotTable tabId="6" name="Sepration"/>
    <pivotTable tabId="7" name="TermReason"/>
  </pivotTables>
  <data>
    <olap pivotCacheId="415852848">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A983430F-7C9B-41C4-AF3C-2B2F8723199E}" sourceName="[HR Data].[FP]">
  <pivotTables>
    <pivotTable tabId="2" name="Total and Active Employees"/>
    <pivotTable tabId="8" name="Age"/>
    <pivotTable tabId="8" name="Gender"/>
    <pivotTable tabId="8" name="PayType"/>
    <pivotTable tabId="6" name="Sepration"/>
    <pivotTable tabId="7" name="TermReason"/>
  </pivotTables>
  <data>
    <olap pivotCacheId="415852848">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3EDAB9A-16B1-4C88-8457-6C6ACEBC6198}" sourceName="[HR Data].[Gender]">
  <pivotTables>
    <pivotTable tabId="2" name="Total and Active Employees"/>
    <pivotTable tabId="5" name="Reigon"/>
    <pivotTable tabId="6" name="Sepration"/>
    <pivotTable tabId="7" name="TermReason"/>
  </pivotTables>
  <data>
    <olap pivotCacheId="415852848">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F3F31FF7-500C-4A04-A8B2-5845F318C04E}" cache="Slicer_BU_Region" caption="Region" level="1" rowHeight="241300"/>
  <slicer name="Date(Year)" xr10:uid="{8F32A2BE-D281-4C73-805D-8C4876393EB0}" cache="Slicer_Date__Year" caption="Year" columnCount="2" level="1" rowHeight="241300"/>
  <slicer name="EthnicGroup" xr10:uid="{13428DC0-45BF-47DF-8D3C-901E09AC0AB0}" cache="Slicer_EthnicGroup" caption="EthnicGroup" level="1" rowHeight="241300"/>
  <slicer name="FP" xr10:uid="{7F5FF702-EBA1-4E10-98CD-8D269F636F25}" cache="Slicer_FP" caption="Ful/Part" columnCount="2" level="1" rowHeight="241300"/>
  <slicer name="Gender" xr10:uid="{BDB7DAB4-023A-49E1-96EA-B592656EDB72}" cache="Slicer_Gender" caption="Gender" columnCount="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1CAF-A2FA-4C01-B08F-3C2161CB0E80}">
  <dimension ref="A3:D26"/>
  <sheetViews>
    <sheetView workbookViewId="0">
      <selection activeCell="I2" sqref="I2"/>
    </sheetView>
  </sheetViews>
  <sheetFormatPr defaultRowHeight="15" x14ac:dyDescent="0.25"/>
  <cols>
    <col min="1" max="1" width="16.42578125" bestFit="1" customWidth="1"/>
    <col min="2" max="2" width="16.28515625" bestFit="1" customWidth="1"/>
    <col min="3" max="3" width="4" bestFit="1" customWidth="1"/>
    <col min="4" max="4" width="11.28515625" bestFit="1" customWidth="1"/>
  </cols>
  <sheetData>
    <row r="3" spans="1:4" x14ac:dyDescent="0.25">
      <c r="A3" s="1" t="s">
        <v>27</v>
      </c>
      <c r="B3" s="1" t="s">
        <v>41</v>
      </c>
    </row>
    <row r="4" spans="1:4" x14ac:dyDescent="0.25">
      <c r="A4" s="1" t="s">
        <v>0</v>
      </c>
      <c r="B4" t="s">
        <v>42</v>
      </c>
      <c r="C4" t="s">
        <v>43</v>
      </c>
      <c r="D4" t="s">
        <v>1</v>
      </c>
    </row>
    <row r="5" spans="1:4" x14ac:dyDescent="0.25">
      <c r="A5" s="2" t="s">
        <v>32</v>
      </c>
      <c r="B5" s="33"/>
      <c r="C5" s="33"/>
      <c r="D5" s="33"/>
    </row>
    <row r="6" spans="1:4" x14ac:dyDescent="0.25">
      <c r="A6" s="3" t="s">
        <v>39</v>
      </c>
      <c r="B6" s="5">
        <v>20</v>
      </c>
      <c r="C6" s="5">
        <v>25</v>
      </c>
      <c r="D6" s="5">
        <v>45</v>
      </c>
    </row>
    <row r="7" spans="1:4" x14ac:dyDescent="0.25">
      <c r="A7" s="3" t="s">
        <v>40</v>
      </c>
      <c r="B7" s="5">
        <v>14</v>
      </c>
      <c r="C7" s="5">
        <v>35</v>
      </c>
      <c r="D7" s="5">
        <v>49</v>
      </c>
    </row>
    <row r="8" spans="1:4" x14ac:dyDescent="0.25">
      <c r="A8" s="2" t="s">
        <v>33</v>
      </c>
      <c r="B8" s="33"/>
      <c r="C8" s="33"/>
      <c r="D8" s="33"/>
    </row>
    <row r="9" spans="1:4" x14ac:dyDescent="0.25">
      <c r="A9" s="3" t="s">
        <v>39</v>
      </c>
      <c r="B9" s="5">
        <v>25</v>
      </c>
      <c r="C9" s="5">
        <v>17</v>
      </c>
      <c r="D9" s="5">
        <v>42</v>
      </c>
    </row>
    <row r="10" spans="1:4" x14ac:dyDescent="0.25">
      <c r="A10" s="3" t="s">
        <v>40</v>
      </c>
      <c r="B10" s="5">
        <v>15</v>
      </c>
      <c r="C10" s="5">
        <v>35</v>
      </c>
      <c r="D10" s="5">
        <v>50</v>
      </c>
    </row>
    <row r="11" spans="1:4" x14ac:dyDescent="0.25">
      <c r="A11" s="2" t="s">
        <v>34</v>
      </c>
      <c r="B11" s="33"/>
      <c r="C11" s="33"/>
      <c r="D11" s="33"/>
    </row>
    <row r="12" spans="1:4" x14ac:dyDescent="0.25">
      <c r="A12" s="3" t="s">
        <v>39</v>
      </c>
      <c r="B12" s="5">
        <v>14</v>
      </c>
      <c r="C12" s="5">
        <v>16</v>
      </c>
      <c r="D12" s="5">
        <v>30</v>
      </c>
    </row>
    <row r="13" spans="1:4" x14ac:dyDescent="0.25">
      <c r="A13" s="3" t="s">
        <v>40</v>
      </c>
      <c r="B13" s="5">
        <v>11</v>
      </c>
      <c r="C13" s="5">
        <v>50</v>
      </c>
      <c r="D13" s="5">
        <v>61</v>
      </c>
    </row>
    <row r="14" spans="1:4" x14ac:dyDescent="0.25">
      <c r="A14" s="2" t="s">
        <v>35</v>
      </c>
      <c r="B14" s="33"/>
      <c r="C14" s="33"/>
      <c r="D14" s="33"/>
    </row>
    <row r="15" spans="1:4" x14ac:dyDescent="0.25">
      <c r="A15" s="3" t="s">
        <v>39</v>
      </c>
      <c r="B15" s="5">
        <v>19</v>
      </c>
      <c r="C15" s="5">
        <v>24</v>
      </c>
      <c r="D15" s="5">
        <v>43</v>
      </c>
    </row>
    <row r="16" spans="1:4" x14ac:dyDescent="0.25">
      <c r="A16" s="3" t="s">
        <v>40</v>
      </c>
      <c r="B16" s="5">
        <v>13</v>
      </c>
      <c r="C16" s="5">
        <v>35</v>
      </c>
      <c r="D16" s="5">
        <v>48</v>
      </c>
    </row>
    <row r="17" spans="1:4" x14ac:dyDescent="0.25">
      <c r="A17" s="2" t="s">
        <v>36</v>
      </c>
      <c r="B17" s="33"/>
      <c r="C17" s="33"/>
      <c r="D17" s="33"/>
    </row>
    <row r="18" spans="1:4" x14ac:dyDescent="0.25">
      <c r="A18" s="3" t="s">
        <v>39</v>
      </c>
      <c r="B18" s="5">
        <v>27</v>
      </c>
      <c r="C18" s="5">
        <v>22</v>
      </c>
      <c r="D18" s="5">
        <v>49</v>
      </c>
    </row>
    <row r="19" spans="1:4" x14ac:dyDescent="0.25">
      <c r="A19" s="3" t="s">
        <v>40</v>
      </c>
      <c r="B19" s="5">
        <v>13</v>
      </c>
      <c r="C19" s="5">
        <v>30</v>
      </c>
      <c r="D19" s="5">
        <v>43</v>
      </c>
    </row>
    <row r="20" spans="1:4" x14ac:dyDescent="0.25">
      <c r="A20" s="2" t="s">
        <v>37</v>
      </c>
      <c r="B20" s="33"/>
      <c r="C20" s="33"/>
      <c r="D20" s="33"/>
    </row>
    <row r="21" spans="1:4" x14ac:dyDescent="0.25">
      <c r="A21" s="3" t="s">
        <v>39</v>
      </c>
      <c r="B21" s="5">
        <v>23</v>
      </c>
      <c r="C21" s="5">
        <v>25</v>
      </c>
      <c r="D21" s="5">
        <v>48</v>
      </c>
    </row>
    <row r="22" spans="1:4" x14ac:dyDescent="0.25">
      <c r="A22" s="3" t="s">
        <v>40</v>
      </c>
      <c r="B22" s="5">
        <v>14</v>
      </c>
      <c r="C22" s="5">
        <v>40</v>
      </c>
      <c r="D22" s="5">
        <v>54</v>
      </c>
    </row>
    <row r="23" spans="1:4" x14ac:dyDescent="0.25">
      <c r="A23" s="2" t="s">
        <v>38</v>
      </c>
      <c r="B23" s="33"/>
      <c r="C23" s="33"/>
      <c r="D23" s="33"/>
    </row>
    <row r="24" spans="1:4" x14ac:dyDescent="0.25">
      <c r="A24" s="3" t="s">
        <v>39</v>
      </c>
      <c r="B24" s="5">
        <v>21</v>
      </c>
      <c r="C24" s="5">
        <v>19</v>
      </c>
      <c r="D24" s="5">
        <v>40</v>
      </c>
    </row>
    <row r="25" spans="1:4" x14ac:dyDescent="0.25">
      <c r="A25" s="3" t="s">
        <v>40</v>
      </c>
      <c r="B25" s="5">
        <v>18</v>
      </c>
      <c r="C25" s="5">
        <v>30</v>
      </c>
      <c r="D25" s="5">
        <v>48</v>
      </c>
    </row>
    <row r="26" spans="1:4" x14ac:dyDescent="0.25">
      <c r="A26" s="2" t="s">
        <v>1</v>
      </c>
      <c r="B26" s="5">
        <v>247</v>
      </c>
      <c r="C26" s="5">
        <v>403</v>
      </c>
      <c r="D26" s="5">
        <v>650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34491-4F38-4EF1-BB00-50B6B843CAD8}">
  <dimension ref="A3:C8"/>
  <sheetViews>
    <sheetView workbookViewId="0">
      <selection activeCell="C16" sqref="C16"/>
    </sheetView>
  </sheetViews>
  <sheetFormatPr defaultRowHeight="15" x14ac:dyDescent="0.25"/>
  <cols>
    <col min="1" max="1" width="13.140625" bestFit="1" customWidth="1"/>
    <col min="2" max="2" width="10.5703125" bestFit="1" customWidth="1"/>
    <col min="3" max="3" width="8.85546875" bestFit="1" customWidth="1"/>
  </cols>
  <sheetData>
    <row r="3" spans="1:3" x14ac:dyDescent="0.25">
      <c r="A3" s="1" t="s">
        <v>0</v>
      </c>
      <c r="B3" t="s">
        <v>55</v>
      </c>
      <c r="C3" t="s">
        <v>52</v>
      </c>
    </row>
    <row r="4" spans="1:3" x14ac:dyDescent="0.25">
      <c r="A4" s="2" t="s">
        <v>2</v>
      </c>
      <c r="B4" s="6">
        <v>11</v>
      </c>
      <c r="C4" s="33">
        <v>11</v>
      </c>
    </row>
    <row r="5" spans="1:3" x14ac:dyDescent="0.25">
      <c r="A5" s="2" t="s">
        <v>19</v>
      </c>
      <c r="B5" s="6">
        <v>96</v>
      </c>
      <c r="C5" s="33">
        <v>92</v>
      </c>
    </row>
    <row r="6" spans="1:3" x14ac:dyDescent="0.25">
      <c r="A6" s="2" t="s">
        <v>20</v>
      </c>
      <c r="B6" s="6">
        <v>599</v>
      </c>
      <c r="C6" s="33">
        <v>400</v>
      </c>
    </row>
    <row r="7" spans="1:3" x14ac:dyDescent="0.25">
      <c r="A7" s="2" t="s">
        <v>21</v>
      </c>
      <c r="B7" s="6">
        <v>950</v>
      </c>
      <c r="C7" s="33">
        <v>676</v>
      </c>
    </row>
    <row r="8" spans="1:3" x14ac:dyDescent="0.25">
      <c r="A8" s="2" t="s">
        <v>1</v>
      </c>
      <c r="B8" s="6">
        <v>1656</v>
      </c>
      <c r="C8" s="33">
        <v>1179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C1F26-F9FB-4FDB-B8E1-797FF9A3F832}">
  <dimension ref="A3:D9"/>
  <sheetViews>
    <sheetView workbookViewId="0">
      <selection activeCell="A3" sqref="A3"/>
    </sheetView>
  </sheetViews>
  <sheetFormatPr defaultRowHeight="15" x14ac:dyDescent="0.25"/>
  <cols>
    <col min="1" max="1" width="13.140625" bestFit="1" customWidth="1"/>
    <col min="2" max="2" width="16.28515625" bestFit="1" customWidth="1"/>
    <col min="3" max="3" width="9.7109375" bestFit="1" customWidth="1"/>
    <col min="4" max="5" width="11.28515625" bestFit="1" customWidth="1"/>
    <col min="6" max="6" width="9.7109375" bestFit="1" customWidth="1"/>
    <col min="7" max="7" width="14.5703125" bestFit="1" customWidth="1"/>
    <col min="8" max="8" width="13.85546875" bestFit="1" customWidth="1"/>
  </cols>
  <sheetData>
    <row r="3" spans="1:4" x14ac:dyDescent="0.25">
      <c r="A3" s="1" t="s">
        <v>55</v>
      </c>
      <c r="B3" s="1" t="s">
        <v>41</v>
      </c>
    </row>
    <row r="4" spans="1:4" x14ac:dyDescent="0.25">
      <c r="A4" s="1" t="s">
        <v>0</v>
      </c>
      <c r="B4" t="s">
        <v>53</v>
      </c>
      <c r="C4" t="s">
        <v>54</v>
      </c>
      <c r="D4" t="s">
        <v>1</v>
      </c>
    </row>
    <row r="5" spans="1:4" x14ac:dyDescent="0.25">
      <c r="A5" s="2" t="s">
        <v>2</v>
      </c>
      <c r="B5" s="6">
        <v>11</v>
      </c>
      <c r="C5" s="6"/>
      <c r="D5" s="6">
        <v>11</v>
      </c>
    </row>
    <row r="6" spans="1:4" x14ac:dyDescent="0.25">
      <c r="A6" s="2" t="s">
        <v>19</v>
      </c>
      <c r="B6" s="6">
        <v>73</v>
      </c>
      <c r="C6" s="6">
        <v>23</v>
      </c>
      <c r="D6" s="6">
        <v>96</v>
      </c>
    </row>
    <row r="7" spans="1:4" x14ac:dyDescent="0.25">
      <c r="A7" s="2" t="s">
        <v>20</v>
      </c>
      <c r="B7" s="6">
        <v>127</v>
      </c>
      <c r="C7" s="6">
        <v>472</v>
      </c>
      <c r="D7" s="6">
        <v>599</v>
      </c>
    </row>
    <row r="8" spans="1:4" x14ac:dyDescent="0.25">
      <c r="A8" s="2" t="s">
        <v>21</v>
      </c>
      <c r="B8" s="6">
        <v>228</v>
      </c>
      <c r="C8" s="6">
        <v>722</v>
      </c>
      <c r="D8" s="6">
        <v>950</v>
      </c>
    </row>
    <row r="9" spans="1:4" x14ac:dyDescent="0.25">
      <c r="A9" s="2" t="s">
        <v>1</v>
      </c>
      <c r="B9" s="6">
        <v>439</v>
      </c>
      <c r="C9" s="6">
        <v>1217</v>
      </c>
      <c r="D9" s="6">
        <v>1656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90C2-1A74-45FA-9C41-873CC6FBA23B}">
  <dimension ref="A3:D12"/>
  <sheetViews>
    <sheetView workbookViewId="0">
      <selection activeCell="E20" sqref="E20"/>
    </sheetView>
  </sheetViews>
  <sheetFormatPr defaultRowHeight="15" x14ac:dyDescent="0.25"/>
  <cols>
    <col min="1" max="1" width="16.42578125" bestFit="1" customWidth="1"/>
    <col min="2" max="2" width="16.28515625" bestFit="1" customWidth="1"/>
    <col min="3" max="3" width="4" bestFit="1" customWidth="1"/>
    <col min="4" max="4" width="11.28515625" bestFit="1" customWidth="1"/>
  </cols>
  <sheetData>
    <row r="3" spans="1:4" x14ac:dyDescent="0.25">
      <c r="A3" s="1" t="s">
        <v>27</v>
      </c>
      <c r="B3" s="1" t="s">
        <v>41</v>
      </c>
    </row>
    <row r="4" spans="1:4" x14ac:dyDescent="0.25">
      <c r="A4" s="1" t="s">
        <v>0</v>
      </c>
      <c r="B4" t="s">
        <v>42</v>
      </c>
      <c r="C4" t="s">
        <v>43</v>
      </c>
      <c r="D4" t="s">
        <v>1</v>
      </c>
    </row>
    <row r="5" spans="1:4" x14ac:dyDescent="0.25">
      <c r="A5" s="2" t="s">
        <v>45</v>
      </c>
      <c r="B5" s="5">
        <v>25</v>
      </c>
      <c r="C5" s="5">
        <v>50</v>
      </c>
      <c r="D5" s="5">
        <v>75</v>
      </c>
    </row>
    <row r="6" spans="1:4" x14ac:dyDescent="0.25">
      <c r="A6" s="2" t="s">
        <v>46</v>
      </c>
      <c r="B6" s="5">
        <v>86</v>
      </c>
      <c r="C6" s="5">
        <v>27</v>
      </c>
      <c r="D6" s="5">
        <v>113</v>
      </c>
    </row>
    <row r="7" spans="1:4" x14ac:dyDescent="0.25">
      <c r="A7" s="2" t="s">
        <v>47</v>
      </c>
      <c r="B7" s="5">
        <v>21</v>
      </c>
      <c r="C7" s="5">
        <v>41</v>
      </c>
      <c r="D7" s="5">
        <v>62</v>
      </c>
    </row>
    <row r="8" spans="1:4" x14ac:dyDescent="0.25">
      <c r="A8" s="2" t="s">
        <v>48</v>
      </c>
      <c r="B8" s="5">
        <v>34</v>
      </c>
      <c r="C8" s="5">
        <v>90</v>
      </c>
      <c r="D8" s="5">
        <v>124</v>
      </c>
    </row>
    <row r="9" spans="1:4" x14ac:dyDescent="0.25">
      <c r="A9" s="2" t="s">
        <v>49</v>
      </c>
      <c r="B9" s="5">
        <v>21</v>
      </c>
      <c r="C9" s="5">
        <v>73</v>
      </c>
      <c r="D9" s="5">
        <v>94</v>
      </c>
    </row>
    <row r="10" spans="1:4" x14ac:dyDescent="0.25">
      <c r="A10" s="2" t="s">
        <v>50</v>
      </c>
      <c r="B10" s="5">
        <v>33</v>
      </c>
      <c r="C10" s="5">
        <v>81</v>
      </c>
      <c r="D10" s="5">
        <v>114</v>
      </c>
    </row>
    <row r="11" spans="1:4" x14ac:dyDescent="0.25">
      <c r="A11" s="2" t="s">
        <v>51</v>
      </c>
      <c r="B11" s="5">
        <v>27</v>
      </c>
      <c r="C11" s="5">
        <v>41</v>
      </c>
      <c r="D11" s="5">
        <v>68</v>
      </c>
    </row>
    <row r="12" spans="1:4" x14ac:dyDescent="0.25">
      <c r="A12" s="2" t="s">
        <v>1</v>
      </c>
      <c r="B12" s="5">
        <v>247</v>
      </c>
      <c r="C12" s="5">
        <v>403</v>
      </c>
      <c r="D12" s="5">
        <v>650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F032B-A871-469E-B255-A4F934596F34}">
  <dimension ref="A3:D26"/>
  <sheetViews>
    <sheetView workbookViewId="0">
      <selection activeCell="E1" sqref="E1:E1048576"/>
    </sheetView>
  </sheetViews>
  <sheetFormatPr defaultRowHeight="15" x14ac:dyDescent="0.25"/>
  <cols>
    <col min="1" max="1" width="20.85546875" bestFit="1" customWidth="1"/>
    <col min="2" max="2" width="16.28515625" bestFit="1" customWidth="1"/>
    <col min="3" max="3" width="3.140625" bestFit="1" customWidth="1"/>
    <col min="4" max="4" width="11.28515625" bestFit="1" customWidth="1"/>
  </cols>
  <sheetData>
    <row r="3" spans="1:4" x14ac:dyDescent="0.25">
      <c r="A3" s="1" t="s">
        <v>44</v>
      </c>
      <c r="B3" s="1" t="s">
        <v>41</v>
      </c>
    </row>
    <row r="4" spans="1:4" x14ac:dyDescent="0.25">
      <c r="A4" s="1" t="s">
        <v>0</v>
      </c>
      <c r="B4" t="s">
        <v>42</v>
      </c>
      <c r="C4" t="s">
        <v>43</v>
      </c>
      <c r="D4" t="s">
        <v>1</v>
      </c>
    </row>
    <row r="5" spans="1:4" x14ac:dyDescent="0.25">
      <c r="A5" s="2" t="s">
        <v>32</v>
      </c>
      <c r="B5" s="33"/>
      <c r="C5" s="33"/>
      <c r="D5" s="33"/>
    </row>
    <row r="6" spans="1:4" x14ac:dyDescent="0.25">
      <c r="A6" s="3" t="s">
        <v>39</v>
      </c>
      <c r="B6" s="6">
        <v>76.815238095238087</v>
      </c>
      <c r="C6" s="6">
        <v>28.947199999999999</v>
      </c>
      <c r="D6" s="6">
        <v>50.800000000000004</v>
      </c>
    </row>
    <row r="7" spans="1:4" x14ac:dyDescent="0.25">
      <c r="A7" s="3" t="s">
        <v>40</v>
      </c>
      <c r="B7" s="6">
        <v>112.63642857142858</v>
      </c>
      <c r="C7" s="6">
        <v>20.302857142857142</v>
      </c>
      <c r="D7" s="6">
        <v>46.683877551020416</v>
      </c>
    </row>
    <row r="8" spans="1:4" x14ac:dyDescent="0.25">
      <c r="A8" s="2" t="s">
        <v>33</v>
      </c>
      <c r="B8" s="33"/>
      <c r="C8" s="33"/>
      <c r="D8" s="33"/>
    </row>
    <row r="9" spans="1:4" x14ac:dyDescent="0.25">
      <c r="A9" s="3" t="s">
        <v>39</v>
      </c>
      <c r="B9" s="6">
        <v>86.816800000000001</v>
      </c>
      <c r="C9" s="6">
        <v>15.668823529411766</v>
      </c>
      <c r="D9" s="6">
        <v>58.018809523809523</v>
      </c>
    </row>
    <row r="10" spans="1:4" x14ac:dyDescent="0.25">
      <c r="A10" s="3" t="s">
        <v>40</v>
      </c>
      <c r="B10" s="6">
        <v>63.764000000000003</v>
      </c>
      <c r="C10" s="6">
        <v>16.629428571428569</v>
      </c>
      <c r="D10" s="6">
        <v>30.7698</v>
      </c>
    </row>
    <row r="11" spans="1:4" x14ac:dyDescent="0.25">
      <c r="A11" s="2" t="s">
        <v>34</v>
      </c>
      <c r="B11" s="33"/>
      <c r="C11" s="33"/>
      <c r="D11" s="33"/>
    </row>
    <row r="12" spans="1:4" x14ac:dyDescent="0.25">
      <c r="A12" s="3" t="s">
        <v>39</v>
      </c>
      <c r="B12" s="6">
        <v>55.166428571428575</v>
      </c>
      <c r="C12" s="6">
        <v>10.90764705882353</v>
      </c>
      <c r="D12" s="6">
        <v>30.895483870967741</v>
      </c>
    </row>
    <row r="13" spans="1:4" x14ac:dyDescent="0.25">
      <c r="A13" s="3" t="s">
        <v>40</v>
      </c>
      <c r="B13" s="6">
        <v>130.64363636363635</v>
      </c>
      <c r="C13" s="6">
        <v>18.820399999999999</v>
      </c>
      <c r="D13" s="6">
        <v>38.985245901639345</v>
      </c>
    </row>
    <row r="14" spans="1:4" x14ac:dyDescent="0.25">
      <c r="A14" s="2" t="s">
        <v>35</v>
      </c>
      <c r="B14" s="33"/>
      <c r="C14" s="33"/>
      <c r="D14" s="33"/>
    </row>
    <row r="15" spans="1:4" x14ac:dyDescent="0.25">
      <c r="A15" s="3" t="s">
        <v>39</v>
      </c>
      <c r="B15" s="6">
        <v>88.446315789473687</v>
      </c>
      <c r="C15" s="6">
        <v>18.317083333333333</v>
      </c>
      <c r="D15" s="6">
        <v>49.304418604651168</v>
      </c>
    </row>
    <row r="16" spans="1:4" x14ac:dyDescent="0.25">
      <c r="A16" s="3" t="s">
        <v>40</v>
      </c>
      <c r="B16" s="6">
        <v>83.696923076923071</v>
      </c>
      <c r="C16" s="6">
        <v>18.36611111111111</v>
      </c>
      <c r="D16" s="6">
        <v>35.698775510204079</v>
      </c>
    </row>
    <row r="17" spans="1:4" x14ac:dyDescent="0.25">
      <c r="A17" s="2" t="s">
        <v>36</v>
      </c>
      <c r="B17" s="33"/>
      <c r="C17" s="33"/>
      <c r="D17" s="33"/>
    </row>
    <row r="18" spans="1:4" x14ac:dyDescent="0.25">
      <c r="A18" s="3" t="s">
        <v>39</v>
      </c>
      <c r="B18" s="6">
        <v>86.20703703703704</v>
      </c>
      <c r="C18" s="6">
        <v>12.388260869565217</v>
      </c>
      <c r="D18" s="6">
        <v>52.250399999999999</v>
      </c>
    </row>
    <row r="19" spans="1:4" x14ac:dyDescent="0.25">
      <c r="A19" s="3" t="s">
        <v>40</v>
      </c>
      <c r="B19" s="6">
        <v>66.261538461538464</v>
      </c>
      <c r="C19" s="6">
        <v>33.782258064516128</v>
      </c>
      <c r="D19" s="6">
        <v>43.378409090909095</v>
      </c>
    </row>
    <row r="20" spans="1:4" x14ac:dyDescent="0.25">
      <c r="A20" s="2" t="s">
        <v>37</v>
      </c>
      <c r="B20" s="33"/>
      <c r="C20" s="33"/>
      <c r="D20" s="33"/>
    </row>
    <row r="21" spans="1:4" x14ac:dyDescent="0.25">
      <c r="A21" s="3" t="s">
        <v>39</v>
      </c>
      <c r="B21" s="6">
        <v>68.317826086956515</v>
      </c>
      <c r="C21" s="6">
        <v>12.6516</v>
      </c>
      <c r="D21" s="6">
        <v>39.324999999999996</v>
      </c>
    </row>
    <row r="22" spans="1:4" x14ac:dyDescent="0.25">
      <c r="A22" s="3" t="s">
        <v>40</v>
      </c>
      <c r="B22" s="6">
        <v>74.398571428571429</v>
      </c>
      <c r="C22" s="6">
        <v>19.814146341463413</v>
      </c>
      <c r="D22" s="6">
        <v>33.708363636363636</v>
      </c>
    </row>
    <row r="23" spans="1:4" x14ac:dyDescent="0.25">
      <c r="A23" s="2" t="s">
        <v>38</v>
      </c>
      <c r="B23" s="33"/>
      <c r="C23" s="33"/>
      <c r="D23" s="33"/>
    </row>
    <row r="24" spans="1:4" x14ac:dyDescent="0.25">
      <c r="A24" s="3" t="s">
        <v>39</v>
      </c>
      <c r="B24" s="6">
        <v>73.84571428571428</v>
      </c>
      <c r="C24" s="6">
        <v>7.696315789473684</v>
      </c>
      <c r="D24" s="6">
        <v>42.424750000000003</v>
      </c>
    </row>
    <row r="25" spans="1:4" x14ac:dyDescent="0.25">
      <c r="A25" s="3" t="s">
        <v>40</v>
      </c>
      <c r="B25" s="6">
        <v>93.846666666666664</v>
      </c>
      <c r="C25" s="6">
        <v>17.697741935483872</v>
      </c>
      <c r="D25" s="6">
        <v>45.670816326530613</v>
      </c>
    </row>
    <row r="26" spans="1:4" x14ac:dyDescent="0.25">
      <c r="A26" s="2" t="s">
        <v>1</v>
      </c>
      <c r="B26" s="6">
        <v>82.002983870967753</v>
      </c>
      <c r="C26" s="6">
        <v>18.742371638141808</v>
      </c>
      <c r="D26" s="6">
        <v>42.621567732115679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266-D54A-4707-91AC-9BC8AE8D463D}">
  <dimension ref="A3:C92"/>
  <sheetViews>
    <sheetView topLeftCell="B1" workbookViewId="0">
      <selection activeCell="B10" sqref="B10"/>
    </sheetView>
  </sheetViews>
  <sheetFormatPr defaultRowHeight="15" x14ac:dyDescent="0.25"/>
  <cols>
    <col min="1" max="1" width="13.140625" bestFit="1" customWidth="1"/>
    <col min="2" max="2" width="16.42578125" bestFit="1" customWidth="1"/>
    <col min="3" max="3" width="9.7109375" bestFit="1" customWidth="1"/>
  </cols>
  <sheetData>
    <row r="3" spans="1:3" x14ac:dyDescent="0.25">
      <c r="A3" s="1" t="s">
        <v>0</v>
      </c>
      <c r="B3" t="s">
        <v>27</v>
      </c>
      <c r="C3" t="s">
        <v>28</v>
      </c>
    </row>
    <row r="4" spans="1:3" x14ac:dyDescent="0.25">
      <c r="A4" s="2" t="s">
        <v>2</v>
      </c>
      <c r="B4" s="33"/>
      <c r="C4" s="33"/>
    </row>
    <row r="5" spans="1:3" x14ac:dyDescent="0.25">
      <c r="A5" s="3" t="s">
        <v>3</v>
      </c>
      <c r="B5" s="33"/>
      <c r="C5" s="33"/>
    </row>
    <row r="6" spans="1:3" x14ac:dyDescent="0.25">
      <c r="A6" s="4" t="s">
        <v>4</v>
      </c>
      <c r="B6" s="5">
        <v>228</v>
      </c>
      <c r="C6" s="5">
        <v>1</v>
      </c>
    </row>
    <row r="7" spans="1:3" x14ac:dyDescent="0.25">
      <c r="A7" s="4" t="s">
        <v>5</v>
      </c>
      <c r="B7" s="5">
        <v>229</v>
      </c>
      <c r="C7" s="5">
        <v>1</v>
      </c>
    </row>
    <row r="8" spans="1:3" x14ac:dyDescent="0.25">
      <c r="A8" s="4" t="s">
        <v>6</v>
      </c>
      <c r="B8" s="5">
        <v>229</v>
      </c>
      <c r="C8" s="5">
        <v>1</v>
      </c>
    </row>
    <row r="9" spans="1:3" x14ac:dyDescent="0.25">
      <c r="A9" s="3" t="s">
        <v>22</v>
      </c>
      <c r="B9" s="5">
        <v>229</v>
      </c>
      <c r="C9" s="5">
        <v>3</v>
      </c>
    </row>
    <row r="10" spans="1:3" x14ac:dyDescent="0.25">
      <c r="A10" s="3" t="s">
        <v>7</v>
      </c>
      <c r="B10" s="33"/>
      <c r="C10" s="33"/>
    </row>
    <row r="11" spans="1:3" x14ac:dyDescent="0.25">
      <c r="A11" s="4" t="s">
        <v>8</v>
      </c>
      <c r="B11" s="5">
        <v>233</v>
      </c>
      <c r="C11" s="5">
        <v>4</v>
      </c>
    </row>
    <row r="12" spans="1:3" x14ac:dyDescent="0.25">
      <c r="A12" s="4" t="s">
        <v>9</v>
      </c>
      <c r="B12" s="5">
        <v>242</v>
      </c>
      <c r="C12" s="5">
        <v>8</v>
      </c>
    </row>
    <row r="13" spans="1:3" x14ac:dyDescent="0.25">
      <c r="A13" s="4" t="s">
        <v>10</v>
      </c>
      <c r="B13" s="5">
        <v>251</v>
      </c>
      <c r="C13" s="5">
        <v>9</v>
      </c>
    </row>
    <row r="14" spans="1:3" x14ac:dyDescent="0.25">
      <c r="A14" s="3" t="s">
        <v>24</v>
      </c>
      <c r="B14" s="5">
        <v>251</v>
      </c>
      <c r="C14" s="5">
        <v>21</v>
      </c>
    </row>
    <row r="15" spans="1:3" x14ac:dyDescent="0.25">
      <c r="A15" s="3" t="s">
        <v>11</v>
      </c>
      <c r="B15" s="33"/>
      <c r="C15" s="33"/>
    </row>
    <row r="16" spans="1:3" x14ac:dyDescent="0.25">
      <c r="A16" s="4" t="s">
        <v>12</v>
      </c>
      <c r="B16" s="5">
        <v>258</v>
      </c>
      <c r="C16" s="5">
        <v>7</v>
      </c>
    </row>
    <row r="17" spans="1:3" x14ac:dyDescent="0.25">
      <c r="A17" s="4" t="s">
        <v>13</v>
      </c>
      <c r="B17" s="5">
        <v>269</v>
      </c>
      <c r="C17" s="5">
        <v>11</v>
      </c>
    </row>
    <row r="18" spans="1:3" x14ac:dyDescent="0.25">
      <c r="A18" s="4" t="s">
        <v>14</v>
      </c>
      <c r="B18" s="5">
        <v>275</v>
      </c>
      <c r="C18" s="5">
        <v>6</v>
      </c>
    </row>
    <row r="19" spans="1:3" x14ac:dyDescent="0.25">
      <c r="A19" s="3" t="s">
        <v>26</v>
      </c>
      <c r="B19" s="5">
        <v>275</v>
      </c>
      <c r="C19" s="5">
        <v>24</v>
      </c>
    </row>
    <row r="20" spans="1:3" x14ac:dyDescent="0.25">
      <c r="A20" s="3" t="s">
        <v>15</v>
      </c>
      <c r="B20" s="33"/>
      <c r="C20" s="33"/>
    </row>
    <row r="21" spans="1:3" x14ac:dyDescent="0.25">
      <c r="A21" s="4" t="s">
        <v>16</v>
      </c>
      <c r="B21" s="5">
        <v>289</v>
      </c>
      <c r="C21" s="5">
        <v>14</v>
      </c>
    </row>
    <row r="22" spans="1:3" x14ac:dyDescent="0.25">
      <c r="A22" s="4" t="s">
        <v>17</v>
      </c>
      <c r="B22" s="5">
        <v>291</v>
      </c>
      <c r="C22" s="5">
        <v>9</v>
      </c>
    </row>
    <row r="23" spans="1:3" x14ac:dyDescent="0.25">
      <c r="A23" s="4" t="s">
        <v>18</v>
      </c>
      <c r="B23" s="5">
        <v>300</v>
      </c>
      <c r="C23" s="5">
        <v>7</v>
      </c>
    </row>
    <row r="24" spans="1:3" x14ac:dyDescent="0.25">
      <c r="A24" s="3" t="s">
        <v>25</v>
      </c>
      <c r="B24" s="5">
        <v>300</v>
      </c>
      <c r="C24" s="5">
        <v>30</v>
      </c>
    </row>
    <row r="25" spans="1:3" x14ac:dyDescent="0.25">
      <c r="A25" s="2" t="s">
        <v>23</v>
      </c>
      <c r="B25" s="5">
        <v>300</v>
      </c>
      <c r="C25" s="5">
        <v>78</v>
      </c>
    </row>
    <row r="26" spans="1:3" x14ac:dyDescent="0.25">
      <c r="A26" s="2" t="s">
        <v>19</v>
      </c>
      <c r="B26" s="33"/>
      <c r="C26" s="33"/>
    </row>
    <row r="27" spans="1:3" x14ac:dyDescent="0.25">
      <c r="A27" s="3" t="s">
        <v>3</v>
      </c>
      <c r="B27" s="33"/>
      <c r="C27" s="33"/>
    </row>
    <row r="28" spans="1:3" x14ac:dyDescent="0.25">
      <c r="A28" s="4" t="s">
        <v>4</v>
      </c>
      <c r="B28" s="5">
        <v>312</v>
      </c>
      <c r="C28" s="5">
        <v>10</v>
      </c>
    </row>
    <row r="29" spans="1:3" x14ac:dyDescent="0.25">
      <c r="A29" s="4" t="s">
        <v>5</v>
      </c>
      <c r="B29" s="5">
        <v>322</v>
      </c>
      <c r="C29" s="5">
        <v>9</v>
      </c>
    </row>
    <row r="30" spans="1:3" x14ac:dyDescent="0.25">
      <c r="A30" s="4" t="s">
        <v>6</v>
      </c>
      <c r="B30" s="5">
        <v>338</v>
      </c>
      <c r="C30" s="5">
        <v>18</v>
      </c>
    </row>
    <row r="31" spans="1:3" x14ac:dyDescent="0.25">
      <c r="A31" s="3" t="s">
        <v>22</v>
      </c>
      <c r="B31" s="5">
        <v>338</v>
      </c>
      <c r="C31" s="5">
        <v>37</v>
      </c>
    </row>
    <row r="32" spans="1:3" x14ac:dyDescent="0.25">
      <c r="A32" s="3" t="s">
        <v>7</v>
      </c>
      <c r="B32" s="33"/>
      <c r="C32" s="33"/>
    </row>
    <row r="33" spans="1:3" x14ac:dyDescent="0.25">
      <c r="A33" s="4" t="s">
        <v>8</v>
      </c>
      <c r="B33" s="5">
        <v>343</v>
      </c>
      <c r="C33" s="5">
        <v>8</v>
      </c>
    </row>
    <row r="34" spans="1:3" x14ac:dyDescent="0.25">
      <c r="A34" s="4" t="s">
        <v>9</v>
      </c>
      <c r="B34" s="5">
        <v>351</v>
      </c>
      <c r="C34" s="5">
        <v>7</v>
      </c>
    </row>
    <row r="35" spans="1:3" x14ac:dyDescent="0.25">
      <c r="A35" s="4" t="s">
        <v>10</v>
      </c>
      <c r="B35" s="5">
        <v>361</v>
      </c>
      <c r="C35" s="5">
        <v>7</v>
      </c>
    </row>
    <row r="36" spans="1:3" x14ac:dyDescent="0.25">
      <c r="A36" s="3" t="s">
        <v>24</v>
      </c>
      <c r="B36" s="5">
        <v>361</v>
      </c>
      <c r="C36" s="5">
        <v>22</v>
      </c>
    </row>
    <row r="37" spans="1:3" x14ac:dyDescent="0.25">
      <c r="A37" s="3" t="s">
        <v>11</v>
      </c>
      <c r="B37" s="33"/>
      <c r="C37" s="33"/>
    </row>
    <row r="38" spans="1:3" x14ac:dyDescent="0.25">
      <c r="A38" s="4" t="s">
        <v>12</v>
      </c>
      <c r="B38" s="5">
        <v>370</v>
      </c>
      <c r="C38" s="5">
        <v>8</v>
      </c>
    </row>
    <row r="39" spans="1:3" x14ac:dyDescent="0.25">
      <c r="A39" s="4" t="s">
        <v>13</v>
      </c>
      <c r="B39" s="5">
        <v>386</v>
      </c>
      <c r="C39" s="5">
        <v>18</v>
      </c>
    </row>
    <row r="40" spans="1:3" x14ac:dyDescent="0.25">
      <c r="A40" s="4" t="s">
        <v>14</v>
      </c>
      <c r="B40" s="5">
        <v>403</v>
      </c>
      <c r="C40" s="5">
        <v>21</v>
      </c>
    </row>
    <row r="41" spans="1:3" x14ac:dyDescent="0.25">
      <c r="A41" s="3" t="s">
        <v>26</v>
      </c>
      <c r="B41" s="5">
        <v>403</v>
      </c>
      <c r="C41" s="5">
        <v>47</v>
      </c>
    </row>
    <row r="42" spans="1:3" x14ac:dyDescent="0.25">
      <c r="A42" s="3" t="s">
        <v>15</v>
      </c>
      <c r="B42" s="33"/>
      <c r="C42" s="33"/>
    </row>
    <row r="43" spans="1:3" x14ac:dyDescent="0.25">
      <c r="A43" s="4" t="s">
        <v>16</v>
      </c>
      <c r="B43" s="5">
        <v>426</v>
      </c>
      <c r="C43" s="5">
        <v>24</v>
      </c>
    </row>
    <row r="44" spans="1:3" x14ac:dyDescent="0.25">
      <c r="A44" s="4" t="s">
        <v>17</v>
      </c>
      <c r="B44" s="5">
        <v>453</v>
      </c>
      <c r="C44" s="5">
        <v>33</v>
      </c>
    </row>
    <row r="45" spans="1:3" x14ac:dyDescent="0.25">
      <c r="A45" s="4" t="s">
        <v>18</v>
      </c>
      <c r="B45" s="5">
        <v>467</v>
      </c>
      <c r="C45" s="5">
        <v>17</v>
      </c>
    </row>
    <row r="46" spans="1:3" x14ac:dyDescent="0.25">
      <c r="A46" s="3" t="s">
        <v>25</v>
      </c>
      <c r="B46" s="5">
        <v>467</v>
      </c>
      <c r="C46" s="5">
        <v>74</v>
      </c>
    </row>
    <row r="47" spans="1:3" x14ac:dyDescent="0.25">
      <c r="A47" s="2" t="s">
        <v>29</v>
      </c>
      <c r="B47" s="5">
        <v>467</v>
      </c>
      <c r="C47" s="5">
        <v>180</v>
      </c>
    </row>
    <row r="48" spans="1:3" x14ac:dyDescent="0.25">
      <c r="A48" s="2" t="s">
        <v>20</v>
      </c>
      <c r="B48" s="33"/>
      <c r="C48" s="33"/>
    </row>
    <row r="49" spans="1:3" x14ac:dyDescent="0.25">
      <c r="A49" s="3" t="s">
        <v>3</v>
      </c>
      <c r="B49" s="33"/>
      <c r="C49" s="33"/>
    </row>
    <row r="50" spans="1:3" x14ac:dyDescent="0.25">
      <c r="A50" s="4" t="s">
        <v>4</v>
      </c>
      <c r="B50" s="5">
        <v>455</v>
      </c>
      <c r="C50" s="5">
        <v>18</v>
      </c>
    </row>
    <row r="51" spans="1:3" x14ac:dyDescent="0.25">
      <c r="A51" s="4" t="s">
        <v>5</v>
      </c>
      <c r="B51" s="5">
        <v>454</v>
      </c>
      <c r="C51" s="5">
        <v>27</v>
      </c>
    </row>
    <row r="52" spans="1:3" x14ac:dyDescent="0.25">
      <c r="A52" s="4" t="s">
        <v>6</v>
      </c>
      <c r="B52" s="5">
        <v>449</v>
      </c>
      <c r="C52" s="5">
        <v>21</v>
      </c>
    </row>
    <row r="53" spans="1:3" x14ac:dyDescent="0.25">
      <c r="A53" s="3" t="s">
        <v>22</v>
      </c>
      <c r="B53" s="5">
        <v>449</v>
      </c>
      <c r="C53" s="5">
        <v>66</v>
      </c>
    </row>
    <row r="54" spans="1:3" x14ac:dyDescent="0.25">
      <c r="A54" s="3" t="s">
        <v>7</v>
      </c>
      <c r="B54" s="33"/>
      <c r="C54" s="33"/>
    </row>
    <row r="55" spans="1:3" x14ac:dyDescent="0.25">
      <c r="A55" s="4" t="s">
        <v>8</v>
      </c>
      <c r="B55" s="5">
        <v>448</v>
      </c>
      <c r="C55" s="5">
        <v>31</v>
      </c>
    </row>
    <row r="56" spans="1:3" x14ac:dyDescent="0.25">
      <c r="A56" s="4" t="s">
        <v>9</v>
      </c>
      <c r="B56" s="5">
        <v>454</v>
      </c>
      <c r="C56" s="5">
        <v>47</v>
      </c>
    </row>
    <row r="57" spans="1:3" x14ac:dyDescent="0.25">
      <c r="A57" s="4" t="s">
        <v>10</v>
      </c>
      <c r="B57" s="5">
        <v>458</v>
      </c>
      <c r="C57" s="5">
        <v>36</v>
      </c>
    </row>
    <row r="58" spans="1:3" x14ac:dyDescent="0.25">
      <c r="A58" s="3" t="s">
        <v>24</v>
      </c>
      <c r="B58" s="5">
        <v>458</v>
      </c>
      <c r="C58" s="5">
        <v>114</v>
      </c>
    </row>
    <row r="59" spans="1:3" x14ac:dyDescent="0.25">
      <c r="A59" s="3" t="s">
        <v>11</v>
      </c>
      <c r="B59" s="33"/>
      <c r="C59" s="33"/>
    </row>
    <row r="60" spans="1:3" x14ac:dyDescent="0.25">
      <c r="A60" s="4" t="s">
        <v>12</v>
      </c>
      <c r="B60" s="5">
        <v>462</v>
      </c>
      <c r="C60" s="5">
        <v>53</v>
      </c>
    </row>
    <row r="61" spans="1:3" x14ac:dyDescent="0.25">
      <c r="A61" s="4" t="s">
        <v>13</v>
      </c>
      <c r="B61" s="5">
        <v>488</v>
      </c>
      <c r="C61" s="5">
        <v>76</v>
      </c>
    </row>
    <row r="62" spans="1:3" x14ac:dyDescent="0.25">
      <c r="A62" s="4" t="s">
        <v>14</v>
      </c>
      <c r="B62" s="5">
        <v>494</v>
      </c>
      <c r="C62" s="5">
        <v>47</v>
      </c>
    </row>
    <row r="63" spans="1:3" x14ac:dyDescent="0.25">
      <c r="A63" s="3" t="s">
        <v>26</v>
      </c>
      <c r="B63" s="5">
        <v>494</v>
      </c>
      <c r="C63" s="5">
        <v>176</v>
      </c>
    </row>
    <row r="64" spans="1:3" x14ac:dyDescent="0.25">
      <c r="A64" s="3" t="s">
        <v>15</v>
      </c>
      <c r="B64" s="33"/>
      <c r="C64" s="33"/>
    </row>
    <row r="65" spans="1:3" x14ac:dyDescent="0.25">
      <c r="A65" s="4" t="s">
        <v>16</v>
      </c>
      <c r="B65" s="5">
        <v>504</v>
      </c>
      <c r="C65" s="5">
        <v>65</v>
      </c>
    </row>
    <row r="66" spans="1:3" x14ac:dyDescent="0.25">
      <c r="A66" s="4" t="s">
        <v>17</v>
      </c>
      <c r="B66" s="5">
        <v>517</v>
      </c>
      <c r="C66" s="5">
        <v>55</v>
      </c>
    </row>
    <row r="67" spans="1:3" x14ac:dyDescent="0.25">
      <c r="A67" s="4" t="s">
        <v>18</v>
      </c>
      <c r="B67" s="5">
        <v>505</v>
      </c>
      <c r="C67" s="5">
        <v>10</v>
      </c>
    </row>
    <row r="68" spans="1:3" x14ac:dyDescent="0.25">
      <c r="A68" s="3" t="s">
        <v>25</v>
      </c>
      <c r="B68" s="5">
        <v>505</v>
      </c>
      <c r="C68" s="5">
        <v>130</v>
      </c>
    </row>
    <row r="69" spans="1:3" x14ac:dyDescent="0.25">
      <c r="A69" s="2" t="s">
        <v>30</v>
      </c>
      <c r="B69" s="5">
        <v>505</v>
      </c>
      <c r="C69" s="5">
        <v>486</v>
      </c>
    </row>
    <row r="70" spans="1:3" x14ac:dyDescent="0.25">
      <c r="A70" s="2" t="s">
        <v>21</v>
      </c>
      <c r="B70" s="33"/>
      <c r="C70" s="33"/>
    </row>
    <row r="71" spans="1:3" x14ac:dyDescent="0.25">
      <c r="A71" s="3" t="s">
        <v>3</v>
      </c>
      <c r="B71" s="33"/>
      <c r="C71" s="33"/>
    </row>
    <row r="72" spans="1:3" x14ac:dyDescent="0.25">
      <c r="A72" s="4" t="s">
        <v>4</v>
      </c>
      <c r="B72" s="5">
        <v>506</v>
      </c>
      <c r="C72" s="5">
        <v>39</v>
      </c>
    </row>
    <row r="73" spans="1:3" x14ac:dyDescent="0.25">
      <c r="A73" s="4" t="s">
        <v>5</v>
      </c>
      <c r="B73" s="5">
        <v>505</v>
      </c>
      <c r="C73" s="5">
        <v>34</v>
      </c>
    </row>
    <row r="74" spans="1:3" x14ac:dyDescent="0.25">
      <c r="A74" s="4" t="s">
        <v>6</v>
      </c>
      <c r="B74" s="5">
        <v>525</v>
      </c>
      <c r="C74" s="5">
        <v>54</v>
      </c>
    </row>
    <row r="75" spans="1:3" x14ac:dyDescent="0.25">
      <c r="A75" s="3" t="s">
        <v>22</v>
      </c>
      <c r="B75" s="5">
        <v>525</v>
      </c>
      <c r="C75" s="5">
        <v>127</v>
      </c>
    </row>
    <row r="76" spans="1:3" x14ac:dyDescent="0.25">
      <c r="A76" s="3" t="s">
        <v>7</v>
      </c>
      <c r="B76" s="33"/>
      <c r="C76" s="33"/>
    </row>
    <row r="77" spans="1:3" x14ac:dyDescent="0.25">
      <c r="A77" s="4" t="s">
        <v>8</v>
      </c>
      <c r="B77" s="5">
        <v>537</v>
      </c>
      <c r="C77" s="5">
        <v>72</v>
      </c>
    </row>
    <row r="78" spans="1:3" x14ac:dyDescent="0.25">
      <c r="A78" s="4" t="s">
        <v>9</v>
      </c>
      <c r="B78" s="5">
        <v>571</v>
      </c>
      <c r="C78" s="5">
        <v>108</v>
      </c>
    </row>
    <row r="79" spans="1:3" x14ac:dyDescent="0.25">
      <c r="A79" s="4" t="s">
        <v>10</v>
      </c>
      <c r="B79" s="5">
        <v>633</v>
      </c>
      <c r="C79" s="5">
        <v>118</v>
      </c>
    </row>
    <row r="80" spans="1:3" x14ac:dyDescent="0.25">
      <c r="A80" s="3" t="s">
        <v>24</v>
      </c>
      <c r="B80" s="5">
        <v>633</v>
      </c>
      <c r="C80" s="5">
        <v>298</v>
      </c>
    </row>
    <row r="81" spans="1:3" x14ac:dyDescent="0.25">
      <c r="A81" s="3" t="s">
        <v>11</v>
      </c>
      <c r="B81" s="33"/>
      <c r="C81" s="33"/>
    </row>
    <row r="82" spans="1:3" x14ac:dyDescent="0.25">
      <c r="A82" s="4" t="s">
        <v>12</v>
      </c>
      <c r="B82" s="5">
        <v>635</v>
      </c>
      <c r="C82" s="5">
        <v>102</v>
      </c>
    </row>
    <row r="83" spans="1:3" x14ac:dyDescent="0.25">
      <c r="A83" s="4" t="s">
        <v>13</v>
      </c>
      <c r="B83" s="5">
        <v>634</v>
      </c>
      <c r="C83" s="5">
        <v>96</v>
      </c>
    </row>
    <row r="84" spans="1:3" x14ac:dyDescent="0.25">
      <c r="A84" s="4" t="s">
        <v>14</v>
      </c>
      <c r="B84" s="5">
        <v>648</v>
      </c>
      <c r="C84" s="5">
        <v>80</v>
      </c>
    </row>
    <row r="85" spans="1:3" x14ac:dyDescent="0.25">
      <c r="A85" s="3" t="s">
        <v>26</v>
      </c>
      <c r="B85" s="5">
        <v>648</v>
      </c>
      <c r="C85" s="5">
        <v>278</v>
      </c>
    </row>
    <row r="86" spans="1:3" x14ac:dyDescent="0.25">
      <c r="A86" s="3" t="s">
        <v>15</v>
      </c>
      <c r="B86" s="33"/>
      <c r="C86" s="33"/>
    </row>
    <row r="87" spans="1:3" x14ac:dyDescent="0.25">
      <c r="A87" s="4" t="s">
        <v>16</v>
      </c>
      <c r="B87" s="5">
        <v>658</v>
      </c>
      <c r="C87" s="5">
        <v>102</v>
      </c>
    </row>
    <row r="88" spans="1:3" x14ac:dyDescent="0.25">
      <c r="A88" s="4" t="s">
        <v>17</v>
      </c>
      <c r="B88" s="5">
        <v>657</v>
      </c>
      <c r="C88" s="5">
        <v>45</v>
      </c>
    </row>
    <row r="89" spans="1:3" x14ac:dyDescent="0.25">
      <c r="A89" s="4" t="s">
        <v>18</v>
      </c>
      <c r="B89" s="5">
        <v>650</v>
      </c>
      <c r="C89" s="5">
        <v>2</v>
      </c>
    </row>
    <row r="90" spans="1:3" x14ac:dyDescent="0.25">
      <c r="A90" s="3" t="s">
        <v>25</v>
      </c>
      <c r="B90" s="5">
        <v>650</v>
      </c>
      <c r="C90" s="5">
        <v>149</v>
      </c>
    </row>
    <row r="91" spans="1:3" x14ac:dyDescent="0.25">
      <c r="A91" s="2" t="s">
        <v>31</v>
      </c>
      <c r="B91" s="5">
        <v>650</v>
      </c>
      <c r="C91" s="5">
        <v>852</v>
      </c>
    </row>
    <row r="92" spans="1:3" x14ac:dyDescent="0.25">
      <c r="A92" s="2" t="s">
        <v>1</v>
      </c>
      <c r="B92" s="5">
        <v>650</v>
      </c>
      <c r="C92" s="5">
        <v>1596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0195-B933-4355-85B2-225830FBD289}">
  <dimension ref="A3:D33"/>
  <sheetViews>
    <sheetView topLeftCell="A16" workbookViewId="0">
      <selection activeCell="B22" sqref="B22"/>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s>
  <sheetData>
    <row r="3" spans="1:4" x14ac:dyDescent="0.25">
      <c r="A3" s="1" t="s">
        <v>0</v>
      </c>
      <c r="B3" t="s">
        <v>27</v>
      </c>
    </row>
    <row r="4" spans="1:4" x14ac:dyDescent="0.25">
      <c r="A4" s="2" t="s">
        <v>39</v>
      </c>
      <c r="B4" s="5">
        <v>297</v>
      </c>
    </row>
    <row r="5" spans="1:4" x14ac:dyDescent="0.25">
      <c r="A5" s="2" t="s">
        <v>40</v>
      </c>
      <c r="B5" s="5">
        <v>353</v>
      </c>
    </row>
    <row r="6" spans="1:4" x14ac:dyDescent="0.25">
      <c r="A6" s="2" t="s">
        <v>1</v>
      </c>
      <c r="B6" s="5">
        <v>650</v>
      </c>
    </row>
    <row r="8" spans="1:4" x14ac:dyDescent="0.25">
      <c r="A8" s="1" t="s">
        <v>27</v>
      </c>
      <c r="B8" s="1" t="s">
        <v>41</v>
      </c>
    </row>
    <row r="9" spans="1:4" x14ac:dyDescent="0.25">
      <c r="A9" s="1" t="s">
        <v>0</v>
      </c>
      <c r="B9" t="s">
        <v>39</v>
      </c>
      <c r="C9" t="s">
        <v>40</v>
      </c>
      <c r="D9" t="s">
        <v>1</v>
      </c>
    </row>
    <row r="10" spans="1:4" x14ac:dyDescent="0.25">
      <c r="A10" s="2" t="s">
        <v>56</v>
      </c>
      <c r="B10" s="7">
        <v>0.81818181818181823</v>
      </c>
      <c r="C10" s="7">
        <v>0.91501416430594906</v>
      </c>
      <c r="D10" s="7">
        <v>0.87076923076923074</v>
      </c>
    </row>
    <row r="11" spans="1:4" x14ac:dyDescent="0.25">
      <c r="A11" s="2" t="s">
        <v>57</v>
      </c>
      <c r="B11" s="7">
        <v>0.18181818181818182</v>
      </c>
      <c r="C11" s="7">
        <v>8.4985835694050993E-2</v>
      </c>
      <c r="D11" s="7">
        <v>0.12923076923076923</v>
      </c>
    </row>
    <row r="12" spans="1:4" x14ac:dyDescent="0.25">
      <c r="A12" s="2" t="s">
        <v>1</v>
      </c>
      <c r="B12" s="7">
        <v>1</v>
      </c>
      <c r="C12" s="7">
        <v>1</v>
      </c>
      <c r="D12" s="7">
        <v>1</v>
      </c>
    </row>
    <row r="14" spans="1:4" x14ac:dyDescent="0.25">
      <c r="A14" s="1" t="s">
        <v>27</v>
      </c>
      <c r="B14" s="1" t="s">
        <v>41</v>
      </c>
    </row>
    <row r="15" spans="1:4" x14ac:dyDescent="0.25">
      <c r="A15" s="1" t="s">
        <v>0</v>
      </c>
      <c r="B15" t="s">
        <v>39</v>
      </c>
      <c r="C15" t="s">
        <v>40</v>
      </c>
      <c r="D15" t="s">
        <v>1</v>
      </c>
    </row>
    <row r="16" spans="1:4" x14ac:dyDescent="0.25">
      <c r="A16" s="2" t="s">
        <v>42</v>
      </c>
      <c r="B16" s="5">
        <v>149</v>
      </c>
      <c r="C16" s="5">
        <v>98</v>
      </c>
      <c r="D16" s="5">
        <v>247</v>
      </c>
    </row>
    <row r="17" spans="1:4" x14ac:dyDescent="0.25">
      <c r="A17" s="2" t="s">
        <v>43</v>
      </c>
      <c r="B17" s="5">
        <v>148</v>
      </c>
      <c r="C17" s="5">
        <v>255</v>
      </c>
      <c r="D17" s="5">
        <v>403</v>
      </c>
    </row>
    <row r="18" spans="1:4" x14ac:dyDescent="0.25">
      <c r="A18" s="2" t="s">
        <v>1</v>
      </c>
      <c r="B18" s="5">
        <v>297</v>
      </c>
      <c r="C18" s="5">
        <v>353</v>
      </c>
      <c r="D18" s="5">
        <v>650</v>
      </c>
    </row>
    <row r="20" spans="1:4" x14ac:dyDescent="0.25">
      <c r="A20" s="1" t="s">
        <v>27</v>
      </c>
      <c r="B20" s="1" t="s">
        <v>41</v>
      </c>
    </row>
    <row r="21" spans="1:4" x14ac:dyDescent="0.25">
      <c r="A21" s="1" t="s">
        <v>0</v>
      </c>
      <c r="B21" t="s">
        <v>39</v>
      </c>
      <c r="C21" t="s">
        <v>40</v>
      </c>
      <c r="D21" t="s">
        <v>1</v>
      </c>
    </row>
    <row r="22" spans="1:4" x14ac:dyDescent="0.25">
      <c r="A22" s="2" t="s">
        <v>58</v>
      </c>
      <c r="B22" s="5">
        <v>172</v>
      </c>
      <c r="C22" s="5">
        <v>165</v>
      </c>
      <c r="D22" s="5">
        <v>337</v>
      </c>
    </row>
    <row r="23" spans="1:4" x14ac:dyDescent="0.25">
      <c r="A23" s="2" t="s">
        <v>59</v>
      </c>
      <c r="B23" s="5">
        <v>81</v>
      </c>
      <c r="C23" s="5">
        <v>105</v>
      </c>
      <c r="D23" s="5">
        <v>186</v>
      </c>
    </row>
    <row r="24" spans="1:4" x14ac:dyDescent="0.25">
      <c r="A24" s="2" t="s">
        <v>60</v>
      </c>
      <c r="B24" s="5">
        <v>44</v>
      </c>
      <c r="C24" s="5">
        <v>83</v>
      </c>
      <c r="D24" s="5">
        <v>127</v>
      </c>
    </row>
    <row r="25" spans="1:4" x14ac:dyDescent="0.25">
      <c r="A25" s="2" t="s">
        <v>1</v>
      </c>
      <c r="B25" s="5">
        <v>297</v>
      </c>
      <c r="C25" s="5">
        <v>353</v>
      </c>
      <c r="D25" s="5">
        <v>650</v>
      </c>
    </row>
    <row r="27" spans="1:4" x14ac:dyDescent="0.25">
      <c r="A27" s="1" t="s">
        <v>61</v>
      </c>
      <c r="B27" s="1" t="s">
        <v>41</v>
      </c>
    </row>
    <row r="28" spans="1:4" x14ac:dyDescent="0.25">
      <c r="A28" s="1" t="s">
        <v>0</v>
      </c>
      <c r="B28" t="s">
        <v>39</v>
      </c>
      <c r="C28" t="s">
        <v>40</v>
      </c>
      <c r="D28" t="s">
        <v>1</v>
      </c>
    </row>
    <row r="29" spans="1:4" x14ac:dyDescent="0.25">
      <c r="A29" s="2" t="s">
        <v>2</v>
      </c>
      <c r="B29" s="8">
        <v>3.2258064516129031E-2</v>
      </c>
      <c r="C29" s="8">
        <v>4.1379310344827586E-2</v>
      </c>
      <c r="D29" s="8">
        <v>3.6666666666666667E-2</v>
      </c>
    </row>
    <row r="30" spans="1:4" x14ac:dyDescent="0.25">
      <c r="A30" s="2" t="s">
        <v>19</v>
      </c>
      <c r="B30" s="8">
        <v>0.19742489270386265</v>
      </c>
      <c r="C30" s="8">
        <v>0.21367521367521367</v>
      </c>
      <c r="D30" s="8">
        <v>0.20556745182012848</v>
      </c>
    </row>
    <row r="31" spans="1:4" x14ac:dyDescent="0.25">
      <c r="A31" s="2" t="s">
        <v>20</v>
      </c>
      <c r="B31" s="8">
        <v>1.1836734693877551</v>
      </c>
      <c r="C31" s="8">
        <v>1.1884615384615385</v>
      </c>
      <c r="D31" s="8">
        <v>1.1861386138613861</v>
      </c>
    </row>
    <row r="32" spans="1:4" x14ac:dyDescent="0.25">
      <c r="A32" s="2" t="s">
        <v>21</v>
      </c>
      <c r="B32" s="8">
        <v>1.3905723905723906</v>
      </c>
      <c r="C32" s="8">
        <v>1.5212464589235128</v>
      </c>
      <c r="D32" s="8">
        <v>1.4615384615384615</v>
      </c>
    </row>
    <row r="33" spans="1:4" x14ac:dyDescent="0.25">
      <c r="A33" s="2" t="s">
        <v>1</v>
      </c>
      <c r="B33" s="8">
        <v>2.5387205387205389</v>
      </c>
      <c r="C33" s="8">
        <v>2.5552407932011332</v>
      </c>
      <c r="D33" s="8">
        <v>2.5476923076923077</v>
      </c>
    </row>
  </sheetData>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
  <sheetViews>
    <sheetView showGridLines="0" showRowColHeaders="0" tabSelected="1" zoomScale="80" zoomScaleNormal="80" workbookViewId="0">
      <selection activeCell="A2" sqref="A2:E5"/>
    </sheetView>
  </sheetViews>
  <sheetFormatPr defaultRowHeight="15" x14ac:dyDescent="0.25"/>
  <sheetData>
    <row r="1" spans="1:24" ht="7.5" customHeight="1" x14ac:dyDescent="0.25"/>
    <row r="2" spans="1:24" ht="23.25" customHeight="1" x14ac:dyDescent="0.25">
      <c r="A2" s="16" t="s">
        <v>62</v>
      </c>
      <c r="B2" s="16"/>
      <c r="C2" s="16"/>
      <c r="D2" s="16"/>
      <c r="E2" s="16"/>
      <c r="F2" s="24" t="s">
        <v>63</v>
      </c>
      <c r="G2" s="10">
        <f>G5/F5</f>
        <v>0.45692307692307693</v>
      </c>
      <c r="H2" s="22">
        <f>H5/F5</f>
        <v>0.54307692307692312</v>
      </c>
      <c r="K2" s="19"/>
      <c r="L2" s="19"/>
      <c r="S2" s="18" t="s">
        <v>66</v>
      </c>
      <c r="T2" s="18"/>
      <c r="U2" s="18"/>
    </row>
    <row r="3" spans="1:24" ht="16.5" customHeight="1" x14ac:dyDescent="0.25">
      <c r="A3" s="16"/>
      <c r="B3" s="16"/>
      <c r="C3" s="16"/>
      <c r="D3" s="16"/>
      <c r="E3" s="16"/>
      <c r="F3" s="25"/>
      <c r="G3" s="9"/>
      <c r="H3" s="23"/>
      <c r="K3" s="19"/>
      <c r="L3" s="19"/>
    </row>
    <row r="4" spans="1:24" x14ac:dyDescent="0.25">
      <c r="A4" s="16"/>
      <c r="B4" s="16"/>
      <c r="C4" s="16"/>
      <c r="D4" s="16"/>
      <c r="E4" s="16"/>
      <c r="F4" s="19"/>
      <c r="H4" s="19"/>
      <c r="I4" s="20" t="s">
        <v>56</v>
      </c>
      <c r="J4" s="12">
        <f>GETPIVOTDATA("[Measures].[ActiveEmployees]",headline!$A$8,"[HR Data].[Gender]","[HR Data].[Gender].&amp;[F]","[HR Data].[PayType]","[HR Data].[PayType].&amp;[Hourly]")</f>
        <v>0.81818181818181823</v>
      </c>
      <c r="K4" s="21">
        <f>GETPIVOTDATA("[Measures].[ActiveEmployees]",headline!$A$8,"[HR Data].[Gender]","[HR Data].[Gender].&amp;[M]","[HR Data].[PayType]","[HR Data].[PayType].&amp;[Hourly]")</f>
        <v>0.91501416430594906</v>
      </c>
      <c r="L4" s="20" t="s">
        <v>64</v>
      </c>
      <c r="M4" s="11">
        <f>GETPIVOTDATA("[Measures].[ActiveEmployees]",headline!$A$14,"[HR Data].[Gender]","[HR Data].[Gender].&amp;[F]","[HR Data].[FP]","[HR Data].[FP].&amp;[FT]")</f>
        <v>149</v>
      </c>
      <c r="N4" s="15">
        <f>GETPIVOTDATA("[Measures].[ActiveEmployees]",headline!$A$14,"[HR Data].[Gender]","[HR Data].[Gender].&amp;[M]","[HR Data].[FP]","[HR Data].[FP].&amp;[FT]")</f>
        <v>98</v>
      </c>
    </row>
    <row r="5" spans="1:24" ht="15.75" thickBot="1" x14ac:dyDescent="0.3">
      <c r="A5" s="34"/>
      <c r="B5" s="34"/>
      <c r="C5" s="34"/>
      <c r="D5" s="34"/>
      <c r="E5" s="34"/>
      <c r="F5" s="27">
        <f>GETPIVOTDATA("[Measures].[ActiveEmployees]",headline!$A$3)</f>
        <v>650</v>
      </c>
      <c r="G5" s="28">
        <f>GETPIVOTDATA("[Measures].[ActiveEmployees]",headline!$A$3,"[HR Data].[Gender]","[HR Data].[Gender].&amp;[F]")</f>
        <v>297</v>
      </c>
      <c r="H5" s="29">
        <f>GETPIVOTDATA("[Measures].[ActiveEmployees]",headline!$A$3,"[HR Data].[Gender]","[HR Data].[Gender].&amp;[M]")</f>
        <v>353</v>
      </c>
      <c r="I5" s="27" t="s">
        <v>57</v>
      </c>
      <c r="J5" s="30">
        <f>GETPIVOTDATA("[Measures].[ActiveEmployees]",headline!$A$8,"[HR Data].[Gender]","[HR Data].[Gender].&amp;[F]","[HR Data].[PayType]","[HR Data].[PayType].&amp;[Salary]")</f>
        <v>0.18181818181818182</v>
      </c>
      <c r="K5" s="31">
        <f>GETPIVOTDATA("[Measures].[ActiveEmployees]",headline!$A$8,"[HR Data].[Gender]","[HR Data].[Gender].&amp;[M]","[HR Data].[PayType]","[HR Data].[PayType].&amp;[Salary]")</f>
        <v>8.4985835694050993E-2</v>
      </c>
      <c r="L5" s="27" t="s">
        <v>65</v>
      </c>
      <c r="M5" s="28">
        <f>GETPIVOTDATA("[Measures].[ActiveEmployees]",headline!$A$14,"[HR Data].[Gender]","[HR Data].[Gender].&amp;[F]","[HR Data].[FP]","[HR Data].[FP].&amp;[PT]")</f>
        <v>148</v>
      </c>
      <c r="N5" s="29">
        <f>GETPIVOTDATA("[Measures].[ActiveEmployees]",headline!$A$14,"[HR Data].[Gender]","[HR Data].[Gender].&amp;[M]","[HR Data].[FP]","[HR Data].[FP].&amp;[PT]")</f>
        <v>255</v>
      </c>
      <c r="O5" s="26"/>
      <c r="P5" s="26"/>
      <c r="Q5" s="26"/>
      <c r="R5" s="26"/>
      <c r="S5" s="32">
        <f>GETPIVOTDATA("[Measures].[To %]",headline!$A$27)</f>
        <v>2.5476923076923077</v>
      </c>
      <c r="T5" s="32">
        <f>GETPIVOTDATA("[Measures].[To %]",headline!$A$27,"[HR Data].[Gender]","[HR Data].[Gender].&amp;[F]")</f>
        <v>2.5387205387205389</v>
      </c>
      <c r="U5" s="32">
        <f>GETPIVOTDATA("[Measures].[To %]",headline!$A$27,"[HR Data].[Gender]","[HR Data].[Gender].&amp;[M]")</f>
        <v>2.5552407932011332</v>
      </c>
      <c r="V5" s="26"/>
      <c r="W5" s="26"/>
      <c r="X5" s="26"/>
    </row>
    <row r="6" spans="1:24" x14ac:dyDescent="0.25">
      <c r="A6" s="19"/>
      <c r="B6" s="19"/>
      <c r="J6" s="13"/>
      <c r="K6" s="14"/>
      <c r="U6" s="17"/>
    </row>
  </sheetData>
  <mergeCells count="2">
    <mergeCell ref="S2:U2"/>
    <mergeCell ref="A2:E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d 9 7 0 7 a c 0 - a 2 5 c - 4 7 c 1 - 9 6 6 c - 5 8 4 4 c d 2 f a a 9 9 " > < C u s t o m C o n t e n t > < ! [ C D A T A [ < ? x m l   v e r s i o n = " 1 . 0 "   e n c o d i n g = " u t f - 1 6 " ? > < S e t t i n g s > < C a l c u l a t e d F i e l d s > < i t e m > < M e a s u r e N a m e > E m p l C o u n t < / M e a s u r e N a m e > < D i s p l a y N a m e > E m p l C o u n t < / D i s p l a y N a m e > < V i s i b l e > F a l s e < / V i s i b l e > < / i t e m > < i t e m > < M e a s u r e N a m e > A c t i v e E m p l o y e e s < / M e a s u r e N a m e > < D i s p l a y N a m e > A c t i v e E m p l o y e e s < / D i s p l a y N a m e > < V i s i b l e > F a l s e < / V i s i b l e > < / i t e m > < i t e m > < M e a s u r e N a m e > N e w H i r e s < / M e a s u r e N a m e > < D i s p l a y N a m e > N e w H i r e s < / D i s p l a y N a m e > < V i s i b l e > F a l s e < / V i s i b l e > < / i t e m > < i t e m > < M e a s u r e N a m e > A v r a g e T e n u r e M o u n t h < / M e a s u r e N a m e > < D i s p l a y N a m e > A v r a g e T e n u r e M o u n t h < / 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11.xml>��< ? x m l   v e r s i o n = " 1 . 0 "   e n c o d i n g = " U T F - 1 6 " ? > < G e m i n i   x m l n s = " h t t p : / / g e m i n i / p i v o t c u s t o m i z a t i o n / d b 9 0 4 c f 3 - f 6 b 9 - 4 a d e - 8 1 8 d - f e 3 0 5 c 6 4 3 1 6 e " > < C u s t o m C o n t e n t > < ! [ C D A T A [ < ? x m l   v e r s i o n = " 1 . 0 "   e n c o d i n g = " u t f - 1 6 " ? > < S e t t i n g s > < C a l c u l a t e d F i e l d s > < i t e m > < M e a s u r e N a m e > E m p l C o u n t < / M e a s u r e N a m e > < D i s p l a y N a m e > E m p l C o u n t < / D i s p l a y N a m e > < V i s i b l e > F a l s e < / V i s i b l e > < / i t e m > < i t e m > < M e a s u r e N a m e > A c t i v e E m p l o y e e s < / M e a s u r e N a m e > < D i s p l a y N a m e > A c t i v e E m p l o y e e s < / D i s p l a y N a m e > < V i s i b l e > F a l s e < / V i s i b l e > < / i t e m > < i t e m > < M e a s u r e N a m e > N e w H i r e s < / M e a s u r e N a m e > < D i s p l a y N a m e > N e w H i r e s < / D i s p l a y N a m e > < V i s i b l e > F a l s e < / V i s i b l e > < / i t e m > < i t e m > < M e a s u r e N a m e > A v r a g e T e n u r e M o u n t h < / M e a s u r e N a m e > < D i s p l a y N a m e > A v r a g e T e n u r e M o u n t h < / D i s p l a y N a m e > < V i s i b l e > T r u e < / V i s i b l e > < / i t e m > < i t e m > < M e a s u r e N a m e > S e p r a t i o n < / M e a s u r e N a m e > < D i s p l a y N a m e > S e p r a t i o n < / D i s p l a y N a m e > < V i s i b l e > F a l s e < / V i s i b l e > < / i t e m > < / C a l c u l a t e d F i e l d s > < S A H o s t H a s h > 0 < / S A H o s t H a s h > < G e m i n i F i e l d L i s t V i s i b l e > T r u e < / G e m i n i F i e l d L i s t V i s i b l e > < / S e t t i n g s > ] ] > < / C u s t o m C o n t e n t > < / G e m i n i > 
</file>

<file path=customXml/item12.xml>��< ? x m l   v e r s i o n = " 1 . 0 "   e n c o d i n g = " U T F - 1 6 " ? > < G e m i n i   x m l n s = " h t t p : / / g e m i n i / p i v o t c u s t o m i z a t i o n / f f c d 5 a 1 d - 9 1 4 e - 4 d 8 e - 9 1 a b - 6 b 6 2 2 d 7 3 5 a b f " > < C u s t o m C o n t e n t > < ! [ C D A T A [ < ? x m l   v e r s i o n = " 1 . 0 "   e n c o d i n g = " u t f - 1 6 " ? > < S e t t i n g s > < C a l c u l a t e d F i e l d s > < i t e m > < M e a s u r e N a m e > E m p l C o u n t < / M e a s u r e N a m e > < D i s p l a y N a m e > E m p l C o u n t < / D i s p l a y N a m e > < V i s i b l e > F a l s e < / V i s i b l e > < / i t e m > < i t e m > < M e a s u r e N a m e > A c t i v e E m p l o y e e s < / M e a s u r e N a m e > < D i s p l a y N a m e > A c t i v e E m p l o y e e s < / D i s p l a y N a m e > < V i s i b l e > F a l s e < / V i s i b l e > < / i t e m > < i t e m > < M e a s u r e N a m e > N e w H i r e s < / M e a s u r e N a m e > < D i s p l a y N a m e > N e w H i r e s < / D i s p l a y N a m e > < V i s i b l e > F a l s e < / V i s i b l e > < / i t e m > < i t e m > < M e a s u r e N a m e > A v r a g e T e n u r e M o u n t h < / M e a s u r e N a m e > < D i s p l a y N a m e > A v r a g e T e n u r e M o u n t h < / 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13.xml>��< ? x m l   v e r s i o n = " 1 . 0 "   e n c o d i n g = " U T F - 1 6 " ? > < G e m i n i   x m l n s = " h t t p : / / g e m i n i / p i v o t c u s t o m i z a t i o n / b 7 1 c 1 6 9 e - e c 4 7 - 4 0 7 5 - a 2 a 7 - e 5 f 7 a b b 5 f e d d " > < C u s t o m C o n t e n t > < ! [ C D A T A [ < ? x m l   v e r s i o n = " 1 . 0 "   e n c o d i n g = " u t f - 1 6 " ? > < S e t t i n g s > < C a l c u l a t e d F i e l d s > < i t e m > < M e a s u r e N a m e > E m p l C o u n t < / M e a s u r e N a m e > < D i s p l a y N a m e > E m p l C o u n t < / D i s p l a y N a m e > < V i s i b l e > F a l s e < / V i s i b l e > < / i t e m > < i t e m > < M e a s u r e N a m e > A c t i v e E m p l o y e e s < / M e a s u r e N a m e > < D i s p l a y N a m e > A c t i v e E m p l o y e e s < / D i s p l a y N a m e > < V i s i b l e > F a l s e < / V i s i b l e > < / i t e m > < i t e m > < M e a s u r e N a m e > N e w H i r e s < / M e a s u r e N a m e > < D i s p l a y N a m e > N e w H i r e s < / D i s p l a y N a m e > < V i s i b l e > F a l s e < / V i s i b l e > < / i t e m > < i t e m > < M e a s u r e N a m e > A v r a g e T e n u r e M o u n t h < / M e a s u r e N a m e > < D i s p l a y N a m e > A v r a g e T e n u r e M o u n t h < / 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14.xml>��< ? x m l   v e r s i o n = " 1 . 0 "   e n c o d i n g = " U T F - 1 6 " ? > < G e m i n i   x m l n s = " h t t p : / / g e m i n i / p i v o t c u s t o m i z a t i o n / 5 6 b 6 9 8 d 5 - c 9 2 1 - 4 1 a c - 8 d d a - 2 e 0 7 5 a 4 5 6 5 3 7 " > < C u s t o m C o n t e n t > < ! [ C D A T A [ < ? x m l   v e r s i o n = " 1 . 0 "   e n c o d i n g = " u t f - 1 6 " ? > < S e t t i n g s > < C a l c u l a t e d F i e l d s > < i t e m > < M e a s u r e N a m e > E m p l C o u n t < / M e a s u r e N a m e > < D i s p l a y N a m e > E m p l C o u n t < / D i s p l a y N a m e > < V i s i b l e > F a l s e < / V i s i b l e > < / i t e m > < i t e m > < M e a s u r e N a m e > A c t i v e E m p l o y e e s < / M e a s u r e N a m e > < D i s p l a y N a m e > A c t i v e E m p l o y e e s < / D i s p l a y N a m e > < V i s i b l e > F a l s e < / V i s i b l e > < / i t e m > < i t e m > < M e a s u r e N a m e > N e w H i r e s < / M e a s u r e N a m e > < D i s p l a y N a m e > N e w H i r e s < / D i s p l a y N a m e > < V i s i b l e > F a l s e < / V i s i b l e > < / i t e m > < i t e m > < M e a s u r e N a m e > A v r a g e T e n u r e M o u n t h < / M e a s u r e N a m e > < D i s p l a y N a m e > A v r a g e T e n u r e M o u n t h < / 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15.xml>��< ? x m l   v e r s i o n = " 1 . 0 "   e n c o d i n g = " U T F - 1 6 " ? > < G e m i n i   x m l n s = " h t t p : / / g e m i n i / p i v o t c u s t o m i z a t i o n / 1 5 5 f 2 4 e 3 - f 7 b 4 - 4 9 b 7 - b 7 8 1 - a 7 c d 8 2 9 7 6 e 7 2 " > < C u s t o m C o n t e n t > < ! [ C D A T A [ < ? x m l   v e r s i o n = " 1 . 0 "   e n c o d i n g = " u t f - 1 6 " ? > < S e t t i n g s > < C a l c u l a t e d F i e l d s > < i t e m > < M e a s u r e N a m e > E m p l C o u n t < / M e a s u r e N a m e > < D i s p l a y N a m e > E m p l C o u n t < / D i s p l a y N a m e > < V i s i b l e > F a l s e < / V i s i b l e > < / i t e m > < i t e m > < M e a s u r e N a m e > A c t i v e E m p l o y e e s < / M e a s u r e N a m e > < D i s p l a y N a m e > A c t i v e E m p l o y e e s < / D i s p l a y N a m e > < V i s i b l e > F a l s e < / V i s i b l e > < / i t e m > < i t e m > < M e a s u r e N a m e > N e w H i r e s < / M e a s u r e N a m e > < D i s p l a y N a m e > N e w H i r e s < / D i s p l a y N a m e > < V i s i b l e > F a l s e < / V i s i b l e > < / i t e m > < i t e m > < M e a s u r e N a m e > A v r a g e T e n u r e M o u n t h < / M e a s u r e N a m e > < D i s p l a y N a m e > A v r a g e T e n u r e M o u n t h < / D i s p l a y N a m e > < V i s i b l e > F a l s e < / V i s i b l e > < / i t e m > < i t e m > < M e a s u r e N a m e > S e p r a t i o n < / M e a s u r e N a m e > < D i s p l a y N a m e > S e p r a t i o n < / D i s p l a y N a m e > < V i s i b l e > F a l s e < / V i s i b l e > < / i t e m > < / C a l c u l a t e d F i e l d s > < S A H o s t H a s h > 0 < / S A H o s t H a s h > < G e m i n i F i e l d L i s t V i s i b l e > T r u e < / G e m i n i F i e l d L i s t V i s i b l e > < / S e t t i n g s > ] ] > < / C u s t o m C o n t e n t > < / G e m i n i > 
</file>

<file path=customXml/item16.xml>��< ? x m l   v e r s i o n = " 1 . 0 "   e n c o d i n g = " U T F - 1 6 " ? > < G e m i n i   x m l n s = " h t t p : / / g e m i n i / p i v o t c u s t o m i z a t i o n / 3 5 d 7 6 e a 8 - 2 2 c 9 - 4 8 d 7 - 8 5 8 6 - 1 0 b 4 2 8 7 f a 3 5 6 " > < C u s t o m C o n t e n t > < ! [ C D A T A [ < ? x m l   v e r s i o n = " 1 . 0 "   e n c o d i n g = " u t f - 1 6 " ? > < S e t t i n g s > < C a l c u l a t e d F i e l d s > < i t e m > < M e a s u r e N a m e > E m p l C o u n t < / M e a s u r e N a m e > < D i s p l a y N a m e > E m p l C o u n t < / D i s p l a y N a m e > < V i s i b l e > F a l s e < / V i s i b l e > < / i t e m > < i t e m > < M e a s u r e N a m e > A c t i v e E m p l o y e e s < / M e a s u r e N a m e > < D i s p l a y N a m e > A c t i v e E m p l o y e e s < / D i s p l a y N a m e > < V i s i b l e > F a l s e < / V i s i b l e > < / i t e m > < i t e m > < M e a s u r e N a m e > N e w H i r e s < / M e a s u r e N a m e > < D i s p l a y N a m e > N e w H i r e s < / D i s p l a y N a m e > < V i s i b l e > F a l s e < / V i s i b l e > < / i t e m > < i t e m > < M e a s u r e N a m e > A v r a g e T e n u r e M o u n t h < / M e a s u r e N a m e > < D i s p l a y N a m e > A v r a g e T e n u r e M o u n t h < / D i s p l a y N a m e > < V i s i b l e > T r u e < / V i s i b l e > < / i t e m > < i t e m > < M e a s u r e N a m e > S e p r a t i o n < / M e a s u r e N a m e > < D i s p l a y N a m e > S e p r a t i o n < / D i s p l a y N a m e > < V i s i b l e > F a l s e < / V i s i b l e > < / i t e m > < / C a l c u l a t e d F i e l d s > < S A H o s t H a s h > 0 < / S A H o s t H a s h > < G e m i n i F i e l d L i s t V i s i b l e > T r u e < / G e m i n i F i e l d L i s t V i s i b l e > < / S e t t i n g s > ] ] > < / C u s t o m C o n t e n t > < / G e m i n i > 
</file>

<file path=customXml/item17.xml>��< ? x m l   v e r s i o n = " 1 . 0 "   e n c o d i n g = " u t f - 1 6 " ? > < D a t a M a s h u p   s q m i d = " 2 8 7 0 b f f 8 - b 3 2 d - 4 1 6 b - b 6 4 9 - 6 7 1 d 3 6 e c 9 a 3 f "   x m l n s = " h t t p : / / s c h e m a s . m i c r o s o f t . c o m / D a t a M a s h u p " > A A A A A J E H A A B Q S w M E F A A C A A g A F p U x W Z 1 o F v q l A A A A 9 w A A A B I A H A B D b 2 5 m a W c v U G F j a 2 F n Z S 5 4 b W w g o h g A K K A U A A A A A A A A A A A A A A A A A A A A A A A A A A A A h Y + x D o I w G I R 3 E 9 + B d K c t Z T H k p w y u k p g Q j W s D D T R C a 2 i x v J u D j + Q r C F H U z f H u v u T u H r c 7 Z G P X B l f Z W 2 V 0 i i J M U W C d 0 J V o j Z Y p 0 g Z l f L 2 C v S j P o p b B R G u b j L Z K U e P c J S H E e 4 9 9 j E 1 f E 0 Z p R E 7 5 r i g b 2 Q n 0 g d V / O F R 6 r i 0 l 4 n B 8 r e E M R z H D M d t g C m Q x I V f 6 C 7 B p 8 J z + m L A d W j f 0 k k s d H g o g i w T y / s C f U E s D B B Q A A g A I A B a V M V l 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W l T F Z X n + a 6 J M E A A B d H Q A A E w A c A E Z v c m 1 1 b G F z L 1 N l Y 3 R p b 2 4 x L m 0 g o h g A K K A U A A A A A A A A A A A A A A A A A A A A A A A A A A A A 7 V j f T 9 t I E H 5 H 4 n 9 Y L S 9 B c q N L 2 u s D b V q F h J B I B U J C 1 Y c 4 D 5 t 4 I F b t N b d r A x H i f 7 / Z X c d 2 / O M C N O o d H H 2 p s z / m + + b b m Z 1 h J c x D N + B k b P 5 v f N r Z k Q s m w C F 7 t D 8 i X R Y y S l r E g 3 B 3 h + C / c R C J O e B I L / A c E P W e 6 4 G s 0 d 6 B 7 T A O c v G T C V v t a 4 / 7 h 2 f t U d d e G d m 3 j I E 9 i l t C U A h 9 1 3 G A E 2 2 i o V A u 2 M y D + h g 8 J D M K b m X N o F k E 2 H x B J u 0 w F O 4 s C k F O v 0 7 M 5 u l X 8 v k L C U U E q f 0 B v w l + A u l E M g x 8 0 o u 4 8 S w F a D t O J / A i n 9 c q y V i E X g j G 5 W U g f D 1 G Y x J 7 + f H a p B P w E H g 4 3 U 8 p j I A z H 4 0 a m K x z Z i Y e r 1 W T t c g 9 P c W V i o l R o a 5 / P m R B / O A G Q c 7 C B Y g S K K N j C l U g p T C y t o t O Z 9 C O 7 q 4 Z d 3 C 7 N h 4 b y a C Z e f 2 d i F v B s E x c Y 8 Q s U W Q U 4 b z S e 3 T M / G s E 1 z / 3 M 3 p 3 F o x f K W 7 L a 0 g p J f u N W T W p z F Z 4 Y t 3 n 1 Q h x A w n h L n x Q S m E U J 4 M O f u v B I / 9 6 0 M X R A Q 8 / f q g r B D 1 8 D A g g C i b a V 1 B c e x Q u u D s / F k F 0 X d j Q G x a G L k D 4 W S q M L / W 4 K 0 / h t u + K I v H D 7 2 Q E V x h V h R m 1 P G s r m R i y p Z a y D H w E T K a 2 V v D o W r k L F 8 A j h b K U R d f N 3 A n m z 0 K u N v L I n 4 E w x J m j G O Y 2 l m R A H F n Z L F M T a e i v x Y d 1 X 5 V R 2 W W N j X G U R 1 c B V F C z w j q 5 d c M F + R b M m b c 5 Y N d p o T I l w Y i C U e D v j g / p Z s D N r l V S 1 e D 5 E H w y g e a z C c T u 5 w P 3 U Q y e j 9 r U Z 1 s M / v i E d 3 d c X g 6 Y r a b Z u 2 u r F f W U 3 b h X T J c N t G L M 3 f / x k N S l l F 5 m Z c p s y A S m A R Z B t T t H E 8 c Z m Q x k s u Y 8 A r F s q X p r k U O X M 7 E c Y N U M 3 U s X R G t 9 s 6 U 1 a F G z T O V w z s w I / o r w H B 1 t b p q V K r 3 4 N 4 r W k T f 1 b j C P f G R R S 1 2 x J l 3 w X N / F 7 x a 1 E D x O 0 l b j o 0 W O + D x w X H 7 V a j T / b F r k P A p C G I d L D 1 r p Z / 0 0 4 D B N A 2 k o A h / n s E 8 A h q e U u W v i m X g 8 a V k m 8 X j b 8 8 Y Y Q 0 x I 4 + d a t B S s o g q T p A v Q K q F 8 i i v C 0 X t K 4 Q 5 Q E C Z 6 K E 7 k M X 2 B 0 Q N a o R h 9 o G R a J m u 1 n h k N 9 0 n r S 7 r i X 1 B 9 + 8 o r i y v 1 K 6 y n x 2 P s f d r d 2 S 2 0 x K T W 3 H 9 M E n c O 7 O 8 S r d r + k j v M P u P Q F e 4 N k H f k Z E n O u O d y I H g q L l c n 3 I 9 m 9 u p H 8 k H i L L b H S 8 9 j s 0 i C J C d n F 3 3 7 6 G 4 O n t 1 l c j E L m H B k 0 / 4 B M 5 V q U l 0 Q 8 T c Z n m O F x h w f r m 4 N + 6 U 3 4 u Q S T 4 y g s F U d e b r g N b f m q Z e / q U f P 6 r 6 5 W c 8 c w l p V 0 I n z 1 r l v v X N P 3 H r r 3 J / Z u Z c 2 t e X K b W j 7 G l T X j O 3 V 8 S S Z b F P R d 6 t K e p p 1 5 b V 9 P R X T u k 0 f W + o r D b z + y p + / x F 5 4 9 X / e H w 3 l v d D 7 R 6 n x 6 p 8 I d V h U N S V q 7 l X 3 I 8 r B 3 9 W K G K E f 0 Y V o 1 X O 5 + / 6 t A f n / P h 1 W 1 W z 6 D 5 f 9 t q + 3 X 7 5 6 k 7 r b z L / Y G L K / 8 G q j D T z 1 5 W Z N u v I O p r J i l r 8 k N F / s + 8 2 W O z + l 2 4 a e r 1 L a j J x P f s r Z 9 g H 8 B x u 6 p H 3 5 s K 3 8 L u D 9 D V B L A Q I t A B Q A A g A I A B a V M V m d a B b 6 p Q A A A P c A A A A S A A A A A A A A A A A A A A A A A A A A A A B D b 2 5 m a W c v U G F j a 2 F n Z S 5 4 b W x Q S w E C L Q A U A A I A C A A W l T F Z U 3 I 4 L J s A A A D h A A A A E w A A A A A A A A A A A A A A A A D x A A A A W 0 N v b n R l b n R f V H l w Z X N d L n h t b F B L A Q I t A B Q A A g A I A B a V M V l e f 5 r o k w Q A A F 0 d A A A T A A A A A A A A A A A A A A A A A N k B A A B G b 3 J t d W x h c y 9 T Z W N 0 a W 9 u M S 5 t U E s F B g A A A A A D A A M A w g A A A L 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p u A A A A A A A A i G 4 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S J T I w R G F 0 Y T w v S X R l b V B h d G g + P C 9 J d G V t T G 9 j Y X R p b 2 4 + P F N 0 Y W J s Z U V u d H J p Z X M + P E V u d H J 5 I F R 5 c G U 9 I k Z p b G x T d G F 0 d X M i I F Z h b H V l P S J z Q 2 9 t c G x l d G U i I C 8 + P E V u d H J 5 I F R 5 c G U 9 I k J 1 Z m Z l c k 5 l e H R S Z W Z y Z X N o I i B W Y W x 1 Z T 0 i b D E 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E V u Y W J s Z W Q i I F Z h b H V l P S J s M C I g L z 4 8 R W 5 0 c n k g V H l w Z T 0 i R m l s b E N v b H V t b l R 5 c G V z I i B W Y W x 1 Z T 0 i c 0 N R T U d B d 1 l H Q 1 F Z R 0 N R W U d C Z 0 1 G Q X c 9 P S I g L z 4 8 R W 5 0 c n k g V H l w Z T 0 i R m l s b E x h c 3 R V c G R h d G V k I i B W Y W x 1 Z T 0 i Z D I w M j Q t M D k t M T d U M T U 6 M T A 6 N D M u M z M 1 M j E z M l o i I C 8 + P E V u d H J 5 I F R 5 c G U 9 I k Z p b G x F c n J v c k N v d W 5 0 I i B W Y W x 1 Z T 0 i b D A i I C 8 + P E V u d H J 5 I F R 5 c G U 9 I k Z p b G x F c n J v c k N v Z G U i I F Z h b H V l P S J z V W 5 r b m 9 3 b i I g L z 4 8 R W 5 0 c n k g V H l w Z T 0 i R m l s b G V k Q 2 9 t c G x l d G V S Z X N 1 b H R U b 1 d v c m t z a G V l d C I g V m F s d W U 9 I m w w I i A v P j x F b n R y e S B U e X B l P S J G a W x s Q 2 9 1 b n Q i I F Z h b H V l P S J s M j I x M j k i I C 8 + P E V u d H J 5 I F R 5 c G U 9 I k Z p b G x U b 0 R h d G F N b 2 R l b E V u Y W J s Z W Q i I F Z h b H V l P S J s M S I g L z 4 8 R W 5 0 c n k g V H l w Z T 0 i S X N Q c m l 2 Y X R l I i B W Y W x 1 Z T 0 i b D A i I C 8 + P E V u d H J 5 I F R 5 c G U 9 I l F 1 Z X J 5 S U Q i I F Z h b H V l P S J z M G E x O D I 5 M z U t Y T h l O C 0 0 M m E 2 L T l l Y z E t Z m I 1 N G U 4 M z c 4 M m F k 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V G V u d X J l I V R l b n V y Z S I g L z 4 8 R W 5 0 c n k g V H l w Z T 0 i U m V s Y X R p b 2 5 z a G l w S W 5 m b 0 N v b n R h a W 5 l c i I g V m F s d W U 9 I n N 7 J n F 1 b 3 Q 7 Y 2 9 s d W 1 u Q 2 9 1 b n Q m c X V v d D s 6 M T Y s J n F 1 b 3 Q 7 a 2 V 5 Q 2 9 s d W 1 u T m F t Z X M m c X V v d D s 6 W 1 0 s J n F 1 b 3 Q 7 c X V l c n l S Z W x h d G l v b n N o a X B z J n F 1 b 3 Q 7 O l t d L C Z x d W 9 0 O 2 N v b H V t b k l k Z W 5 0 a X R p Z X M m c X V v d D s 6 W y Z x d W 9 0 O 1 N l Y 3 R p b 2 4 x L 0 h S I E R h d G E v Q 2 h h b m d l Z C B U e X B l I H d p d G g g T G 9 j Y W x l L n t E Y X R l L D B 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S B 3 a X R o I E x v Y 2 F s Z T E u e 1 R l c m 1 E Y X R l L D Z 9 J n F 1 b 3 Q 7 L C Z x d W 9 0 O 1 N l Y 3 R p b 2 4 x L 0 h S I E R h d G E v Q 2 h h b m d l Z C B U e X B l L n t p c 0 5 l d 0 h p c m U s O H 0 m c X V v d D s s J n F 1 b 3 Q 7 U 2 V j d G l v b j E v S F I g R G F 0 Y S 9 D a G F u Z 2 V k I F R 5 c G U u e 0 J V I F J l Z 2 l v b i w 5 f S Z x d W 9 0 O y w m c X V v d D t T Z W N 0 a W 9 u M S 9 I U i B E Y X R h L 0 N o Y W 5 n Z W Q g V H l w Z S B 3 a X R o I E x v Y 2 F s Z T I u e 0 h p c m V E Y X R l L D l 9 J n F 1 b 3 Q 7 L C Z x d W 9 0 O 1 N l Y 3 R p b 2 4 x L 0 h S I E R h d G E v Q 2 h h b m d l Z C B U e X B l L n t Q Y X l U e X B l L D E x f S Z x d W 9 0 O y w m c X V v d D t T Z W N 0 a W 9 u M S 9 I U i B E Y X R h L 0 N o Y W 5 n Z W Q g V H l w Z T I 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I H d p d G g g T G 9 j Y W x l L n t E Y X R l L D B 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S B 3 a X R o I E x v Y 2 F s Z T E u e 1 R l c m 1 E Y X R l L D Z 9 J n F 1 b 3 Q 7 L C Z x d W 9 0 O 1 N l Y 3 R p b 2 4 x L 0 h S I E R h d G E v Q 2 h h b m d l Z C B U e X B l L n t p c 0 5 l d 0 h p c m U s O H 0 m c X V v d D s s J n F 1 b 3 Q 7 U 2 V j d G l v b j E v S F I g R G F 0 Y S 9 D a G F u Z 2 V k I F R 5 c G U u e 0 J V I F J l Z 2 l v b i w 5 f S Z x d W 9 0 O y w m c X V v d D t T Z W N 0 a W 9 u M S 9 I U i B E Y X R h L 0 N o Y W 5 n Z W Q g V H l w Z S B 3 a X R o I E x v Y 2 F s Z T I u e 0 h p c m V E Y X R l L D l 9 J n F 1 b 3 Q 7 L C Z x d W 9 0 O 1 N l Y 3 R p b 2 4 x L 0 h S I E R h d G E v Q 2 h h b m d l Z C B U e X B l L n t Q Y X l U e X B l L D E x f S Z x d W 9 0 O y w m c X V v d D t T Z W N 0 a W 9 u M S 9 I U i B E Y X R h L 0 N o Y W 5 n Z W Q g V H l w Z T I 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w v U 3 R h Y m x l R W 5 0 c m l l c z 4 8 L 0 l 0 Z W 0 + P E l 0 Z W 0 + P E l 0 Z W 1 M b 2 N h d G l v b j 4 8 S X R l b V R 5 c G U + R m 9 y b X V s Y T w v S X R l b V R 5 c G U + P E l 0 Z W 1 Q Y X R o P l N l Y 3 R p b 2 4 x L 1 N h b X B s Z S U y M E Z p b G U 8 L 0 l 0 Z W 1 Q Y X R o P j w v S X R l b U x v Y 2 F 0 a W 9 u P j x T d G F i b G V F b n R y a W V z P j x F b n R y e S B U e X B l P S J B Z G R l Z F R v R G F 0 Y U 1 v Z G V s I i B W Y W x 1 Z T 0 i b D A i I C 8 + P E V u d H J 5 I F R 5 c G U 9 I k 5 h b W V V c G R h d G V k Q W Z 0 Z X J G a W x s I i B W Y W x 1 Z T 0 i b D E i I C 8 + P E V u d H J 5 I F R 5 c G U 9 I k Z p b G x F b m F i b G V k I i B W Y W x 1 Z T 0 i b D A i I C 8 + P E V u d H J 5 I F R 5 c G U 9 I k Z p b G x F c n J v c k N v Z G U i I F Z h b H V l P S J z V W 5 r b m 9 3 b i I g L z 4 8 R W 5 0 c n k g V H l w Z T 0 i R m l s b E x h c 3 R V c G R h d G V k I i B W Y W x 1 Z T 0 i Z D I w M j Q t M D k t M T J U M T Y 6 M j U 6 M j E u N D A 2 M j c y N l 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2 Z l M j k 4 Y W R l L W V h M D c t N D E x N S 1 h N W M 5 L W I x Y z g y Y 2 E y N G U x N i I g L z 4 8 R W 5 0 c n k g V H l w Z T 0 i U X V l c n l J R C I g V m F s d W U 9 I n M x O G J l Z m E w O C 1 i N z d k L T Q 3 Y j Q t Y T U 1 Z S 1 h Y W Z j M T g w M D N i Z j Y i I C 8 + P E V u d H J 5 I F R 5 c G U 9 I l J l c 3 V s d F R 5 c G U i I F Z h b H V l P S J z Q m l u Y X J 5 I i A v P j x F b n R y e S B U e X B l P S J G a W x s T 2 J q Z W N 0 V H l w Z S I g V m F s d W U 9 I n N D b 2 5 u Z W N 0 a W 9 u T 2 5 s e S I g L z 4 8 R W 5 0 c n k g V H l w Z T 0 i Q n V m Z m V y T m V 4 d F J l Z n J l c 2 g i I F Z h b H V l P S J s M S I g L z 4 8 R W 5 0 c n k g V H l w Z T 0 i T G 9 h Z G V k V G 9 B b m F s e X N p c 1 N l c n Z p Y 2 V z I i B W Y W x 1 Z T 0 i b D A i I C 8 + P E V u d H J 5 I F R 5 c G U 9 I k x v Y W R U b 1 J l c G 9 y d E R p c 2 F i b G V k I i B W Y W x 1 Z T 0 i b D E i I C 8 + P E V u d H J 5 I F R 5 c G U 9 I k 5 h d m l n Y X R p b 2 5 T d G V w T m F t Z S I g V m F s d W U 9 I n N O Y X Z p Z 2 F 0 a W 9 u I i A v P j w v U 3 R h Y m x l R W 5 0 c m l l c z 4 8 L 0 l 0 Z W 0 + P E l 0 Z W 0 + P E l 0 Z W 1 M b 2 N h d G l v b j 4 8 S X R l b V R 5 c G U + R m 9 y b X V s Y T w v S X R l b V R 5 c G U + P E l 0 Z W 1 Q Y X R o P l N l Y 3 R p b 2 4 x L 1 B h c m F t Z X R l c j 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k t M T J U M T Y 6 M j U 6 M j E u N D I x O D c 1 M 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2 Z l M j k 4 Y W R l L W V h M D c t N D E x N S 1 h N W M 5 L W I x Y z g y Y 2 E y N G U x N i I g L z 4 8 R W 5 0 c n k g V H l w Z T 0 i U X V l c n l J R C I g V m F s d W U 9 I n N l N z A w M j I 1 N y 0 z O G E y L T R m Z m E t O W F i O S 0 z N T Y y M W U 5 Z T F l Z T E i I C 8 + P E V u d H J 5 I F R 5 c G U 9 I l J l c 3 V s d F R 5 c G U i I F Z h b H V l P S J z Q m l u Y X J 5 I i A v P j x F b n R y e S B U e X B l P S J G a W x s T 2 J q Z W N 0 V H l w Z S I g V m F s d W U 9 I n N D b 2 5 u Z W N 0 a W 9 u T 2 5 s e S I g L z 4 8 R W 5 0 c n k g V H l w Z T 0 i T G 9 h Z F R v U m V w b 3 J 0 R G l z Y W J s Z W Q i I F Z h b H V l P S J s M S I g L z 4 8 L 1 N 0 Y W J s Z U V u d H J p Z X M + P C 9 J d G V t P j x J d G V t P j x J d G V t T G 9 j Y X R p b 2 4 + P E l 0 Z W 1 U e X B l P k Z v c m 1 1 b G E 8 L 0 l 0 Z W 1 U e X B l P j x J d G V t U G F 0 a D 5 T Z W N 0 a W 9 u M S 9 U c m F u c 2 Z v c m 0 l M j B T Y W 1 w b G U l M j B G a W x l 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A 5 L T E y V D E 2 O j I 1 O j I x L j Q z N z U w M j R 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h N 2 Y 0 N T h j Y S 1 k N D Z m L T R i N z I t Y m U 4 Y S 0 3 N D U w M m Q 5 Y z A w O T I i I C 8 + P E V u d H J 5 I F R 5 c G U 9 I l F 1 Z X J 5 S U Q i I F Z h b H V l P S J z M m F k Y T c 4 Z G U t M T N l Y y 0 0 Y m E 5 L W J k Z D M t Y 2 J i N 2 U w Y W R k M 2 Q 5 I i A v P j x F b n R y e S B U e X B l P S J S Z X N 1 b H R U e X B l I i B W Y W x 1 Z T 0 i c 1 R h Y m x l I i A v P j x F b n R y e S B U e X B l P S J G a W x s T 2 J q Z W N 0 V H l w Z S I g V m F s d W U 9 I n N D b 2 5 u Z W N 0 a W 9 u T 2 5 s e S I g L z 4 8 R W 5 0 c n k g V H l w Z T 0 i T m F t Z V V w Z G F 0 Z W R B Z n R l c k Z p b G w i I F Z h b H V l P S J s M S I g L z 4 8 R W 5 0 c n k g V H l w Z T 0 i T G 9 h Z F R v U m V w b 3 J 0 R G l z Y W J s Z W Q i I F Z h b H V l P S J s M S I g L z 4 8 L 1 N 0 Y W J s Z U V u d H J p Z X M + P C 9 J d G V t P j x J d G V t P j x J d G V t T G 9 j Y X R p b 2 4 + P E l 0 Z W 1 U e X B l P k Z v c m 1 1 b G E 8 L 0 l 0 Z W 1 U e X B l P j x J d G V t U G F 0 a D 5 T Z W N 0 a W 9 u M S 9 U c m F u c 2 Z v c m 0 l M j B G a W x l P C 9 J d G V t U G F 0 a D 4 8 L 0 l 0 Z W 1 M b 2 N h d G l v b j 4 8 U 3 R h Y m x l R W 5 0 c m l l c z 4 8 R W 5 0 c n k g V H l w Z T 0 i Q W R k Z W R U b 0 R h d G F N b 2 R l b C I g V m F s d W U 9 I m w w I i A v P j x F b n R y e S B U e X B l P S J S Z X N 1 b H R U e X B l I i B W Y W x 1 Z T 0 i c 0 Z 1 b m N 0 a W 9 u I i A v P j x F b n R y e S B U e X B l P S J G a W x s R W 5 h Y m x l Z C I g V m F s d W U 9 I m w w I i A v P j x F b n R y e S B U e X B l P S J G a W x s R X J y b 3 J D b 2 R l I i B W Y W x 1 Z T 0 i c 1 V u a 2 5 v d 2 4 i I C 8 + P E V u d H J 5 I F R 5 c G U 9 I k Z p b G x M Y X N 0 V X B k Y X R l Z C I g V m F s d W U 9 I m Q y M D I 0 L T A 5 L T E y V D E 2 O j I 1 O j I x L j Q 1 M z E y O T Z 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m Z T I 5 O G F k Z S 1 l Y T A 3 L T Q x M T U t Y T V j O S 1 i M W M 4 M m N h M j R l M T Y i I C 8 + P E V u d H J 5 I F R 5 c G U 9 I l F 1 Z X J 5 S U Q i I F Z h b H V l P S J z Z D A y N z c 5 Z W M t N m I 3 N C 0 0 N T A 1 L T h i Z W M t M 2 U z N T I 0 Y z B k M D g 1 I i A v P j x F b n R y e S B U e X B l P S J C d W Z m Z X J O Z X h 0 U m V m c m V z a C I g V m F s d W U 9 I m w x I i A v P j x F b n R y e S B U e X B l P S J G a W x s T 2 J q Z W N 0 V H l w Z S I g V m F s d W U 9 I n N D b 2 5 u Z W N 0 a W 9 u T 2 5 s e S I g L z 4 8 R W 5 0 c n k g V H l w Z T 0 i T G 9 h Z F R v U m V w b 3 J 0 R G l z Y W J s Z W Q i I F Z h b H V l P S J s M S I g L z 4 8 R W 5 0 c n k g V H l w Z T 0 i T m F 2 a W d h d G l v b l N 0 Z X B O Y W 1 l I i B W Y W x 1 Z T 0 i c 0 5 h d m l n Y X R p b 2 4 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E l 0 Z W 0 + P E l 0 Z W 1 M b 2 N h d G l v b j 4 8 S X R l b V R 5 c G U + R m 9 y b X V s Y T w v S X R l b V R 5 c G U + P E l 0 Z W 1 Q Y X R o P l N l Y 3 R p b 2 4 x L 0 h S J T I w R G F 0 Y S 9 D a G F u Z 2 V k J T I w V H l w Z S U y M H d p d G g l M j B M b 2 N h b G U 8 L 0 l 0 Z W 1 Q Y X R o P j w v S X R l b U x v Y 2 F 0 a W 9 u P j x T d G F i b G V F b n R y a W V z I C 8 + P C 9 J d G V t P j x J d G V t P j x J d G V t T G 9 j Y X R p b 2 4 + P E l 0 Z W 1 U e X B l P k Z v c m 1 1 b G E 8 L 0 l 0 Z W 1 U e X B l P j x J d G V t U G F 0 a D 5 T Z W N 0 a W 9 u M S 9 I U i U y M E R h d G E v Q 2 h h b m d l Z C U y M F R 5 c G U l M j B 3 a X R o J T I w T G 9 j Y W x l M T w v S X R l b V B h d G g + P C 9 J d G V t T G 9 j Y X R p b 2 4 + P F N 0 Y W J s Z U V u d H J p Z X M g L z 4 8 L 0 l 0 Z W 0 + P E l 0 Z W 0 + P E l 0 Z W 1 M b 2 N h d G l v b j 4 8 S X R l b V R 5 c G U + R m 9 y b X V s Y T w v S X R l b V R 5 c G U + P E l 0 Z W 1 Q Y X R o P l N l Y 3 R p b 2 4 x L 0 h S J T I w R G F 0 Y S 9 D a G F u Z 2 V k J T I w V H l w Z S U y M H d p d G g l M j B M b 2 N h b G U y P C 9 J d G V t U G F 0 a D 4 8 L 0 l 0 Z W 1 M b 2 N h d G l v b j 4 8 U 3 R h Y m x l R W 5 0 c m l l c y A v P j w v S X R l b T 4 8 S X R l b T 4 8 S X R l b U x v Y 2 F 0 a W 9 u P j x J d G V t V H l w Z T 5 G b 3 J t d W x h P C 9 J d G V t V H l w Z T 4 8 S X R l b V B h d G g + U 2 V j d G l v b j E v S F I l M j B E Y X R h L 0 N o Y W 5 n Z W Q l M j B U e X B l M j w v S X R l b V B h d G g + P C 9 J d G V t T G 9 j Y X R p b 2 4 + P F N 0 Y W J s Z U V u d H J p Z X M g L z 4 8 L 0 l 0 Z W 0 + P E l 0 Z W 0 + P E l 0 Z W 1 M b 2 N h d G l v b j 4 8 S X R l b V R 5 c G U + Q W x s R m 9 y b X V s Y X M 8 L 0 l 0 Z W 1 U e X B l P j x J d G V t U G F 0 a C A v P j w v S X R l b U x v Y 2 F 0 a W 9 u P j x T d G F i b G V F b n R y a W V z P j x F b n R y e S B U e X B l P S J R d W V y e U d y b 3 V w c y I g V m F s d W U 9 I n N C Q U F B Q U F B Q U F B R E t X U F N u Y j l S e V M 3 N k t k R k F 0 b k F D U 0 c x U n l Z V z V 6 W m 0 5 e W J T Q k d h V 3 h s S U d a e W I y M G d T R k l n U k d G M F l R Q U F B Q U F B Q U F B Q U F B R G V p a W 4 r Q i t v V l F h W E p z Y 2 d z b 2 s 0 V 0 R r a G x i S E J s Y 2 l C U m R X V n l h V 1 Z 6 Q U F I S 1 d Q U 2 5 i O V J 5 U z c 2 S 2 R G Q X R u Q U N T Q U F B Q U F B Q U F B Q U R R T 0 R 1 Y 2 o z W k N T c n F v Y W c 0 Z U N V V m l I M V J 5 W V c 1 e l p t O X l i U 0 J H Y V d 4 b E l H W n l i M j B n U 0 Z J Z 1 J H R j B Z U 0 F v T X l r Q U F B S U F B Q U F B Q U F B Q X Z Z Y 2 1 3 V 3 h 0 Y U U y c D F t S m F 1 Y n J 6 b 0 E 1 S V p X e H d a W E l n V V h W b G N t b G x j d 0 F C M E R n N 2 5 J O T J R a 3 E 2 c U d v T 0 h n b E Z Z Z 0 F B Q U F B P S I g L z 4 8 R W 5 0 c n k g V H l w Z T 0 i U m V s Y X R p b 2 5 z a G l w c y I g V m F s d W U 9 I n N B Q U F B Q U E 9 P S I g L z 4 8 L 1 N 0 Y W J s Z U V u d H J p Z X M + P C 9 J d G V t P j x J d G V t P j x J d G V t T G 9 j Y X R p b 2 4 + P E l 0 Z W 1 U e X B l P k Z v c m 1 1 b G E 8 L 0 l 0 Z W 1 U e X B l P j x J d G V t U G F 0 a D 5 T Z W N 0 a W 9 u M S 9 I U i U y M E R h d G E l M j A o M i k 8 L 0 l 0 Z W 1 Q Y X R o P j w v S X R l b U x v Y 2 F 0 a W 9 u P j x T d G F i b G V F b n R y a W V z P j x F b n R y e S B U e X B l P S J J c 1 B y a X Z h d G U i I F Z h b H V l P S J s M C I g L z 4 8 R W 5 0 c n k g V H l w Z T 0 i Q n V m Z m V y T m V 4 d F J l Z n J l c 2 g 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G a W x s Z W R D b 2 1 w b G V 0 Z V J l c 3 V s d F R v V 2 9 y a 3 N o Z W V 0 I i B W Y W x 1 Z T 0 i b D A i I C 8 + P E V u d H J 5 I F R 5 c G U 9 I k F k Z G V k V G 9 E Y X R h T W 9 k Z W w i I F Z h b H V l P S J s M S I g L z 4 8 R W 5 0 c n k g V H l w Z T 0 i R m l s b E N v d W 5 0 I i B W Y W x 1 Z T 0 i b D I y M T I 5 I i A v P j x F b n R y e S B U e X B l P S J G a W x s R X J y b 3 J D b 2 R l I i B W Y W x 1 Z T 0 i c 1 V u a 2 5 v d 2 4 i I C 8 + P E V u d H J 5 I F R 5 c G U 9 I k Z p b G x F c n J v c k N v d W 5 0 I i B W Y W x 1 Z T 0 i b D A i I C 8 + P E V u d H J 5 I F R 5 c G U 9 I k Z p b G x M Y X N 0 V X B k Y X R l Z C I g V m F s d W U 9 I m Q y M D E 5 L T A y L T E 4 V D E x O j U x O j E 3 L j A 3 O T A 3 M T R a I i A v P j x F b n R y e S B U e X B l P S J G a W x s Q 2 9 s d W 1 u V H l w Z X M i I F Z h b H V l P S J z Q 1 F N R 0 F 3 W U d D U V l H Q 1 F Z R 0 J n T U Z B d z 0 9 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T d G F 0 d X M i I F Z h b H V l P S J z Q 2 9 t c G x l d G U i I C 8 + P E V u d H J 5 I F R 5 c G U 9 I l F 1 Z X J 5 S U Q i I F Z h b H V l P S J z O D N m N D d m N j Y t Z W Y 1 N C 0 0 Y T M 2 L T k 5 N T E t Z D V m N D Q x Y 2 I 0 M j Y y 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C 9 T d G F i b G V F b n R y a W V z P j w v S X R l b T 4 8 S X R l b T 4 8 S X R l b U x v Y 2 F 0 a W 9 u P j x J d G V t V H l w Z T 5 G b 3 J t d W x h P C 9 J d G V t V H l w Z T 4 8 S X R l b V B h d G g + U 2 V j d G l v b j E v S F I l M j B E Y X R h J T I w K D I p L 1 N v d X J j Z T w v S X R l b V B h d G g + P C 9 J d G V t T G 9 j Y X R p b 2 4 + P F N 0 Y W J s Z U V u d H J p Z X M g L z 4 8 L 0 l 0 Z W 0 + P E l 0 Z W 0 + P E l 0 Z W 1 M b 2 N h d G l v b j 4 8 S X R l b V R 5 c G U + R m 9 y b X V s Y T w v S X R l b V R 5 c G U + P E l 0 Z W 1 Q Y X R o P l N l Y 3 R p b 2 4 x L 0 h S J T I w R G F 0 Y S U y M C g y K S 9 G a W x 0 Z X J l Z C U y M E h p Z G R l b i U y M E Z p b G V z M T w v S X R l b V B h d G g + P C 9 J d G V t T G 9 j Y X R p b 2 4 + P F N 0 Y W J s Z U V u d H J p Z X M g L z 4 8 L 0 l 0 Z W 0 + P E l 0 Z W 0 + P E l 0 Z W 1 M b 2 N h d G l v b j 4 8 S X R l b V R 5 c G U + R m 9 y b X V s Y T w v S X R l b V R 5 c G U + P E l 0 Z W 1 Q Y X R o P l N l Y 3 R p b 2 4 x L 0 h S J T I w R G F 0 Y S U y M C g y K S 9 J b n Z v a 2 U l M j B D d X N 0 b 2 0 l M j B G d W 5 j d G l v b j E 8 L 0 l 0 Z W 1 Q Y X R o P j w v S X R l b U x v Y 2 F 0 a W 9 u P j x T d G F i b G V F b n R y a W V z I C 8 + P C 9 J d G V t P j x J d G V t P j x J d G V t T G 9 j Y X R p b 2 4 + P E l 0 Z W 1 U e X B l P k Z v c m 1 1 b G E 8 L 0 l 0 Z W 1 U e X B l P j x J d G V t U G F 0 a D 5 T Z W N 0 a W 9 u M S 9 I U i U y M E R h d G E l M j A o M i k v U m V u Y W 1 l Z C U y M E N v b H V t b n M x P C 9 J d G V t U G F 0 a D 4 8 L 0 l 0 Z W 1 M b 2 N h d G l v b j 4 8 U 3 R h Y m x l R W 5 0 c m l l c y A v P j w v S X R l b T 4 8 S X R l b T 4 8 S X R l b U x v Y 2 F 0 a W 9 u P j x J d G V t V H l w Z T 5 G b 3 J t d W x h P C 9 J d G V t V H l w Z T 4 8 S X R l b V B h d G g + U 2 V j d G l v b j E v S F I l M j B E Y X R h J T I w K D I p L 1 J l b W 9 2 Z W Q l M j B P d G h l c i U y M E N v b H V t b n M x P C 9 J d G V t U G F 0 a D 4 8 L 0 l 0 Z W 1 M b 2 N h d G l v b j 4 8 U 3 R h Y m x l R W 5 0 c m l l c y A v P j w v S X R l b T 4 8 S X R l b T 4 8 S X R l b U x v Y 2 F 0 a W 9 u P j x J d G V t V H l w Z T 5 G b 3 J t d W x h P C 9 J d G V t V H l w Z T 4 8 S X R l b V B h d G g + U 2 V j d G l v b j E v S F I l M j B E Y X R h J T I w K D I p L 0 V 4 c G F u Z G V k J T I w V G F i b G U l M j B D b 2 x 1 b W 4 x P C 9 J d G V t U G F 0 a D 4 8 L 0 l 0 Z W 1 M b 2 N h d G l v b j 4 8 U 3 R h Y m x l R W 5 0 c m l l c y A v P j w v S X R l b T 4 8 S X R l b T 4 8 S X R l b U x v Y 2 F 0 a W 9 u P j x J d G V t V H l w Z T 5 G b 3 J t d W x h P C 9 J d G V t V H l w Z T 4 8 S X R l b V B h d G g + U 2 V j d G l v b j E v S F I l M j B E Y X R h J T I w K D I p L 0 N o Y W 5 n Z W Q l M j B U e X B l P C 9 J d G V t U G F 0 a D 4 8 L 0 l 0 Z W 1 M b 2 N h d G l v b j 4 8 U 3 R h Y m x l R W 5 0 c m l l c y A v P j w v S X R l b T 4 8 S X R l b T 4 8 S X R l b U x v Y 2 F 0 a W 9 u P j x J d G V t V H l w Z T 5 G b 3 J t d W x h P C 9 J d G V t V H l w Z T 4 8 S X R l b V B h d G g + U 2 V j d G l v b j E v S F I l M j B E Y X R h J T I w K D I p L 1 J l b W 9 2 Z W Q l M j B D b 2 x 1 b W 5 z P C 9 J d G V t U G F 0 a D 4 8 L 0 l 0 Z W 1 M b 2 N h d G l v b j 4 8 U 3 R h Y m x l R W 5 0 c m l l c y A v P j w v S X R l b T 4 8 S X R l b T 4 8 S X R l b U x v Y 2 F 0 a W 9 u P j x J d G V t V H l w Z T 5 G b 3 J t d W x h P C 9 J d G V t V H l w Z T 4 8 S X R l b V B h d G g + U 2 V j d G l v b j E v S F I l M j B E Y X R h J T I w K D I p L 0 N o Y W 5 n Z W Q l M j B U e X B l M T 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N h M T N j N T Y 3 Z S 1 l M 2 M x L T Q y Y 2 I t O G I 0 N C 1 k Y T Z l N G N k O D A 1 N j Q i I C 8 + 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G a W x s Z W R D b 2 1 w b G V 0 Z V J l c 3 V s d F R v V 2 9 y a 3 N o Z W V 0 I i B W Y W x 1 Z T 0 i b D A i I C 8 + P E V u d H J 5 I F R 5 c G U 9 I k Z p b G x F c n J v c k N v Z G U i I F Z h b H V l P S J z V W 5 r b m 9 3 b i I g L z 4 8 R W 5 0 c n k g V H l w Z T 0 i Q W R k Z W R U b 0 R h d G F N b 2 R l b C I g V m F s d W U 9 I m w w I i A v P j x F b n R y e S B U e X B l P S J G a W x s U 3 R h d H V z I i B W Y W x 1 Z T 0 i c 0 N v b X B s Z X R l I i A v P j x F b n R y e S B U e X B l P S J G a W x s T G F z d F V w Z G F 0 Z W Q i I F Z h b H V l P S J k M j A y N C 0 w O S 0 x N 1 Q x N D o z N z o w O C 4 x N z E x M j c 5 W i I g L z 4 8 R W 5 0 c n k g V H l w Z T 0 i U X V l c n l J R C I g V m F s d W U 9 I n M w Z W Y z M j M 2 N i 0 4 Z j d k L T Q 5 Y T Q t O T d k M i 1 k M z l i N T k 0 M j M z Y 2 M i I C 8 + P E V u d H J 5 I F R 5 c G U 9 I k 5 h d m l n Y X R p b 2 5 T d G V w T m F t Z S I g V m F s d W U 9 I n N O Y X Z p Z 2 F 0 a W 9 u 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T Y W 1 w b G U l M j B G a W x l J T I w K D I p P C 9 J d G V t U G F 0 a D 4 8 L 0 l 0 Z W 1 M b 2 N h d G l v b j 4 8 U 3 R h Y m x l R W 5 0 c m l l c z 4 8 R W 5 0 c n k g V H l w Z T 0 i S X N Q c m l 2 Y X R l I i B W Y W x 1 Z T 0 i b D A i I C 8 + P E V u d H J 5 I F R 5 c G U 9 I k x v Y W R l Z F R v Q W 5 h b H l z a X N T Z X J 2 a W N l c y I g V m F s d W U 9 I m w w I i A v P j x F b n R y e S B U e X B l P S J G a W x s U 3 R h d H V z I i B W Y W x 1 Z T 0 i c 0 N v b X B s Z X R l I i A v P j x F b n R y e S B U e X B l P S J B Z G R l Z F R v R G F 0 Y U 1 v Z G V s I i B W Y W x 1 Z T 0 i b D A i I C 8 + P E V u d H J 5 I F R 5 c G U 9 I k Z p b G x F c n J v c k N v Z G U i I F Z h b H V l P S J z V W 5 r b m 9 3 b i 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X h j Z X B 0 a W 9 u I i A v P j x F b n R y e S B U e X B l P S J G a W x s Z W R D b 2 1 w b G V 0 Z V J l c 3 V s d F R v V 2 9 y a 3 N o Z W V 0 I i B W Y W x 1 Z T 0 i b D A i I C 8 + P E V u d H J 5 I F R 5 c G U 9 I k Z p b G x M Y X N 0 V X B k Y X R l Z C I g V m F s d W U 9 I m Q y M D I 0 L T A 5 L T E 3 V D E 0 O j M 3 O j A 4 L j I w M j M 5 M D h a I i A v P j x F b n R y e S B U e X B l P S J R d W V y e U l E I i B W Y W x 1 Z T 0 i c z Q 2 Z W E y M z g z L T I 1 O W I t N G I 0 Y i 0 4 Z m E 3 L T A 5 M z R l O T g 0 M G M 0 Y y I g L z 4 8 R W 5 0 c n k g V H l w Z T 0 i Q n V m Z m V y T m V 4 d F J l Z n J l c 2 g i I F Z h b H V l P S J s M C I g L z 4 8 L 1 N 0 Y W J s Z U V u d H J p Z X M + P C 9 J d G V t P j x J d G V t P j x J d G V t T G 9 j Y X R p b 2 4 + P E l 0 Z W 1 U e X B l P k Z v c m 1 1 b G E 8 L 0 l 0 Z W 1 U e X B l P j x J d G V t U G F 0 a D 5 T Z W N 0 a W 9 u M S 9 T Y W 1 w b G U l M j B G a W x l J T I w K D I p L 1 N v d X J j Z T w v S X R l b V B h d G g + P C 9 J d G V t T G 9 j Y X R p b 2 4 + P F N 0 Y W J s Z U V u d H J p Z X M g L z 4 8 L 0 l 0 Z W 0 + P E l 0 Z W 0 + P E l 0 Z W 1 M b 2 N h d G l v b j 4 8 S X R l b V R 5 c G U + R m 9 y b X V s Y T w v S X R l b V R 5 c G U + P E l 0 Z W 1 Q Y X R o P l N l Y 3 R p b 2 4 x L 1 N h b X B s Z S U y M E Z p b G U l M j A o M i k v T m F 2 a W d h d G l v b j E 8 L 0 l 0 Z W 1 Q Y X R o P j w v S X R l b U x v Y 2 F 0 a W 9 u P j x T d G F i b G V F b n R y a W V z I C 8 + P C 9 J d G V t P j x J d G V t P j x J d G V t T G 9 j Y X R p b 2 4 + P E l 0 Z W 1 U e X B l P k Z v c m 1 1 b G E 8 L 0 l 0 Z W 1 U e X B l P j x J d G V t U G F 0 a D 5 T Z W N 0 a W 9 u M S 9 I U i U y M E R h d G E l M j A o M y k 8 L 0 l 0 Z W 1 Q Y X R o P j w v S X R l b U x v Y 2 F 0 a W 9 u P j x T d G F i b G V F b n R y a W V z P j x F b n R y e S B U e X B l P S J J c 1 B y a X Z h d G U i I F Z h b H V l P S J s M C I g L z 4 8 R W 5 0 c n k g V H l w Z T 0 i U X V l c n l J R C I g V m F s d W U 9 I n N k M 2 V l Z m M 4 N S 1 m N z d i L T R h Y j c t Y T N h Z C 1 l Z D g 4 Z D Q 0 M D c y N j 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y M T I 5 I i A v P j x F b n R y e S B U e X B l P S J G a W x s R X J y b 3 J D b 2 R l I i B W Y W x 1 Z T 0 i c 1 V u a 2 5 v d 2 4 i I C 8 + P E V u d H J 5 I F R 5 c G U 9 I k Z p b G x F c n J v c k N v d W 5 0 I i B W Y W x 1 Z T 0 i b D A i I C 8 + P E V u d H J 5 I F R 5 c G U 9 I k Z p b G x M Y X N 0 V X B k Y X R l Z C I g V m F s d W U 9 I m Q y M D I 0 L T A 5 L T E 3 V D E 1 O j A w O j U 0 L j E 2 M j I 2 O D Z a I i A v P j x F b n R y e S B U e X B l P S J G a W x s Q 2 9 s d W 1 u V H l w Z X M i I F Z h b H V l P S J z Q m d r R E J n T U d C Z 0 F H Q m d Z R 0 F B W U R C U U 0 9 I i A v P j x F b n R y e S B U e X B l P S J G a W x s Q 2 9 s d W 1 u T m F t Z X M i I F Z h b H V l P S J z W y Z x d W 9 0 O 1 N v d X J j Z S 5 O Y W 1 l J n F 1 b 3 Q 7 L C 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U i B E Y X R h I C g z K S 9 B d X R v U m V t b 3 Z l Z E N v b H V t b n M x L n t T b 3 V y Y 2 U u T m F t Z S w w f S Z x d W 9 0 O y w m c X V v d D t T Z W N 0 a W 9 u M S 9 I U i B E Y X R h I C g z K S 9 B d X R v U m V t b 3 Z l Z E N v b H V t b n M x L n t E Y X R l L D F 9 J n F 1 b 3 Q 7 L C Z x d W 9 0 O 1 N l Y 3 R p b 2 4 x L 0 h S I E R h d G E g K D M p L 0 F 1 d G 9 S Z W 1 v d m V k Q 2 9 s d W 1 u c z E u e 0 V t c E l E L D J 9 J n F 1 b 3 Q 7 L C Z x d W 9 0 O 1 N l Y 3 R p b 2 4 x L 0 h S I E R h d G E g K D M p L 0 F 1 d G 9 S Z W 1 v d m V k Q 2 9 s d W 1 u c z E u e 0 d l b m R l c i w z f S Z x d W 9 0 O y w m c X V v d D t T Z W N 0 a W 9 u M S 9 I U i B E Y X R h I C g z K S 9 B d X R v U m V t b 3 Z l Z E N v b H V t b n M x L n t B Z 2 U s N H 0 m c X V v d D s s J n F 1 b 3 Q 7 U 2 V j d G l v b j E v S F I g R G F 0 Y S A o M y k v Q X V 0 b 1 J l b W 9 2 Z W R D b 2 x 1 b W 5 z M S 5 7 R X R o b m l j R 3 J v d X A s N X 0 m c X V v d D s s J n F 1 b 3 Q 7 U 2 V j d G l v b j E v S F I g R G F 0 Y S A o M y k v Q X V 0 b 1 J l b W 9 2 Z W R D b 2 x 1 b W 5 z M S 5 7 R l A s N n 0 m c X V v d D s s J n F 1 b 3 Q 7 U 2 V j d G l v b j E v S F I g R G F 0 Y S A o M y k v Q X V 0 b 1 J l b W 9 2 Z W R D b 2 x 1 b W 5 z M S 5 7 V G V y b U R h d G U s N 3 0 m c X V v d D s s J n F 1 b 3 Q 7 U 2 V j d G l v b j E v S F I g R G F 0 Y S A o M y k v Q X V 0 b 1 J l b W 9 2 Z W R D b 2 x 1 b W 5 z M S 5 7 a X N O Z X d I a X J l L D h 9 J n F 1 b 3 Q 7 L C Z x d W 9 0 O 1 N l Y 3 R p b 2 4 x L 0 h S I E R h d G E g K D M p L 0 F 1 d G 9 S Z W 1 v d m V k Q 2 9 s d W 1 u c z E u e 0 J V I F J l Z 2 l v b i w 5 f S Z x d W 9 0 O y w m c X V v d D t T Z W N 0 a W 9 u M S 9 I U i B E Y X R h I C g z K S 9 B d X R v U m V t b 3 Z l Z E N v b H V t b n M x L n t I a X J l R G F 0 Z S w x M H 0 m c X V v d D s s J n F 1 b 3 Q 7 U 2 V j d G l v b j E v S F I g R G F 0 Y S A o M y k v Q X V 0 b 1 J l b W 9 2 Z W R D b 2 x 1 b W 5 z M S 5 7 U G F 5 V H l w Z S w x M X 0 m c X V v d D s s J n F 1 b 3 Q 7 U 2 V j d G l v b j E v S F I g R G F 0 Y S A o M y k v Q X V 0 b 1 J l b W 9 2 Z W R D b 2 x 1 b W 5 z M S 5 7 V G V y b V J l Y X N v b i w x M n 0 m c X V v d D s s J n F 1 b 3 Q 7 U 2 V j d G l v b j E v S F I g R G F 0 Y S A o M y k v Q X V 0 b 1 J l b W 9 2 Z W R D b 2 x 1 b W 5 z M S 5 7 Q W d l R 3 J v d X A s M T N 9 J n F 1 b 3 Q 7 L C Z x d W 9 0 O 1 N l Y 3 R p b 2 4 x L 0 h S I E R h d G E g K D M p L 0 F 1 d G 9 S Z W 1 v d m V k Q 2 9 s d W 1 u c z E u e 1 R l b n V y Z U R h e X M s M T R 9 J n F 1 b 3 Q 7 L C Z x d W 9 0 O 1 N l Y 3 R p b 2 4 x L 0 h S I E R h d G E g K D M p L 0 F 1 d G 9 S Z W 1 v d m V k Q 2 9 s d W 1 u c z E u e 1 R l b n V y Z U 1 v b n R o c y w x N X 0 m c X V v d D s s J n F 1 b 3 Q 7 U 2 V j d G l v b j E v S F I g R G F 0 Y S A o M y k v Q X V 0 b 1 J l b W 9 2 Z W R D b 2 x 1 b W 5 z M S 5 7 Q m F k S G l y Z X M s M T Z 9 J n F 1 b 3 Q 7 X S w m c X V v d D t D b 2 x 1 b W 5 D b 3 V u d C Z x d W 9 0 O z o x N y w m c X V v d D t L Z X l D b 2 x 1 b W 5 O Y W 1 l c y Z x d W 9 0 O z p b X S w m c X V v d D t D b 2 x 1 b W 5 J Z G V u d G l 0 a W V z J n F 1 b 3 Q 7 O l s m c X V v d D t T Z W N 0 a W 9 u M S 9 I U i B E Y X R h I C g z K S 9 B d X R v U m V t b 3 Z l Z E N v b H V t b n M x L n t T b 3 V y Y 2 U u T m F t Z S w w f S Z x d W 9 0 O y w m c X V v d D t T Z W N 0 a W 9 u M S 9 I U i B E Y X R h I C g z K S 9 B d X R v U m V t b 3 Z l Z E N v b H V t b n M x L n t E Y X R l L D F 9 J n F 1 b 3 Q 7 L C Z x d W 9 0 O 1 N l Y 3 R p b 2 4 x L 0 h S I E R h d G E g K D M p L 0 F 1 d G 9 S Z W 1 v d m V k Q 2 9 s d W 1 u c z E u e 0 V t c E l E L D J 9 J n F 1 b 3 Q 7 L C Z x d W 9 0 O 1 N l Y 3 R p b 2 4 x L 0 h S I E R h d G E g K D M p L 0 F 1 d G 9 S Z W 1 v d m V k Q 2 9 s d W 1 u c z E u e 0 d l b m R l c i w z f S Z x d W 9 0 O y w m c X V v d D t T Z W N 0 a W 9 u M S 9 I U i B E Y X R h I C g z K S 9 B d X R v U m V t b 3 Z l Z E N v b H V t b n M x L n t B Z 2 U s N H 0 m c X V v d D s s J n F 1 b 3 Q 7 U 2 V j d G l v b j E v S F I g R G F 0 Y S A o M y k v Q X V 0 b 1 J l b W 9 2 Z W R D b 2 x 1 b W 5 z M S 5 7 R X R o b m l j R 3 J v d X A s N X 0 m c X V v d D s s J n F 1 b 3 Q 7 U 2 V j d G l v b j E v S F I g R G F 0 Y S A o M y k v Q X V 0 b 1 J l b W 9 2 Z W R D b 2 x 1 b W 5 z M S 5 7 R l A s N n 0 m c X V v d D s s J n F 1 b 3 Q 7 U 2 V j d G l v b j E v S F I g R G F 0 Y S A o M y k v Q X V 0 b 1 J l b W 9 2 Z W R D b 2 x 1 b W 5 z M S 5 7 V G V y b U R h d G U s N 3 0 m c X V v d D s s J n F 1 b 3 Q 7 U 2 V j d G l v b j E v S F I g R G F 0 Y S A o M y k v Q X V 0 b 1 J l b W 9 2 Z W R D b 2 x 1 b W 5 z M S 5 7 a X N O Z X d I a X J l L D h 9 J n F 1 b 3 Q 7 L C Z x d W 9 0 O 1 N l Y 3 R p b 2 4 x L 0 h S I E R h d G E g K D M p L 0 F 1 d G 9 S Z W 1 v d m V k Q 2 9 s d W 1 u c z E u e 0 J V I F J l Z 2 l v b i w 5 f S Z x d W 9 0 O y w m c X V v d D t T Z W N 0 a W 9 u M S 9 I U i B E Y X R h I C g z K S 9 B d X R v U m V t b 3 Z l Z E N v b H V t b n M x L n t I a X J l R G F 0 Z S w x M H 0 m c X V v d D s s J n F 1 b 3 Q 7 U 2 V j d G l v b j E v S F I g R G F 0 Y S A o M y k v Q X V 0 b 1 J l b W 9 2 Z W R D b 2 x 1 b W 5 z M S 5 7 U G F 5 V H l w Z S w x M X 0 m c X V v d D s s J n F 1 b 3 Q 7 U 2 V j d G l v b j E v S F I g R G F 0 Y S A o M y k v Q X V 0 b 1 J l b W 9 2 Z W R D b 2 x 1 b W 5 z M S 5 7 V G V y b V J l Y X N v b i w x M n 0 m c X V v d D s s J n F 1 b 3 Q 7 U 2 V j d G l v b j E v S F I g R G F 0 Y S A o M y k v Q X V 0 b 1 J l b W 9 2 Z W R D b 2 x 1 b W 5 z M S 5 7 Q W d l R 3 J v d X A s M T N 9 J n F 1 b 3 Q 7 L C Z x d W 9 0 O 1 N l Y 3 R p b 2 4 x L 0 h S I E R h d G E g K D M p L 0 F 1 d G 9 S Z W 1 v d m V k Q 2 9 s d W 1 u c z E u e 1 R l b n V y Z U R h e X M s M T R 9 J n F 1 b 3 Q 7 L C Z x d W 9 0 O 1 N l Y 3 R p b 2 4 x L 0 h S I E R h d G E g K D M p L 0 F 1 d G 9 S Z W 1 v d m V k Q 2 9 s d W 1 u c z E u e 1 R l b n V y Z U 1 v b n R o c y w x N X 0 m c X V v d D s s J n F 1 b 3 Q 7 U 2 V j d G l v b j E v S F I g R G F 0 Y S A o M y k v Q X V 0 b 1 J l b W 9 2 Z W R D b 2 x 1 b W 5 z M S 5 7 Q m F k S G l y Z X M s M T Z 9 J n F 1 b 3 Q 7 X S w m c X V v d D t S Z W x h d G l v b n N o a X B J b m Z v J n F 1 b 3 Q 7 O l t d f S I g L z 4 8 L 1 N 0 Y W J s Z U V u d H J p Z X M + P C 9 J d G V t P j x J d G V t P j x J d G V t T G 9 j Y X R p b 2 4 + P E l 0 Z W 1 U e X B l P k Z v c m 1 1 b G E 8 L 0 l 0 Z W 1 U e X B l P j x J d G V t U G F 0 a D 5 T Z W N 0 a W 9 u M S 9 I U i U y M E R h d G E l M j A o M y k v U 2 9 1 c m N l P C 9 J d G V t U G F 0 a D 4 8 L 0 l 0 Z W 1 M b 2 N h d G l v b j 4 8 U 3 R h Y m x l R W 5 0 c m l l c y A v P j w v S X R l b T 4 8 S X R l b T 4 8 S X R l b U x v Y 2 F 0 a W 9 u P j x J d G V t V H l w Z T 5 G b 3 J t d W x h P C 9 J d G V t V H l w Z T 4 8 S X R l b V B h d G g + U 2 V j d G l v b j E v U 2 F t c G x l J T I w R m l s Z S U y M C g z K T w v S X R l b V B h d G g + P C 9 J d G V t T G 9 j Y X R p b 2 4 + P F N 0 Y W J s Z U V u d H J p Z X M + P E V u d H J 5 I F R 5 c G U 9 I k l z U H J p d m F 0 Z S I g V m F s d W U 9 I m w w I i A v P j x F b n R y e S B U e X B l P S J R d W V y e U l E I i B W Y W x 1 Z T 0 i c z Q 3 Z j k 0 Z W V i L T A 5 Z W I t N D c 4 Y i 1 i O T R l L W M y Z D Y z Y 2 Z k M G U 2 Y i I g L z 4 8 R W 5 0 c n k g V H l w Z T 0 i T G 9 h Z G V k V G 9 B b m F s e X N p c 1 N l c n Z p Y 2 V z I i B W Y W x 1 Z T 0 i b D A i I C 8 + P E V u d H J 5 I F R 5 c G U 9 I k Z p b G x T d G F 0 d X M i I F Z h b H V l P S J z Q 2 9 t c G x l d G U i I C 8 + P E V u d H J 5 I F R 5 c G U 9 I k Z p b G x M Y X N 0 V X B k Y X R l Z C I g V m F s d W U 9 I m Q y M D I 0 L T A 5 L T E 3 V D E 1 O j A w O j U w L j M z N D Q x N T l a I i A v P j x F b n R y e S B U e X B l P S J G a W x s R X J y b 3 J D b 2 R l I i B W Y W x 1 Z T 0 i c 1 V u a 2 5 v d 2 4 i I C 8 + P E V u d H J 5 I F R 5 c G U 9 I k F k Z G V k V G 9 E Y X R h T W 9 k Z W w i I F Z h b H V l P S J s M C I g L z 4 8 R W 5 0 c n k g V H l w Z T 0 i T G 9 h Z F R v U m V w b 3 J 0 R G l z Y W J s Z W Q i I F Z h b H V l P S J s M S I g L z 4 8 R W 5 0 c n k g V H l w Z T 0 i U X V l c n l H c m 9 1 c E l E I i B W Y W x 1 Z T 0 i c 2 M x M j Y 4 N 2 J k L T Z k N m M t N G Q 2 O C 1 h O W Q 2 L T Y y N W F i O W J h Z j N h 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5 h b W V V c G R h d G V k Q W Z 0 Z X J G a W x s I i B W Y W x 1 Z T 0 i b D E i I C 8 + P E V u d H J 5 I F R 5 c G U 9 I k 5 h d m l n Y X R p b 2 5 T d G V w T m F t Z S I g V m F s d W U 9 I n N O Y X Z p Z 2 F 0 a W 9 u I i A v P j x F b n R y e S B U e X B l P S J G a W x s Z W R D b 2 1 w b G V 0 Z V J l c 3 V s d F R v V 2 9 y a 3 N o Z W V 0 I i B W Y W x 1 Z T 0 i b D A i I C 8 + P C 9 T d G F i b G V F b n R y a W V z P j w v S X R l b T 4 8 S X R l b T 4 8 S X R l b U x v Y 2 F 0 a W 9 u P j x J d G V t V H l w Z T 5 G b 3 J t d W x h P C 9 J d G V t V H l w Z T 4 8 S X R l b V B h d G g + U 2 V j d G l v b j E v U 2 F t c G x l J T I w R m l s Z S U y M C g z K S 9 T b 3 V y Y 2 U 8 L 0 l 0 Z W 1 Q Y X R o P j w v S X R l b U x v Y 2 F 0 a W 9 u P j x T d G F i b G V F b n R y a W V z I C 8 + P C 9 J d G V t P j x J d G V t P j x J d G V t T G 9 j Y X R p b 2 4 + P E l 0 Z W 1 U e X B l P k Z v c m 1 1 b G E 8 L 0 l 0 Z W 1 U e X B l P j x J d G V t U G F 0 a D 5 T Z W N 0 a W 9 u M S 9 T Y W 1 w b G U l M j B G a W x l J T I w K D M p L 0 5 h d m l n Y X R p b 2 4 x P C 9 J d G V t U G F 0 a D 4 8 L 0 l 0 Z W 1 M b 2 N h d G l v b j 4 8 U 3 R h Y m x l R W 5 0 c m l l c y A v P j w v S X R l b T 4 8 S X R l b T 4 8 S X R l b U x v Y 2 F 0 a W 9 u P j x J d G V t V H l w Z T 5 G b 3 J t d W x h P C 9 J d G V t V H l w Z T 4 8 S X R l b V B h d G g + U 2 V j d G l v b j E v U G F y Y W 1 l d G V y M j w v S X R l b V B h d G g + P C 9 J d G V t T G 9 j Y X R p b 2 4 + P F N 0 Y W J s Z U V u d H J p Z X M + P E V u d H J 5 I F R 5 c G U 9 I k l z U H J p d m F 0 Z S I g V m F s d W U 9 I m w w I i A v P j x F b n R y e S B U e X B l P S J R d W V y e U l E I i B W Y W x 1 Z T 0 i c z Y z Z D d m M 2 E 4 L T Y 5 Y j I t N D I x M C 0 5 Y 2 E 2 L W E x M z Q y M T N i Z D Q 0 O C I g L z 4 8 R W 5 0 c n k g V H l w Z T 0 i T G 9 h Z F R v U m V w b 3 J 0 R G l z Y W J s Z W Q i I F Z h b H V l P S J s M S I g L z 4 8 R W 5 0 c n k g V H l w Z T 0 i U X V l c n l H c m 9 1 c E l E I i B W Y W x 1 Z T 0 i c 2 M x M j Y 4 N 2 J k L T Z k N m M t N G Q 2 O C 1 h O W Q 2 L T Y y N W F i O W J h Z j N h M 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5 L T E 3 V D E 1 O j A w O j U w L j M 1 M D A 0 M T V a I i A v P j x F b n R y e S B U e X B l P S J G a W x s U 3 R h d H V z I i B W Y W x 1 Z T 0 i c 0 N v b X B s Z X R l I i A v P j w v U 3 R h Y m x l R W 5 0 c m l l c z 4 8 L 0 l 0 Z W 0 + P E l 0 Z W 0 + P E l 0 Z W 1 M b 2 N h d G l v b j 4 8 S X R l b V R 5 c G U + R m 9 y b X V s Y T w v S X R l b V R 5 c G U + P E l 0 Z W 1 Q Y X R o P l N l Y 3 R p b 2 4 x L 1 R y Y W 5 z Z m 9 y b S U y M F N h b X B s Z S U y M E Z p b G U l M j A o M i k 8 L 0 l 0 Z W 1 Q Y X R o P j w v S X R l b U x v Y 2 F 0 a W 9 u P j x T d G F i b G V F b n R y a W V z P j x F b n R y e S B U e X B l P S J J c 1 B y a X Z h d G U i I F Z h b H V l P S J s M C I g L z 4 8 R W 5 0 c n k g V H l w Z T 0 i U X V l c n l J R C I g V m F s d W U 9 I n M w Y T h h M T U 0 Y y 1 i O D M 3 L T Q 4 M D k t O T M 4 Z S 1 l N T A x Z m U 0 Z m U 4 M 2 I i I C 8 + P E V u d H J 5 I F R 5 c G U 9 I k x v Y W R U b 1 J l c G 9 y d E R p c 2 F i b G V k I i B W Y W x 1 Z T 0 i b D E i I C 8 + P E V u d H J 5 I F R 5 c G U 9 I l F 1 Z X J 5 R 3 J v d X B J R C I g V m F s d W U 9 I n M 5 Y z N i M z h k M C 0 3 N j h m L T R h N D I t Y m F h O C 0 2 Y T B l M W U w O T Q 1 N j 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5 L T E 3 V D E 1 O j A w O j U w L j M 4 M T I 4 N D d a I i A v P j x F b n R y e S B U e X B l P S J G a W x s U 3 R h d H V z I i B W Y W x 1 Z T 0 i c 0 N v b X B s Z X R l I i A v P j w v U 3 R h Y m x l R W 5 0 c m l l c z 4 8 L 0 l 0 Z W 0 + P E l 0 Z W 0 + P E l 0 Z W 1 M b 2 N h d G l v b j 4 8 S X R l b V R 5 c G U + R m 9 y b X V s Y T w v S X R l b V R 5 c G U + P E l 0 Z W 1 Q Y X R o P l N l Y 3 R p b 2 4 x L 1 R y Y W 5 z Z m 9 y b S U y M F N h b X B s Z S U y M E Z p b G U l M j A o M i k v U 2 9 1 c m N l P C 9 J d G V t U G F 0 a D 4 8 L 0 l 0 Z W 1 M b 2 N h d G l v b j 4 8 U 3 R h Y m x l R W 5 0 c m l l c y A v P j w v S X R l b T 4 8 S X R l b T 4 8 S X R l b U x v Y 2 F 0 a W 9 u P j x J d G V t V H l w Z T 5 G b 3 J t d W x h P C 9 J d G V t V H l w Z T 4 8 S X R l b V B h d G g + U 2 V j d G l v b j E v V H J h b n N m b 3 J t J T I w U 2 F t c G x l J T I w R m l s Z S U y M C g y K S 9 Q c m 9 t b 3 R l Z C U y M E h l Y W R l c n M 8 L 0 l 0 Z W 1 Q Y X R o P j w v S X R l b U x v Y 2 F 0 a W 9 u P j x T d G F i b G V F b n R y a W V z I C 8 + P C 9 J d G V t P j x J d G V t P j x J d G V t T G 9 j Y X R p b 2 4 + P E l 0 Z W 1 U e X B l P k Z v c m 1 1 b G E 8 L 0 l 0 Z W 1 U e X B l P j x J d G V t U G F 0 a D 5 T Z W N 0 a W 9 u M S 9 U c m F u c 2 Z v c m 0 l M j B G a W x l J T I w K D I p P C 9 J d G V t U G F 0 a D 4 8 L 0 l 0 Z W 1 M b 2 N h d G l v b j 4 8 U 3 R h Y m x l R W 5 0 c m l l c z 4 8 R W 5 0 c n k g V H l w Z T 0 i T G 9 h Z F R v U m V w b 3 J 0 R G l z Y W J s Z W Q i I F Z h b H V l P S J s M S I g L z 4 8 R W 5 0 c n k g V H l w Z T 0 i U X V l c n l J R C I g V m F s d W U 9 I n N i M D N k M 2 M x M C 0 3 O W M z L T Q z M 2 U t Y T Y 4 M y 0 2 M 2 E y M D V m Z T B h O D Q i I C 8 + P E V u d H J 5 I F R 5 c G U 9 I l F 1 Z X J 5 R 3 J v d X B J R C I g V m F s d W U 9 I n N j M T I 2 O D d i Z C 0 2 Z D Z j L T R k N j g t Y T l k N i 0 2 M j V h Y j l i Y W Y z Y T A 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S 0 x N 1 Q x N T o w M D o 1 M C 4 z O D E y O D Q 3 W i I g L z 4 8 R W 5 0 c n k g V H l w Z T 0 i R m l s b F N 0 Y X R 1 c y I g V m F s d W U 9 I n N D b 2 1 w b G V 0 Z S I g L z 4 8 L 1 N 0 Y W J s Z U V u d H J p Z X M + P C 9 J d G V t P j x J d G V t P j x J d G V t T G 9 j Y X R p b 2 4 + P E l 0 Z W 1 U e X B l P k Z v c m 1 1 b G E 8 L 0 l 0 Z W 1 U e X B l P j x J d G V t U G F 0 a D 5 T Z W N 0 a W 9 u M S 9 U c m F u c 2 Z v c m 0 l M j B G a W x l J T I w K D I p L 1 N v d X J j Z T w v S X R l b V B h d G g + P C 9 J d G V t T G 9 j Y X R p b 2 4 + P F N 0 Y W J s Z U V u d H J p Z X M g L z 4 8 L 0 l 0 Z W 0 + P E l 0 Z W 0 + P E l 0 Z W 1 M b 2 N h d G l v b j 4 8 S X R l b V R 5 c G U + R m 9 y b X V s Y T w v S X R l b V R 5 c G U + P E l 0 Z W 1 Q Y X R o P l N l Y 3 R p b 2 4 x L 0 h S J T I w R G F 0 Y S U y M C g z K S 9 G a W x 0 Z X J l Z C U y M E h p Z G R l b i U y M E Z p b G V z M T w v S X R l b V B h d G g + P C 9 J d G V t T G 9 j Y X R p b 2 4 + P F N 0 Y W J s Z U V u d H J p Z X M g L z 4 8 L 0 l 0 Z W 0 + P E l 0 Z W 0 + P E l 0 Z W 1 M b 2 N h d G l v b j 4 8 S X R l b V R 5 c G U + R m 9 y b X V s Y T w v S X R l b V R 5 c G U + P E l 0 Z W 1 Q Y X R o P l N l Y 3 R p b 2 4 x L 0 h S J T I w R G F 0 Y S U y M C g z K S 9 J b n Z v a 2 U l M j B D d X N 0 b 2 0 l M j B G d W 5 j d G l v b j E 8 L 0 l 0 Z W 1 Q Y X R o P j w v S X R l b U x v Y 2 F 0 a W 9 u P j x T d G F i b G V F b n R y a W V z I C 8 + P C 9 J d G V t P j x J d G V t P j x J d G V t T G 9 j Y X R p b 2 4 + P E l 0 Z W 1 U e X B l P k Z v c m 1 1 b G E 8 L 0 l 0 Z W 1 U e X B l P j x J d G V t U G F 0 a D 5 T Z W N 0 a W 9 u M S 9 I U i U y M E R h d G E l M j A o M y k v U m V u Y W 1 l Z C U y M E N v b H V t b n M x P C 9 J d G V t U G F 0 a D 4 8 L 0 l 0 Z W 1 M b 2 N h d G l v b j 4 8 U 3 R h Y m x l R W 5 0 c m l l c y A v P j w v S X R l b T 4 8 S X R l b T 4 8 S X R l b U x v Y 2 F 0 a W 9 u P j x J d G V t V H l w Z T 5 G b 3 J t d W x h P C 9 J d G V t V H l w Z T 4 8 S X R l b V B h d G g + U 2 V j d G l v b j E v S F I l M j B E Y X R h J T I w K D M p L 1 J l b W 9 2 Z W Q l M j B P d G h l c i U y M E N v b H V t b n M x P C 9 J d G V t U G F 0 a D 4 8 L 0 l 0 Z W 1 M b 2 N h d G l v b j 4 8 U 3 R h Y m x l R W 5 0 c m l l c y A v P j w v S X R l b T 4 8 S X R l b T 4 8 S X R l b U x v Y 2 F 0 a W 9 u P j x J d G V t V H l w Z T 5 G b 3 J t d W x h P C 9 J d G V t V H l w Z T 4 8 S X R l b V B h d G g + U 2 V j d G l v b j E v S F I l M j B E Y X R h J T I w K D M p L 0 V 4 c G F u Z G V k J T I w V G F i b G U l M j B D b 2 x 1 b W 4 x P C 9 J d G V t U G F 0 a D 4 8 L 0 l 0 Z W 1 M b 2 N h d G l v b j 4 8 U 3 R h Y m x l R W 5 0 c m l l c y A v P j w v S X R l b T 4 8 S X R l b T 4 8 S X R l b U x v Y 2 F 0 a W 9 u P j x J d G V t V H l w Z T 5 G b 3 J t d W x h P C 9 J d G V t V H l w Z T 4 8 S X R l b V B h d G g + U 2 V j d G l v b j E v S F I l M j B E Y X R h J T I w K D M p L 0 N o Y W 5 n Z W Q l M j B U e X B l P C 9 J d G V t U G F 0 a D 4 8 L 0 l 0 Z W 1 M b 2 N h d G l v b j 4 8 U 3 R h Y m x l R W 5 0 c m l l c y A v P j w v S X R l b T 4 8 S X R l b T 4 8 S X R l b U x v Y 2 F 0 a W 9 u P j x J d G V t V H l w Z T 5 G b 3 J t d W x h P C 9 J d G V t V H l w Z T 4 8 S X R l b V B h d G g + U 2 V j d G l v b j E v S F I l M j B E Y X R h 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W Y 5 N m Z h N D I t Z D Q 4 O S 0 0 Z j A y L W F k Z W Q t O D g 5 Y T A 4 Z D U z O T J i 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S 0 x N 1 Q x N T o w O D o x M y 4 x N j M 2 M j c 2 W i I g L z 4 8 R W 5 0 c n k g V H l w Z T 0 i R m l s b F N 0 Y X R 1 c y I g V m F s d W U 9 I n N D b 2 1 w b G V 0 Z S I g L z 4 8 L 1 N 0 Y W J s Z U V u d H J p Z X M + P C 9 J d G V t P j x J d G V t P j x J d G V t T G 9 j Y X R p b 2 4 + P E l 0 Z W 1 U e X B l P k Z v c m 1 1 b G E 8 L 0 l 0 Z W 1 U e X B l P j x J d G V t U G F 0 a D 5 T Z W N 0 a W 9 u M S 9 I U i U y M E R h d G E l M j A o N C k v U 2 9 1 c m N l P C 9 J d G V t U G F 0 a D 4 8 L 0 l 0 Z W 1 M b 2 N h d G l v b j 4 8 U 3 R h Y m x l R W 5 0 c m l l c y A v P j w v S X R l b T 4 8 L 0 l 0 Z W 1 z P j w v T G 9 j Y W x Q Y W N r Y W d l T W V 0 Y W R h d G F G a W x l P h Y A A A B Q S w U G A A A A A A A A A A A A A A A A A A A A A A A A J g E A A A E A A A D Q j J 3 f A R X R E Y x 6 A M B P w p f r A Q A A A H / e H f C Q S 3 x F m K w x 2 H o 1 K 6 U A A A A A A g A A A A A A E G Y A A A A B A A A g A A A A V o d X n z Z o S b o P G K 2 z J g d 6 c d M 9 Z A P C u v m D M K B W h 1 o P f E U A A A A A D o A A A A A C A A A g A A A A 6 x Z D M f I z f J s 7 y P T 0 F t X f i Y M J k T j + w 1 X d 5 r H 9 9 C r M m y F Q A A A A 2 E H o J u S w b q + w 9 M B 4 q n e j R l f 1 z y l S 7 0 0 l o B y y v c 8 9 w x 1 V 5 6 1 T E M B x F 0 + K t 1 s W m B B k m Q L Z P 8 r 7 T V N 3 e c z w V 6 O y x + t U d m 1 m / b 7 T V z L + q b 7 b I d V A A A A A w c k 9 n C i I 7 B 3 D M n O L 3 Q H 3 R / S B k 3 D e I S l n t D Y T Y 6 F D 4 d S g f q / n q g f G k d q Y f b V M o L / A p m n r r 9 t i f j h 1 b U b V 1 R R f u g = = < / D a t a M a s h u p > 
</file>

<file path=customXml/item2.xml>��< ? x m l   v e r s i o n = " 1 . 0 "   e n c o d i n g = " U T F - 1 6 " ? > < G e m i n i   x m l n s = " h t t p : / / g e m i n i / p i v o t c u s t o m i z a t i o n / R e l a t i o n s h i p A u t o D e t e c t i o n E n a b l e d " > < C u s t o m C o n t e n t > < ! [ C D A T A [ T r u e ] ] > < / C u s t o m C o n t e n t > < / G e m i n i > 
</file>

<file path=customXml/item3.xml>��< ? x m l   v e r s i o n = " 1 . 0 "   e n c o d i n g = " U T F - 1 6 " ? > < G e m i n i   x m l n s = " h t t p : / / g e m i n i / p i v o t c u s t o m i z a t i o n / 1 3 8 5 9 0 1 b - 6 a 3 e - 4 5 c 8 - 8 f b 5 - a 4 a a 9 1 0 c 0 a f 2 " > < C u s t o m C o n t e n t > < ! [ C D A T A [ < ? x m l   v e r s i o n = " 1 . 0 "   e n c o d i n g = " u t f - 1 6 " ? > < S e t t i n g s > < C a l c u l a t e d F i e l d s > < i t e m > < M e a s u r e N a m e > E m p l C o u n t < / M e a s u r e N a m e > < D i s p l a y N a m e > E m p l C o u n t < / D i s p l a y N a m e > < V i s i b l e > F a l s e < / V i s i b l e > < / i t e m > < i t e m > < M e a s u r e N a m e > A c t i v e E m p l o y e e s < / M e a s u r e N a m e > < D i s p l a y N a m e > A c t i v e E m p l o y e e s < / D i s p l a y N a m e > < V i s i b l e > F a l s e < / V i s i b l e > < / i t e m > < i t e m > < M e a s u r e N a m e > N e w H i r e s < / M e a s u r e N a m e > < D i s p l a y N a m e > N e w H i r e s < / D i s p l a y N a m e > < V i s i b l e > F a l s e < / V i s i b l e > < / i t e m > < i t e m > < M e a s u r e N a m e > A v r a g e T e n u r e M o u n t h < / M e a s u r e N a m e > < D i s p l a y N a m e > A v r a g e T e n u r e M o u n t h < / 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4.xml>��< ? x m l   v e r s i o n = " 1 . 0 "   e n c o d i n g = " U T F - 1 6 " ? > < G e m i n i   x m l n s = " h t t p : / / g e m i n i / p i v o t c u s t o m i z a t i o n / e 7 9 f a 6 5 2 - 5 8 1 9 - 4 9 a f - b 2 b 3 - 3 7 4 a b 0 4 4 6 e 9 4 " > < C u s t o m C o n t e n t > < ! [ C D A T A [ < ? x m l   v e r s i o n = " 1 . 0 "   e n c o d i n g = " u t f - 1 6 " ? > < S e t t i n g s > < C a l c u l a t e d F i e l d s > < i t e m > < M e a s u r e N a m e > E m p l C o u n t < / M e a s u r e N a m e > < D i s p l a y N a m e > E m p l C o u n t < / D i s p l a y N a m e > < V i s i b l e > F a l s e < / V i s i b l e > < / i t e m > < i t e m > < M e a s u r e N a m e > A c t i v e E m p l o y e e s < / M e a s u r e N a m e > < D i s p l a y N a m e > A c t i v e E m p l o y e e s < / D i s p l a y N a m e > < V i s i b l e > T r u e < / V i s i b l e > < / i t e m > < i t e m > < M e a s u r e N a m e > N e w H i r e s < / M e a s u r e N a m e > < D i s p l a y N a m e > N e w H i r e s < / D i s p l a y N a m e > < V i s i b l e > T r u e < / V i s i b l e > < / i t e m > < i t e m > < M e a s u r e N a m e > A v r a g e T e n u r e M o u n t h < / M e a s u r e N a m e > < D i s p l a y N a m e > A v r a g e T e n u r e M o u n t h < / 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 2 0 2 4 - 0 9 - 1 3 T 2 0 : 5 7 : 2 3 . 5 0 1 8 2 2 4 + 0 3 : 3 0 < / L a s t P r o c e s s e d T i m e > < / D a t a M o d e l i n g S a n d b o x . S e r i a l i z e d S a n d b o x E r r o r C a c h e > ] ] > < / C u s t o m C o n t e n t > < / G e m i n i > 
</file>

<file path=customXml/item6.xml>��< ? x m l   v e r s i o n = " 1 . 0 "   e n c o d i n g = " U T F - 1 6 " ? > < G e m i n i   x m l n s = " h t t p : / / g e m i n i / p i v o t c u s t o m i z a t i o n / 3 9 a 4 2 a 4 d - e b d 5 - 4 9 c d - 8 2 4 6 - 2 3 8 3 4 3 4 2 0 4 7 7 " > < C u s t o m C o n t e n t > < ! [ C D A T A [ < ? x m l   v e r s i o n = " 1 . 0 "   e n c o d i n g = " u t f - 1 6 " ? > < S e t t i n g s > < C a l c u l a t e d F i e l d s > < i t e m > < M e a s u r e N a m e > E m p l C o u n t < / M e a s u r e N a m e > < D i s p l a y N a m e > E m p l C o u n t < / D i s p l a y N a m e > < V i s i b l e > F a l s e < / V i s i b l e > < / i t e m > < i t e m > < M e a s u r e N a m e > A c t i v e E m p l o y e e s < / M e a s u r e N a m e > < D i s p l a y N a m e > A c t i v e E m p l o y e e s < / D i s p l a y N a m e > < V i s i b l e > F a l s e < / V i s i b l e > < / i t e m > < i t e m > < M e a s u r e N a m e > N e w H i r e s < / M e a s u r e N a m e > < D i s p l a y N a m e > N e w H i r e s < / D i s p l a y N a m e > < V i s i b l e > F a l s e < / V i s i b l e > < / i t e m > < i t e m > < M e a s u r e N a m e > A v r a g e T e n u r e M o u n t h < / M e a s u r e N a m e > < D i s p l a y N a m e > A v r a g e T e n u r e M o u n t h < / 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7.xml>��< ? x m l   v e r s i o n = " 1 . 0 "   e n c o d i n g = " U T F - 1 6 " ? > < G e m i n i   x m l n s = " h t t p : / / g e m i n i / p i v o t c u s t o m i z a t i o n / 6 7 2 5 4 b 9 b - 5 8 1 6 - 4 8 0 f - 9 d d b - f f a 1 6 8 a e 0 e d d " > < C u s t o m C o n t e n t > < ! [ C D A T A [ < ? x m l   v e r s i o n = " 1 . 0 "   e n c o d i n g = " u t f - 1 6 " ? > < S e t t i n g s > < C a l c u l a t e d F i e l d s > < i t e m > < M e a s u r e N a m e > E m p l C o u n t < / M e a s u r e N a m e > < D i s p l a y N a m e > E m p l C o u n t < / D i s p l a y N a m e > < V i s i b l e > F a l s e < / V i s i b l e > < / i t e m > < i t e m > < M e a s u r e N a m e > A c t i v e E m p l o y e e s < / M e a s u r e N a m e > < D i s p l a y N a m e > A c t i v e E m p l o y e e s < / D i s p l a y N a m e > < V i s i b l e > F a l s e < / V i s i b l e > < / i t e m > < i t e m > < M e a s u r e N a m e > N e w H i r e s < / M e a s u r e N a m e > < D i s p l a y N a m e > N e w H i r e s < / D i s p l a y N a m e > < V i s i b l e > F a l s e < / V i s i b l e > < / i t e m > < i t e m > < M e a s u r e N a m e > A v r a g e T e n u r e M o u n t h < / M e a s u r e N a m e > < D i s p l a y N a m e > A v r a g e T e n u r e M o u n t h < / D i s p l a y N a m e > < V i s i b l e > F a l s e < / V i s i b l e > < / i t e m > < i t e m > < M e a s u r e N a m e > S e p a r a t i o n < / M e a s u r e N a m e > < D i s p l a y N a m e > S e p a r a t i o n < / D i s p l a y N a m e > < V i s i b l e > F a l s e < / V i s i b l e > < / i t e m > < i t e m > < M e a s u r e N a m e > T o   % < / M e a s u r e N a m e > < D i s p l a y N a m e > T o   % < / 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CF30488-28C0-4DB8-8E90-95133F6EB8F5}">
  <ds:schemaRefs/>
</ds:datastoreItem>
</file>

<file path=customXml/itemProps10.xml><?xml version="1.0" encoding="utf-8"?>
<ds:datastoreItem xmlns:ds="http://schemas.openxmlformats.org/officeDocument/2006/customXml" ds:itemID="{538189FC-C24C-4E14-8080-141074AB06B3}">
  <ds:schemaRefs/>
</ds:datastoreItem>
</file>

<file path=customXml/itemProps11.xml><?xml version="1.0" encoding="utf-8"?>
<ds:datastoreItem xmlns:ds="http://schemas.openxmlformats.org/officeDocument/2006/customXml" ds:itemID="{8FBA7F2F-03FF-422B-A185-CD080044AEFD}">
  <ds:schemaRefs/>
</ds:datastoreItem>
</file>

<file path=customXml/itemProps12.xml><?xml version="1.0" encoding="utf-8"?>
<ds:datastoreItem xmlns:ds="http://schemas.openxmlformats.org/officeDocument/2006/customXml" ds:itemID="{C9166AA5-E6F0-4907-BF1F-5175CD480D3F}">
  <ds:schemaRefs/>
</ds:datastoreItem>
</file>

<file path=customXml/itemProps13.xml><?xml version="1.0" encoding="utf-8"?>
<ds:datastoreItem xmlns:ds="http://schemas.openxmlformats.org/officeDocument/2006/customXml" ds:itemID="{24E6D671-ADB4-489E-A88D-A9F625BC6AEA}">
  <ds:schemaRefs/>
</ds:datastoreItem>
</file>

<file path=customXml/itemProps14.xml><?xml version="1.0" encoding="utf-8"?>
<ds:datastoreItem xmlns:ds="http://schemas.openxmlformats.org/officeDocument/2006/customXml" ds:itemID="{2F80BF2D-4535-4796-97B7-89B0CD650B1F}">
  <ds:schemaRefs/>
</ds:datastoreItem>
</file>

<file path=customXml/itemProps15.xml><?xml version="1.0" encoding="utf-8"?>
<ds:datastoreItem xmlns:ds="http://schemas.openxmlformats.org/officeDocument/2006/customXml" ds:itemID="{628006A1-8442-4197-8FC3-3377ED3EBC6A}">
  <ds:schemaRefs/>
</ds:datastoreItem>
</file>

<file path=customXml/itemProps16.xml><?xml version="1.0" encoding="utf-8"?>
<ds:datastoreItem xmlns:ds="http://schemas.openxmlformats.org/officeDocument/2006/customXml" ds:itemID="{9095703C-8217-47FA-A067-01476583D3E3}">
  <ds:schemaRefs/>
</ds:datastoreItem>
</file>

<file path=customXml/itemProps17.xml><?xml version="1.0" encoding="utf-8"?>
<ds:datastoreItem xmlns:ds="http://schemas.openxmlformats.org/officeDocument/2006/customXml" ds:itemID="{0813BBCE-D3B1-4254-A07A-A1148C4D0D15}">
  <ds:schemaRefs>
    <ds:schemaRef ds:uri="http://schemas.microsoft.com/DataMashup"/>
  </ds:schemaRefs>
</ds:datastoreItem>
</file>

<file path=customXml/itemProps2.xml><?xml version="1.0" encoding="utf-8"?>
<ds:datastoreItem xmlns:ds="http://schemas.openxmlformats.org/officeDocument/2006/customXml" ds:itemID="{57FBDACF-EEBD-4F86-A069-E6503B1A0A01}">
  <ds:schemaRefs/>
</ds:datastoreItem>
</file>

<file path=customXml/itemProps3.xml><?xml version="1.0" encoding="utf-8"?>
<ds:datastoreItem xmlns:ds="http://schemas.openxmlformats.org/officeDocument/2006/customXml" ds:itemID="{6DF3F89D-754C-498E-BE7D-DC45F5754208}">
  <ds:schemaRefs/>
</ds:datastoreItem>
</file>

<file path=customXml/itemProps4.xml><?xml version="1.0" encoding="utf-8"?>
<ds:datastoreItem xmlns:ds="http://schemas.openxmlformats.org/officeDocument/2006/customXml" ds:itemID="{D67CA887-324F-4118-B16C-760CAB4F6604}">
  <ds:schemaRefs/>
</ds:datastoreItem>
</file>

<file path=customXml/itemProps5.xml><?xml version="1.0" encoding="utf-8"?>
<ds:datastoreItem xmlns:ds="http://schemas.openxmlformats.org/officeDocument/2006/customXml" ds:itemID="{1BAB81E0-F573-473D-A475-07FDBA0D4BA7}">
  <ds:schemaRefs/>
</ds:datastoreItem>
</file>

<file path=customXml/itemProps6.xml><?xml version="1.0" encoding="utf-8"?>
<ds:datastoreItem xmlns:ds="http://schemas.openxmlformats.org/officeDocument/2006/customXml" ds:itemID="{780A185E-436D-43A7-B3AC-4A6FC50D2F25}">
  <ds:schemaRefs/>
</ds:datastoreItem>
</file>

<file path=customXml/itemProps7.xml><?xml version="1.0" encoding="utf-8"?>
<ds:datastoreItem xmlns:ds="http://schemas.openxmlformats.org/officeDocument/2006/customXml" ds:itemID="{7F308281-C45A-48B0-B95E-65B541DD9468}">
  <ds:schemaRefs/>
</ds:datastoreItem>
</file>

<file path=customXml/itemProps8.xml><?xml version="1.0" encoding="utf-8"?>
<ds:datastoreItem xmlns:ds="http://schemas.openxmlformats.org/officeDocument/2006/customXml" ds:itemID="{279E7113-B43B-406C-A038-09E6F6BB9D69}">
  <ds:schemaRefs/>
</ds:datastoreItem>
</file>

<file path=customXml/itemProps9.xml><?xml version="1.0" encoding="utf-8"?>
<ds:datastoreItem xmlns:ds="http://schemas.openxmlformats.org/officeDocument/2006/customXml" ds:itemID="{5FFAF919-117C-45F3-B394-2A16EC2BF1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Ethnicity</vt:lpstr>
      <vt:lpstr>Separation</vt:lpstr>
      <vt:lpstr>TermReason</vt:lpstr>
      <vt:lpstr>region</vt:lpstr>
      <vt:lpstr>Tenure</vt:lpstr>
      <vt:lpstr>Total and Active Employees</vt:lpstr>
      <vt:lpstr>headline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IHC</dc:creator>
  <cp:lastModifiedBy>IHC</cp:lastModifiedBy>
  <dcterms:created xsi:type="dcterms:W3CDTF">2015-06-05T18:17:20Z</dcterms:created>
  <dcterms:modified xsi:type="dcterms:W3CDTF">2024-09-18T10:38:49Z</dcterms:modified>
</cp:coreProperties>
</file>