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ehrSystem\Desktop\Studies\Term II - Master Degree\Advanced Lab\Exp  (3) - SC\"/>
    </mc:Choice>
  </mc:AlternateContent>
  <xr:revisionPtr revIDLastSave="0" documentId="13_ncr:1_{DF1A9167-168F-441E-A964-CA9A5366683C}" xr6:coauthVersionLast="47" xr6:coauthVersionMax="47" xr10:uidLastSave="{00000000-0000-0000-0000-000000000000}"/>
  <bookViews>
    <workbookView xWindow="-108" yWindow="-108" windowWidth="23256" windowHeight="12456" tabRatio="753" xr2:uid="{00000000-000D-0000-FFFF-FFFF00000000}"/>
  </bookViews>
  <sheets>
    <sheet name="Exp I" sheetId="1" r:id="rId1"/>
    <sheet name="Exp II" sheetId="2" r:id="rId2"/>
    <sheet name="Exp III" sheetId="3" r:id="rId3"/>
    <sheet name="Exp IV" sheetId="4" r:id="rId4"/>
    <sheet name="Exp V" sheetId="5" r:id="rId5"/>
    <sheet name="Exp VI" sheetId="6" r:id="rId6"/>
    <sheet name="Exp VII" sheetId="7" r:id="rId7"/>
    <sheet name="Exp VIII" sheetId="8" r:id="rId8"/>
    <sheet name="Exp VIII - Friend's Data" sheetId="9" r:id="rId9"/>
    <sheet name="Exp IX" sheetId="11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3" l="1" a="1"/>
  <c r="C13" i="3" s="1"/>
  <c r="S11" i="2" a="1"/>
  <c r="S11" i="2" s="1"/>
  <c r="D20" i="1" a="1"/>
  <c r="D20" i="1" s="1"/>
  <c r="D21" i="1"/>
  <c r="I4" i="9"/>
  <c r="J4" i="9"/>
  <c r="K4" i="9"/>
  <c r="L4" i="9"/>
  <c r="M4" i="9"/>
  <c r="N4" i="9"/>
  <c r="O4" i="9"/>
  <c r="P4" i="9"/>
  <c r="Q4" i="9"/>
  <c r="R4" i="9"/>
  <c r="S4" i="9"/>
  <c r="T4" i="9"/>
  <c r="U4" i="9"/>
  <c r="V4" i="9"/>
  <c r="W4" i="9"/>
  <c r="X4" i="9"/>
  <c r="Y4" i="9"/>
  <c r="Z4" i="9"/>
  <c r="F4" i="9"/>
  <c r="G4" i="9"/>
  <c r="H4" i="9"/>
  <c r="AA4" i="9"/>
  <c r="E4" i="9"/>
  <c r="D4" i="9"/>
  <c r="C4" i="9"/>
  <c r="D4" i="8"/>
  <c r="E4" i="8"/>
  <c r="F4" i="8"/>
  <c r="G4" i="8"/>
  <c r="H4" i="8"/>
  <c r="I4" i="8"/>
  <c r="J4" i="8"/>
  <c r="K4" i="8"/>
  <c r="L4" i="8"/>
  <c r="M4" i="8"/>
  <c r="N4" i="8"/>
  <c r="O4" i="8"/>
  <c r="C4" i="8"/>
  <c r="D4" i="7"/>
  <c r="E4" i="7"/>
  <c r="F4" i="7"/>
  <c r="G4" i="7"/>
  <c r="H4" i="7"/>
  <c r="I4" i="7"/>
  <c r="J4" i="7"/>
  <c r="K4" i="7"/>
  <c r="L4" i="7"/>
  <c r="M4" i="7"/>
  <c r="N4" i="7"/>
  <c r="O4" i="7"/>
  <c r="C4" i="7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Y4" i="6"/>
  <c r="Z4" i="6"/>
  <c r="AA4" i="6"/>
  <c r="AB4" i="6"/>
  <c r="C4" i="6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C4" i="5"/>
  <c r="AB4" i="4"/>
  <c r="AA4" i="4"/>
  <c r="Z4" i="4"/>
  <c r="Y4" i="4"/>
  <c r="X4" i="4"/>
  <c r="W4" i="4"/>
  <c r="V4" i="4"/>
  <c r="U4" i="4"/>
  <c r="T4" i="4"/>
  <c r="S4" i="4"/>
  <c r="R4" i="4"/>
  <c r="Q4" i="4"/>
  <c r="P4" i="4"/>
  <c r="D4" i="4"/>
  <c r="E4" i="4"/>
  <c r="F4" i="4"/>
  <c r="G4" i="4"/>
  <c r="H4" i="4"/>
  <c r="I4" i="4"/>
  <c r="J4" i="4"/>
  <c r="K4" i="4"/>
  <c r="L4" i="4"/>
  <c r="M4" i="4"/>
  <c r="N4" i="4"/>
  <c r="O4" i="4"/>
  <c r="C4" i="4"/>
  <c r="D19" i="2"/>
  <c r="E19" i="2"/>
  <c r="F19" i="2"/>
  <c r="G19" i="2"/>
  <c r="H19" i="2"/>
  <c r="I19" i="2"/>
  <c r="J19" i="2"/>
  <c r="K19" i="2"/>
  <c r="L19" i="2"/>
  <c r="M19" i="2"/>
  <c r="N19" i="2"/>
  <c r="O19" i="2"/>
  <c r="C19" i="2"/>
  <c r="D18" i="2"/>
  <c r="E18" i="2"/>
  <c r="F18" i="2"/>
  <c r="G18" i="2"/>
  <c r="H18" i="2"/>
  <c r="I18" i="2"/>
  <c r="J18" i="2"/>
  <c r="K18" i="2"/>
  <c r="L18" i="2"/>
  <c r="M18" i="2"/>
  <c r="N18" i="2"/>
  <c r="O18" i="2"/>
  <c r="C18" i="2"/>
  <c r="D17" i="2"/>
  <c r="E17" i="2"/>
  <c r="F17" i="2"/>
  <c r="G17" i="2"/>
  <c r="H17" i="2"/>
  <c r="I17" i="2"/>
  <c r="J17" i="2"/>
  <c r="K17" i="2"/>
  <c r="L17" i="2"/>
  <c r="M17" i="2"/>
  <c r="N17" i="2"/>
  <c r="O17" i="2"/>
  <c r="C17" i="2"/>
  <c r="D13" i="2"/>
  <c r="E13" i="2"/>
  <c r="F13" i="2"/>
  <c r="G13" i="2"/>
  <c r="H13" i="2"/>
  <c r="I13" i="2"/>
  <c r="J13" i="2"/>
  <c r="K13" i="2"/>
  <c r="L13" i="2"/>
  <c r="M13" i="2"/>
  <c r="N13" i="2"/>
  <c r="O13" i="2"/>
  <c r="D10" i="2"/>
  <c r="E10" i="2"/>
  <c r="F10" i="2"/>
  <c r="G10" i="2"/>
  <c r="H10" i="2"/>
  <c r="I10" i="2"/>
  <c r="J10" i="2"/>
  <c r="K10" i="2"/>
  <c r="L10" i="2"/>
  <c r="M10" i="2"/>
  <c r="N10" i="2"/>
  <c r="O10" i="2"/>
  <c r="C13" i="2"/>
  <c r="C10" i="2"/>
  <c r="D15" i="1"/>
  <c r="E15" i="1"/>
  <c r="F15" i="1"/>
  <c r="G15" i="1"/>
  <c r="H15" i="1"/>
  <c r="I15" i="1"/>
  <c r="J15" i="1"/>
  <c r="K15" i="1"/>
  <c r="L15" i="1"/>
  <c r="M15" i="1"/>
  <c r="N15" i="1"/>
  <c r="O15" i="1"/>
  <c r="D16" i="1"/>
  <c r="E16" i="1"/>
  <c r="F16" i="1"/>
  <c r="G16" i="1"/>
  <c r="H16" i="1"/>
  <c r="I16" i="1"/>
  <c r="J16" i="1"/>
  <c r="K16" i="1"/>
  <c r="L16" i="1"/>
  <c r="M16" i="1"/>
  <c r="N16" i="1"/>
  <c r="O16" i="1"/>
  <c r="C16" i="1"/>
  <c r="C15" i="1"/>
  <c r="D10" i="1"/>
  <c r="E10" i="1"/>
  <c r="F10" i="1"/>
  <c r="G10" i="1"/>
  <c r="H10" i="1"/>
  <c r="I10" i="1"/>
  <c r="J10" i="1"/>
  <c r="K10" i="1"/>
  <c r="L10" i="1"/>
  <c r="M10" i="1"/>
  <c r="N10" i="1"/>
  <c r="O10" i="1"/>
  <c r="C10" i="1"/>
  <c r="N9" i="1"/>
  <c r="O9" i="1"/>
  <c r="D9" i="1"/>
  <c r="E9" i="1"/>
  <c r="F9" i="1"/>
  <c r="G9" i="1"/>
  <c r="H9" i="1"/>
  <c r="I9" i="1"/>
  <c r="J9" i="1"/>
  <c r="K9" i="1"/>
  <c r="L9" i="1"/>
  <c r="M9" i="1"/>
  <c r="C9" i="1"/>
  <c r="D14" i="3" l="1"/>
  <c r="C14" i="3"/>
  <c r="D13" i="3"/>
  <c r="S12" i="2"/>
  <c r="T12" i="2"/>
  <c r="T11" i="2"/>
  <c r="E21" i="1"/>
  <c r="E20" i="1"/>
</calcChain>
</file>

<file path=xl/sharedStrings.xml><?xml version="1.0" encoding="utf-8"?>
<sst xmlns="http://schemas.openxmlformats.org/spreadsheetml/2006/main" count="76" uniqueCount="36">
  <si>
    <t>d(cm)</t>
  </si>
  <si>
    <t>V(mV)</t>
  </si>
  <si>
    <t>I(W/m^2)</t>
  </si>
  <si>
    <t>J(W/m^2)</t>
  </si>
  <si>
    <t>V_nl (V)</t>
  </si>
  <si>
    <t>I_sc(mA)</t>
  </si>
  <si>
    <t>SI Units</t>
  </si>
  <si>
    <t>d(m)</t>
  </si>
  <si>
    <t>V(V)</t>
  </si>
  <si>
    <t>Logarithmic Plot</t>
  </si>
  <si>
    <t>I_sc(A)</t>
  </si>
  <si>
    <t>T( C)</t>
  </si>
  <si>
    <t>V(v)</t>
  </si>
  <si>
    <t>I(mA)</t>
  </si>
  <si>
    <t>P_R(mW)</t>
  </si>
  <si>
    <t>در فاصله ی 50 سانتی متری منبع</t>
  </si>
  <si>
    <t>در فاصله 30 سانتی متری منبع</t>
  </si>
  <si>
    <t>دمای هوا 64.7 درجه سلیسیوس</t>
  </si>
  <si>
    <t>دمای هوا 38.5 درجه سلیسیوس</t>
  </si>
  <si>
    <t>دمای هوا 54.7 درجه سلیسیوس</t>
  </si>
  <si>
    <t>دمای هوا 58 درجه سلیسیوس</t>
  </si>
  <si>
    <t>در فاصله 25 سانتی متری منبع</t>
  </si>
  <si>
    <t>شرایط</t>
  </si>
  <si>
    <t>دما</t>
  </si>
  <si>
    <t>توان مصرفی بیشینه</t>
  </si>
  <si>
    <t>بازده</t>
  </si>
  <si>
    <t>بدون خنک شدن</t>
  </si>
  <si>
    <t>با خنک شدن</t>
  </si>
  <si>
    <t>پوشش شیشه ای</t>
  </si>
  <si>
    <t>249.41 mW</t>
  </si>
  <si>
    <t>شیب</t>
  </si>
  <si>
    <t>خطای شیب</t>
  </si>
  <si>
    <t>عرض از مبدا</t>
  </si>
  <si>
    <t>خطای عرض از مبدا</t>
  </si>
  <si>
    <t>223.8 mW</t>
  </si>
  <si>
    <t>277.94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</si>
</sst>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a-IR"/>
              <a:t>نمودار لگاریتم شدت بر حسب لگاریتم فاصله از منبع نور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170949256342957"/>
                  <c:y val="-4.93890347039953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'Exp I'!$C$15:$O$15</c:f>
              <c:numCache>
                <c:formatCode>General</c:formatCode>
                <c:ptCount val="13"/>
                <c:pt idx="0">
                  <c:v>-0.69314718055994529</c:v>
                </c:pt>
                <c:pt idx="1">
                  <c:v>-0.59783700075562041</c:v>
                </c:pt>
                <c:pt idx="2">
                  <c:v>-0.51082562376599072</c:v>
                </c:pt>
                <c:pt idx="3">
                  <c:v>-0.41551544396166579</c:v>
                </c:pt>
                <c:pt idx="4">
                  <c:v>-0.3285040669720361</c:v>
                </c:pt>
                <c:pt idx="5">
                  <c:v>-0.23572233352106983</c:v>
                </c:pt>
                <c:pt idx="6">
                  <c:v>-0.14502577205025774</c:v>
                </c:pt>
                <c:pt idx="7">
                  <c:v>-5.129329438755046E-2</c:v>
                </c:pt>
                <c:pt idx="8">
                  <c:v>0</c:v>
                </c:pt>
                <c:pt idx="9">
                  <c:v>9.5310179804324935E-2</c:v>
                </c:pt>
                <c:pt idx="10">
                  <c:v>0.1906203596086497</c:v>
                </c:pt>
                <c:pt idx="11">
                  <c:v>0.28517894223366247</c:v>
                </c:pt>
                <c:pt idx="12">
                  <c:v>0.37156355643248301</c:v>
                </c:pt>
              </c:numCache>
            </c:numRef>
          </c:xVal>
          <c:yVal>
            <c:numRef>
              <c:f>'Exp I'!$C$16:$O$16</c:f>
              <c:numCache>
                <c:formatCode>General</c:formatCode>
                <c:ptCount val="13"/>
                <c:pt idx="0">
                  <c:v>6.1454509277245783</c:v>
                </c:pt>
                <c:pt idx="1">
                  <c:v>5.9650692357484507</c:v>
                </c:pt>
                <c:pt idx="2">
                  <c:v>5.8011813806433334</c:v>
                </c:pt>
                <c:pt idx="3">
                  <c:v>5.6144046635049847</c:v>
                </c:pt>
                <c:pt idx="4">
                  <c:v>5.44375880219821</c:v>
                </c:pt>
                <c:pt idx="5">
                  <c:v>5.2528491785008899</c:v>
                </c:pt>
                <c:pt idx="6">
                  <c:v>5.0624684427362734</c:v>
                </c:pt>
                <c:pt idx="7">
                  <c:v>4.8715264717251197</c:v>
                </c:pt>
                <c:pt idx="8">
                  <c:v>4.7736463359599925</c:v>
                </c:pt>
                <c:pt idx="9">
                  <c:v>4.596028528070808</c:v>
                </c:pt>
                <c:pt idx="10">
                  <c:v>4.3585020896269242</c:v>
                </c:pt>
                <c:pt idx="11">
                  <c:v>4.1587268211513688</c:v>
                </c:pt>
                <c:pt idx="12">
                  <c:v>3.9850875762851512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F1-41F5-BD91-DC6DA2E6D8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526351"/>
        <c:axId val="382518191"/>
      </c:scatterChart>
      <c:valAx>
        <c:axId val="382526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</a:t>
                </a:r>
                <a:r>
                  <a:rPr lang="en-US" baseline="0"/>
                  <a:t> (m)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518191"/>
        <c:crosses val="autoZero"/>
        <c:crossBetween val="midCat"/>
      </c:valAx>
      <c:valAx>
        <c:axId val="382518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 (W/m^2)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526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a-IR"/>
              <a:t>نمودار</a:t>
            </a:r>
            <a:r>
              <a:rPr lang="fa-IR" baseline="0"/>
              <a:t>لگاریتم ولتاژ قطع بر حسب لگاریتم  شدت نور یک سلول خورشیدی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9.5916229221347335E-2"/>
                  <c:y val="-1.430555555555555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'Exp II'!$C$17:$O$17</c:f>
              <c:numCache>
                <c:formatCode>General</c:formatCode>
                <c:ptCount val="13"/>
                <c:pt idx="0">
                  <c:v>6.1454509277245783</c:v>
                </c:pt>
                <c:pt idx="1">
                  <c:v>5.9650692357484507</c:v>
                </c:pt>
                <c:pt idx="2">
                  <c:v>5.8011813806433334</c:v>
                </c:pt>
                <c:pt idx="3">
                  <c:v>5.6144046635049847</c:v>
                </c:pt>
                <c:pt idx="4">
                  <c:v>5.44375880219821</c:v>
                </c:pt>
                <c:pt idx="5">
                  <c:v>5.2528491785008899</c:v>
                </c:pt>
                <c:pt idx="6">
                  <c:v>5.0624684427362734</c:v>
                </c:pt>
                <c:pt idx="7">
                  <c:v>4.8715264717251197</c:v>
                </c:pt>
                <c:pt idx="8">
                  <c:v>4.7736463359599925</c:v>
                </c:pt>
                <c:pt idx="9">
                  <c:v>4.596028528070808</c:v>
                </c:pt>
                <c:pt idx="10">
                  <c:v>4.3585020896269242</c:v>
                </c:pt>
                <c:pt idx="11">
                  <c:v>4.1587268211513688</c:v>
                </c:pt>
                <c:pt idx="12">
                  <c:v>3.9850875762851512</c:v>
                </c:pt>
              </c:numCache>
            </c:numRef>
          </c:xVal>
          <c:yVal>
            <c:numRef>
              <c:f>'Exp II'!$C$18:$O$18</c:f>
              <c:numCache>
                <c:formatCode>General</c:formatCode>
                <c:ptCount val="13"/>
                <c:pt idx="0">
                  <c:v>0.73044296530364228</c:v>
                </c:pt>
                <c:pt idx="1">
                  <c:v>0.71539778949476507</c:v>
                </c:pt>
                <c:pt idx="2">
                  <c:v>0.69264705551826311</c:v>
                </c:pt>
                <c:pt idx="3">
                  <c:v>0.67955522704047833</c:v>
                </c:pt>
                <c:pt idx="4">
                  <c:v>0.67039019343732908</c:v>
                </c:pt>
                <c:pt idx="5">
                  <c:v>0.65803800344637742</c:v>
                </c:pt>
                <c:pt idx="6">
                  <c:v>0.64500680523201037</c:v>
                </c:pt>
                <c:pt idx="7">
                  <c:v>0.63073972043132831</c:v>
                </c:pt>
                <c:pt idx="8">
                  <c:v>0.62433286455958559</c:v>
                </c:pt>
                <c:pt idx="9">
                  <c:v>0.61030890225094081</c:v>
                </c:pt>
                <c:pt idx="10">
                  <c:v>0.59387917890127628</c:v>
                </c:pt>
                <c:pt idx="11">
                  <c:v>0.57605140868369809</c:v>
                </c:pt>
                <c:pt idx="12">
                  <c:v>0.56531380905006046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8D-4EEF-AB70-334E4EE566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9775295"/>
        <c:axId val="469766655"/>
      </c:scatterChart>
      <c:valAx>
        <c:axId val="469775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a-IR"/>
                  <a:t>لگاریتم</a:t>
                </a:r>
                <a:r>
                  <a:rPr lang="fa-IR" baseline="0"/>
                  <a:t> شدت نور (</a:t>
                </a:r>
                <a:r>
                  <a:rPr lang="en-US" baseline="0"/>
                  <a:t>W/m^2)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766655"/>
        <c:crosses val="autoZero"/>
        <c:crossBetween val="midCat"/>
      </c:valAx>
      <c:valAx>
        <c:axId val="469766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a-IR"/>
                  <a:t>لگاریتم</a:t>
                </a:r>
                <a:r>
                  <a:rPr lang="fa-IR" baseline="0"/>
                  <a:t> ولتاژ قطع</a:t>
                </a:r>
                <a:r>
                  <a:rPr lang="en-US" baseline="0"/>
                  <a:t> (V)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775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a-IR" sz="1200" b="0" i="0" baseline="0">
                <a:effectLst/>
              </a:rPr>
              <a:t>نمودار  جریان اتصال کوتاه بر حسب شدت برای سلول خورشیدی</a:t>
            </a:r>
            <a:endParaRPr lang="en-US" sz="105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'Exp II'!$C$4:$O$4</c:f>
              <c:numCache>
                <c:formatCode>General</c:formatCode>
                <c:ptCount val="13"/>
                <c:pt idx="0">
                  <c:v>466.59</c:v>
                </c:pt>
                <c:pt idx="1">
                  <c:v>389.58</c:v>
                </c:pt>
                <c:pt idx="2">
                  <c:v>330.69</c:v>
                </c:pt>
                <c:pt idx="3">
                  <c:v>274.35000000000002</c:v>
                </c:pt>
                <c:pt idx="4">
                  <c:v>231.31</c:v>
                </c:pt>
                <c:pt idx="5">
                  <c:v>191.11</c:v>
                </c:pt>
                <c:pt idx="6">
                  <c:v>157.97999999999999</c:v>
                </c:pt>
                <c:pt idx="7">
                  <c:v>130.52000000000001</c:v>
                </c:pt>
                <c:pt idx="8">
                  <c:v>118.35</c:v>
                </c:pt>
                <c:pt idx="9">
                  <c:v>99.09</c:v>
                </c:pt>
                <c:pt idx="10">
                  <c:v>78.14</c:v>
                </c:pt>
                <c:pt idx="11">
                  <c:v>63.99</c:v>
                </c:pt>
                <c:pt idx="12">
                  <c:v>53.79</c:v>
                </c:pt>
              </c:numCache>
            </c:numRef>
          </c:xVal>
          <c:yVal>
            <c:numRef>
              <c:f>'Exp II'!$C$6:$O$6</c:f>
              <c:numCache>
                <c:formatCode>General</c:formatCode>
                <c:ptCount val="13"/>
                <c:pt idx="0">
                  <c:v>85.1</c:v>
                </c:pt>
                <c:pt idx="1">
                  <c:v>70.8</c:v>
                </c:pt>
                <c:pt idx="2">
                  <c:v>61.1</c:v>
                </c:pt>
                <c:pt idx="3">
                  <c:v>51.5</c:v>
                </c:pt>
                <c:pt idx="4">
                  <c:v>44.1</c:v>
                </c:pt>
                <c:pt idx="5">
                  <c:v>38.1</c:v>
                </c:pt>
                <c:pt idx="6">
                  <c:v>31.5</c:v>
                </c:pt>
                <c:pt idx="7">
                  <c:v>26.3</c:v>
                </c:pt>
                <c:pt idx="8">
                  <c:v>23.9</c:v>
                </c:pt>
                <c:pt idx="9">
                  <c:v>20</c:v>
                </c:pt>
                <c:pt idx="10">
                  <c:v>16.7</c:v>
                </c:pt>
                <c:pt idx="11">
                  <c:v>13.8</c:v>
                </c:pt>
                <c:pt idx="12">
                  <c:v>11.7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62-4C59-9900-67C0FC88EC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1663567"/>
        <c:axId val="1801662607"/>
      </c:scatterChart>
      <c:valAx>
        <c:axId val="1801663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a-IR"/>
                  <a:t>شدت تابشی </a:t>
                </a:r>
                <a:r>
                  <a:rPr lang="en-US"/>
                  <a:t>(W/m^2)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1662607"/>
        <c:crosses val="autoZero"/>
        <c:crossBetween val="midCat"/>
      </c:valAx>
      <c:valAx>
        <c:axId val="1801662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a-IR"/>
                  <a:t>جریان</a:t>
                </a:r>
                <a:r>
                  <a:rPr lang="fa-IR" baseline="0"/>
                  <a:t> </a:t>
                </a:r>
                <a:r>
                  <a:rPr lang="en-US" baseline="0"/>
                  <a:t>(mA)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1663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a-IR" sz="1400" b="0" i="0" baseline="0">
                <a:effectLst/>
              </a:rPr>
              <a:t>نمودار تغییرات ولتاژ بدون بار بر حسب دما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'Exp III'!$C$2:$F$2</c:f>
              <c:numCache>
                <c:formatCode>General</c:formatCode>
                <c:ptCount val="4"/>
                <c:pt idx="0">
                  <c:v>43.9</c:v>
                </c:pt>
                <c:pt idx="1">
                  <c:v>29.8</c:v>
                </c:pt>
                <c:pt idx="2">
                  <c:v>36.5</c:v>
                </c:pt>
                <c:pt idx="3">
                  <c:v>46.5</c:v>
                </c:pt>
              </c:numCache>
            </c:numRef>
          </c:xVal>
          <c:yVal>
            <c:numRef>
              <c:f>'Exp III'!$C$3:$F$3</c:f>
              <c:numCache>
                <c:formatCode>General</c:formatCode>
                <c:ptCount val="4"/>
                <c:pt idx="0">
                  <c:v>1.9890000000000001</c:v>
                </c:pt>
                <c:pt idx="1">
                  <c:v>2.1019999999999999</c:v>
                </c:pt>
                <c:pt idx="2">
                  <c:v>2.052</c:v>
                </c:pt>
                <c:pt idx="3">
                  <c:v>1.968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46-424A-A6F0-C75770FA1F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0028559"/>
        <c:axId val="1940003119"/>
      </c:scatterChart>
      <c:valAx>
        <c:axId val="1940028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a-IR"/>
                  <a:t>دما بر حسب سلیسوس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0003119"/>
        <c:crosses val="autoZero"/>
        <c:crossBetween val="midCat"/>
      </c:valAx>
      <c:valAx>
        <c:axId val="1940003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a-IR"/>
                  <a:t>ولتاژ برحسب ولت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0028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a-IR"/>
              <a:t>نمودار جریان</a:t>
            </a:r>
            <a:r>
              <a:rPr lang="fa-IR" baseline="0"/>
              <a:t> بر حسب ولتاژ به ازای بارهای مختلف مصرفی و در فاصله ی 50 سانتی متری از منبع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8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1099-4D2A-A929-D2CB400FC6B3}"/>
              </c:ext>
            </c:extLst>
          </c:dPt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'Exp IV'!$C$2:$AB$2</c:f>
              <c:numCache>
                <c:formatCode>General</c:formatCode>
                <c:ptCount val="26"/>
                <c:pt idx="0">
                  <c:v>0.73299999999999998</c:v>
                </c:pt>
                <c:pt idx="1">
                  <c:v>0.76800000000000002</c:v>
                </c:pt>
                <c:pt idx="2">
                  <c:v>0.83899999999999997</c:v>
                </c:pt>
                <c:pt idx="3">
                  <c:v>0.91100000000000003</c:v>
                </c:pt>
                <c:pt idx="4">
                  <c:v>1.0609999999999999</c:v>
                </c:pt>
                <c:pt idx="5">
                  <c:v>1.1279999999999999</c:v>
                </c:pt>
                <c:pt idx="6">
                  <c:v>1.3180000000000001</c:v>
                </c:pt>
                <c:pt idx="7">
                  <c:v>1.4910000000000001</c:v>
                </c:pt>
                <c:pt idx="8">
                  <c:v>1.5329999999999999</c:v>
                </c:pt>
                <c:pt idx="9">
                  <c:v>1.6</c:v>
                </c:pt>
                <c:pt idx="10">
                  <c:v>1.65</c:v>
                </c:pt>
                <c:pt idx="11">
                  <c:v>1.764</c:v>
                </c:pt>
                <c:pt idx="12">
                  <c:v>1.7769999999999999</c:v>
                </c:pt>
                <c:pt idx="13">
                  <c:v>1.821</c:v>
                </c:pt>
                <c:pt idx="14">
                  <c:v>1.835</c:v>
                </c:pt>
                <c:pt idx="15">
                  <c:v>1.851</c:v>
                </c:pt>
                <c:pt idx="16">
                  <c:v>1.867</c:v>
                </c:pt>
                <c:pt idx="17">
                  <c:v>1.883</c:v>
                </c:pt>
                <c:pt idx="18">
                  <c:v>1.917</c:v>
                </c:pt>
                <c:pt idx="19">
                  <c:v>1.9330000000000001</c:v>
                </c:pt>
                <c:pt idx="20">
                  <c:v>1.9470000000000001</c:v>
                </c:pt>
                <c:pt idx="21">
                  <c:v>1.9530000000000001</c:v>
                </c:pt>
                <c:pt idx="22">
                  <c:v>1.96</c:v>
                </c:pt>
                <c:pt idx="23">
                  <c:v>1.966</c:v>
                </c:pt>
                <c:pt idx="24">
                  <c:v>1.968</c:v>
                </c:pt>
                <c:pt idx="25">
                  <c:v>1.97</c:v>
                </c:pt>
              </c:numCache>
            </c:numRef>
          </c:xVal>
          <c:yVal>
            <c:numRef>
              <c:f>'Exp IV'!$C$3:$AB$3</c:f>
              <c:numCache>
                <c:formatCode>General</c:formatCode>
                <c:ptCount val="26"/>
                <c:pt idx="0">
                  <c:v>81.5</c:v>
                </c:pt>
                <c:pt idx="1">
                  <c:v>81.5</c:v>
                </c:pt>
                <c:pt idx="2">
                  <c:v>81.5</c:v>
                </c:pt>
                <c:pt idx="3">
                  <c:v>81.5</c:v>
                </c:pt>
                <c:pt idx="4">
                  <c:v>81.5</c:v>
                </c:pt>
                <c:pt idx="5">
                  <c:v>81.5</c:v>
                </c:pt>
                <c:pt idx="6">
                  <c:v>81.3</c:v>
                </c:pt>
                <c:pt idx="7">
                  <c:v>80.2</c:v>
                </c:pt>
                <c:pt idx="8">
                  <c:v>79.5</c:v>
                </c:pt>
                <c:pt idx="9">
                  <c:v>77.400000000000006</c:v>
                </c:pt>
                <c:pt idx="10">
                  <c:v>73.7</c:v>
                </c:pt>
                <c:pt idx="11">
                  <c:v>66.599999999999994</c:v>
                </c:pt>
                <c:pt idx="12">
                  <c:v>59.8</c:v>
                </c:pt>
                <c:pt idx="13">
                  <c:v>52</c:v>
                </c:pt>
                <c:pt idx="14">
                  <c:v>48.2</c:v>
                </c:pt>
                <c:pt idx="15">
                  <c:v>45.4</c:v>
                </c:pt>
                <c:pt idx="16">
                  <c:v>41.2</c:v>
                </c:pt>
                <c:pt idx="17">
                  <c:v>35.9</c:v>
                </c:pt>
                <c:pt idx="18">
                  <c:v>26</c:v>
                </c:pt>
                <c:pt idx="19">
                  <c:v>19.899999999999999</c:v>
                </c:pt>
                <c:pt idx="20">
                  <c:v>15.3</c:v>
                </c:pt>
                <c:pt idx="21">
                  <c:v>12.6</c:v>
                </c:pt>
                <c:pt idx="22">
                  <c:v>9.5</c:v>
                </c:pt>
                <c:pt idx="23">
                  <c:v>7.5</c:v>
                </c:pt>
                <c:pt idx="24">
                  <c:v>6.3</c:v>
                </c:pt>
                <c:pt idx="25">
                  <c:v>5.4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99-4D2A-A929-D2CB400FC6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0180303"/>
        <c:axId val="330190863"/>
      </c:scatterChart>
      <c:valAx>
        <c:axId val="330180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a-IR"/>
                  <a:t>ولتاژ بر حسب ولت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190863"/>
        <c:crosses val="autoZero"/>
        <c:crossBetween val="midCat"/>
      </c:valAx>
      <c:valAx>
        <c:axId val="33019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a-IR"/>
                  <a:t>جریان</a:t>
                </a:r>
                <a:r>
                  <a:rPr lang="fa-IR" baseline="0"/>
                  <a:t> بر حسب میلی آمپر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180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a-IR" sz="1100" b="0" i="0" baseline="0">
                <a:effectLst/>
              </a:rPr>
              <a:t>نمودار جریان بر حسب ولتاژ به ازای بارهای مختلف مصرفی و در فاصله ی 30 سانتی متری از منبع در دمای 64.7 درجه سلسیوس</a:t>
            </a:r>
            <a:endParaRPr lang="en-US" sz="10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3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335A-4734-B8A0-3D967E7CBFBE}"/>
              </c:ext>
            </c:extLst>
          </c:dPt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'Exp V'!$C$2:$AB$2</c:f>
              <c:numCache>
                <c:formatCode>General</c:formatCode>
                <c:ptCount val="26"/>
                <c:pt idx="0">
                  <c:v>0.83199999999999996</c:v>
                </c:pt>
                <c:pt idx="1">
                  <c:v>0.92500000000000004</c:v>
                </c:pt>
                <c:pt idx="2">
                  <c:v>1.08</c:v>
                </c:pt>
                <c:pt idx="3">
                  <c:v>1.5069999999999999</c:v>
                </c:pt>
                <c:pt idx="4">
                  <c:v>1.75</c:v>
                </c:pt>
                <c:pt idx="5">
                  <c:v>1.7789999999999999</c:v>
                </c:pt>
                <c:pt idx="6">
                  <c:v>1.8129999999999999</c:v>
                </c:pt>
                <c:pt idx="7">
                  <c:v>1.8320000000000001</c:v>
                </c:pt>
                <c:pt idx="8">
                  <c:v>1.857</c:v>
                </c:pt>
                <c:pt idx="9">
                  <c:v>1.87</c:v>
                </c:pt>
                <c:pt idx="10">
                  <c:v>1.873</c:v>
                </c:pt>
                <c:pt idx="11">
                  <c:v>1.88</c:v>
                </c:pt>
                <c:pt idx="12">
                  <c:v>1.893</c:v>
                </c:pt>
                <c:pt idx="13">
                  <c:v>1.8979999999999999</c:v>
                </c:pt>
                <c:pt idx="14">
                  <c:v>1.9039999999999999</c:v>
                </c:pt>
                <c:pt idx="15">
                  <c:v>1.909</c:v>
                </c:pt>
                <c:pt idx="16">
                  <c:v>1.92</c:v>
                </c:pt>
                <c:pt idx="17">
                  <c:v>1.9239999999999999</c:v>
                </c:pt>
                <c:pt idx="18">
                  <c:v>1.9279999999999999</c:v>
                </c:pt>
                <c:pt idx="19">
                  <c:v>1.9319999999999999</c:v>
                </c:pt>
                <c:pt idx="20">
                  <c:v>1.9339999999999999</c:v>
                </c:pt>
                <c:pt idx="21">
                  <c:v>1.9370000000000001</c:v>
                </c:pt>
                <c:pt idx="22">
                  <c:v>1.9379999999999999</c:v>
                </c:pt>
                <c:pt idx="23">
                  <c:v>1.9390000000000001</c:v>
                </c:pt>
                <c:pt idx="24">
                  <c:v>1.9379999999999999</c:v>
                </c:pt>
                <c:pt idx="25">
                  <c:v>1.9390000000000001</c:v>
                </c:pt>
              </c:numCache>
            </c:numRef>
          </c:xVal>
          <c:yVal>
            <c:numRef>
              <c:f>'Exp V'!$C$3:$AB$3</c:f>
              <c:numCache>
                <c:formatCode>General</c:formatCode>
                <c:ptCount val="26"/>
                <c:pt idx="0">
                  <c:v>168.8</c:v>
                </c:pt>
                <c:pt idx="1">
                  <c:v>168.8</c:v>
                </c:pt>
                <c:pt idx="2">
                  <c:v>168.8</c:v>
                </c:pt>
                <c:pt idx="3">
                  <c:v>165.5</c:v>
                </c:pt>
                <c:pt idx="4">
                  <c:v>132.6</c:v>
                </c:pt>
                <c:pt idx="5">
                  <c:v>117.3</c:v>
                </c:pt>
                <c:pt idx="6">
                  <c:v>103.7</c:v>
                </c:pt>
                <c:pt idx="7">
                  <c:v>90.5</c:v>
                </c:pt>
                <c:pt idx="8">
                  <c:v>82.1</c:v>
                </c:pt>
                <c:pt idx="9">
                  <c:v>71.099999999999994</c:v>
                </c:pt>
                <c:pt idx="10">
                  <c:v>66.7</c:v>
                </c:pt>
                <c:pt idx="11">
                  <c:v>55.7</c:v>
                </c:pt>
                <c:pt idx="12">
                  <c:v>52.2</c:v>
                </c:pt>
                <c:pt idx="13">
                  <c:v>47.5</c:v>
                </c:pt>
                <c:pt idx="14">
                  <c:v>40.200000000000003</c:v>
                </c:pt>
                <c:pt idx="15">
                  <c:v>35.700000000000003</c:v>
                </c:pt>
                <c:pt idx="16">
                  <c:v>27.5</c:v>
                </c:pt>
                <c:pt idx="17">
                  <c:v>23.5</c:v>
                </c:pt>
                <c:pt idx="18">
                  <c:v>19</c:v>
                </c:pt>
                <c:pt idx="19">
                  <c:v>15.1</c:v>
                </c:pt>
                <c:pt idx="20">
                  <c:v>12.3</c:v>
                </c:pt>
                <c:pt idx="21">
                  <c:v>10</c:v>
                </c:pt>
                <c:pt idx="22">
                  <c:v>8.6999999999999993</c:v>
                </c:pt>
                <c:pt idx="23">
                  <c:v>7</c:v>
                </c:pt>
                <c:pt idx="24">
                  <c:v>6.5</c:v>
                </c:pt>
                <c:pt idx="25">
                  <c:v>5.2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5A-4734-B8A0-3D967E7CBF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366159"/>
        <c:axId val="536345999"/>
      </c:scatterChart>
      <c:valAx>
        <c:axId val="536366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a-IR"/>
                  <a:t>ولتاژ</a:t>
                </a:r>
                <a:r>
                  <a:rPr lang="fa-IR" baseline="0"/>
                  <a:t> بر حسب ولت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345999"/>
        <c:crosses val="autoZero"/>
        <c:crossBetween val="midCat"/>
      </c:valAx>
      <c:valAx>
        <c:axId val="536345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a-IR"/>
                  <a:t>جریان بر حسب میلی آمپر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366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a-IR" sz="1100" b="0" i="0" baseline="0">
                <a:effectLst/>
              </a:rPr>
              <a:t>نمودار جریان بر حسب ولتاژ به ازای بارهای مختلف مصرفی و در فاصله ی 30 سانتی متری از منبع و در دمای 38.5 درجه سلسیوس</a:t>
            </a:r>
            <a:endParaRPr lang="en-US" sz="10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3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7860-470E-808C-CAA8649B2CDE}"/>
              </c:ext>
            </c:extLst>
          </c:dPt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'Exp VI'!$C$2:$AB$2</c:f>
              <c:numCache>
                <c:formatCode>General</c:formatCode>
                <c:ptCount val="26"/>
                <c:pt idx="0">
                  <c:v>0.84199999999999997</c:v>
                </c:pt>
                <c:pt idx="1">
                  <c:v>0.91800000000000004</c:v>
                </c:pt>
                <c:pt idx="2">
                  <c:v>1.486</c:v>
                </c:pt>
                <c:pt idx="3">
                  <c:v>1.7669999999999999</c:v>
                </c:pt>
                <c:pt idx="4">
                  <c:v>1.8360000000000001</c:v>
                </c:pt>
                <c:pt idx="5">
                  <c:v>1.9359999999999999</c:v>
                </c:pt>
                <c:pt idx="6">
                  <c:v>1.964</c:v>
                </c:pt>
                <c:pt idx="7">
                  <c:v>1.99</c:v>
                </c:pt>
                <c:pt idx="8">
                  <c:v>2.0179999999999998</c:v>
                </c:pt>
                <c:pt idx="9">
                  <c:v>2.0379999999999998</c:v>
                </c:pt>
                <c:pt idx="10">
                  <c:v>2.0550000000000002</c:v>
                </c:pt>
                <c:pt idx="11">
                  <c:v>2.069</c:v>
                </c:pt>
                <c:pt idx="12">
                  <c:v>2.08</c:v>
                </c:pt>
                <c:pt idx="13">
                  <c:v>2.081</c:v>
                </c:pt>
                <c:pt idx="14">
                  <c:v>2.085</c:v>
                </c:pt>
                <c:pt idx="15">
                  <c:v>2.0880000000000001</c:v>
                </c:pt>
                <c:pt idx="16">
                  <c:v>2.0920000000000001</c:v>
                </c:pt>
                <c:pt idx="17">
                  <c:v>2.097</c:v>
                </c:pt>
                <c:pt idx="18">
                  <c:v>2.0990000000000002</c:v>
                </c:pt>
                <c:pt idx="19">
                  <c:v>2.0990000000000002</c:v>
                </c:pt>
                <c:pt idx="20">
                  <c:v>2.0990000000000002</c:v>
                </c:pt>
                <c:pt idx="21">
                  <c:v>2.1</c:v>
                </c:pt>
                <c:pt idx="22">
                  <c:v>2.1</c:v>
                </c:pt>
                <c:pt idx="23">
                  <c:v>2.1040000000000001</c:v>
                </c:pt>
                <c:pt idx="24">
                  <c:v>2.1070000000000002</c:v>
                </c:pt>
                <c:pt idx="25">
                  <c:v>2.1120000000000001</c:v>
                </c:pt>
              </c:numCache>
            </c:numRef>
          </c:xVal>
          <c:yVal>
            <c:numRef>
              <c:f>'Exp VI'!$C$3:$AB$3</c:f>
              <c:numCache>
                <c:formatCode>General</c:formatCode>
                <c:ptCount val="26"/>
                <c:pt idx="0">
                  <c:v>165.3</c:v>
                </c:pt>
                <c:pt idx="1">
                  <c:v>166</c:v>
                </c:pt>
                <c:pt idx="2">
                  <c:v>165.3</c:v>
                </c:pt>
                <c:pt idx="3">
                  <c:v>157.30000000000001</c:v>
                </c:pt>
                <c:pt idx="4">
                  <c:v>146.6</c:v>
                </c:pt>
                <c:pt idx="5">
                  <c:v>119.7</c:v>
                </c:pt>
                <c:pt idx="6">
                  <c:v>108.6</c:v>
                </c:pt>
                <c:pt idx="7">
                  <c:v>96.8</c:v>
                </c:pt>
                <c:pt idx="8">
                  <c:v>83.6</c:v>
                </c:pt>
                <c:pt idx="9">
                  <c:v>73</c:v>
                </c:pt>
                <c:pt idx="10">
                  <c:v>60.8</c:v>
                </c:pt>
                <c:pt idx="11">
                  <c:v>50.5</c:v>
                </c:pt>
                <c:pt idx="12">
                  <c:v>42.2</c:v>
                </c:pt>
                <c:pt idx="13">
                  <c:v>32.6</c:v>
                </c:pt>
                <c:pt idx="14">
                  <c:v>34.799999999999997</c:v>
                </c:pt>
                <c:pt idx="15">
                  <c:v>30.2</c:v>
                </c:pt>
                <c:pt idx="16">
                  <c:v>26.7</c:v>
                </c:pt>
                <c:pt idx="17">
                  <c:v>22.3</c:v>
                </c:pt>
                <c:pt idx="18">
                  <c:v>19.7</c:v>
                </c:pt>
                <c:pt idx="19">
                  <c:v>18.7</c:v>
                </c:pt>
                <c:pt idx="20">
                  <c:v>17.100000000000001</c:v>
                </c:pt>
                <c:pt idx="21">
                  <c:v>15.1</c:v>
                </c:pt>
                <c:pt idx="22">
                  <c:v>14.4</c:v>
                </c:pt>
                <c:pt idx="23">
                  <c:v>12.4</c:v>
                </c:pt>
                <c:pt idx="24">
                  <c:v>9.8000000000000007</c:v>
                </c:pt>
                <c:pt idx="25">
                  <c:v>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60-470E-808C-CAA8649B2C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353199"/>
        <c:axId val="536349359"/>
      </c:scatterChart>
      <c:valAx>
        <c:axId val="536353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a-IR"/>
                  <a:t>ولتاژ</a:t>
                </a:r>
                <a:r>
                  <a:rPr lang="fa-IR" baseline="0"/>
                  <a:t> بر حسب ولت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349359"/>
        <c:crosses val="autoZero"/>
        <c:crossBetween val="midCat"/>
      </c:valAx>
      <c:valAx>
        <c:axId val="536349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a-IR"/>
                  <a:t>جریان بر حسب میلی آمپر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353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a-IR" sz="1200" b="0" i="0" baseline="0">
                <a:effectLst/>
              </a:rPr>
              <a:t>نمودار جریان بر حسب ولتاژ به ازای بارهای مختلف مصرفی و در فاصله ی 30 سانتی متری از منبع و در دمای 38.5 درجه سلسیوس</a:t>
            </a:r>
            <a:endParaRPr lang="en-US" sz="105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6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E9F9-420D-94E1-34C6498B550F}"/>
              </c:ext>
            </c:extLst>
          </c:dPt>
          <c:dPt>
            <c:idx val="8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E9F9-420D-94E1-34C6498B550F}"/>
              </c:ext>
            </c:extLst>
          </c:dPt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'Exp VII'!$C$2:$O$2</c:f>
              <c:numCache>
                <c:formatCode>General</c:formatCode>
                <c:ptCount val="13"/>
                <c:pt idx="0">
                  <c:v>0.80700000000000005</c:v>
                </c:pt>
                <c:pt idx="1">
                  <c:v>0.90600000000000003</c:v>
                </c:pt>
                <c:pt idx="2">
                  <c:v>1.0129999999999999</c:v>
                </c:pt>
                <c:pt idx="3">
                  <c:v>1.1499999999999999</c:v>
                </c:pt>
                <c:pt idx="4">
                  <c:v>1.2829999999999999</c:v>
                </c:pt>
                <c:pt idx="5">
                  <c:v>1.401</c:v>
                </c:pt>
                <c:pt idx="6">
                  <c:v>1.585</c:v>
                </c:pt>
                <c:pt idx="7">
                  <c:v>1.665</c:v>
                </c:pt>
                <c:pt idx="8">
                  <c:v>1.6819999999999999</c:v>
                </c:pt>
                <c:pt idx="9">
                  <c:v>1.76</c:v>
                </c:pt>
                <c:pt idx="10">
                  <c:v>1.802</c:v>
                </c:pt>
                <c:pt idx="11">
                  <c:v>1.8160000000000001</c:v>
                </c:pt>
                <c:pt idx="12">
                  <c:v>1.833</c:v>
                </c:pt>
              </c:numCache>
            </c:numRef>
          </c:xVal>
          <c:yVal>
            <c:numRef>
              <c:f>'Exp VII'!$C$3:$O$3</c:f>
              <c:numCache>
                <c:formatCode>General</c:formatCode>
                <c:ptCount val="13"/>
                <c:pt idx="0">
                  <c:v>148.19999999999999</c:v>
                </c:pt>
                <c:pt idx="1">
                  <c:v>148.19999999999999</c:v>
                </c:pt>
                <c:pt idx="2">
                  <c:v>148.19999999999999</c:v>
                </c:pt>
                <c:pt idx="3">
                  <c:v>148.19999999999999</c:v>
                </c:pt>
                <c:pt idx="4">
                  <c:v>148.19999999999999</c:v>
                </c:pt>
                <c:pt idx="5">
                  <c:v>148.19999999999999</c:v>
                </c:pt>
                <c:pt idx="6">
                  <c:v>141.19999999999999</c:v>
                </c:pt>
                <c:pt idx="7">
                  <c:v>130.19999999999999</c:v>
                </c:pt>
                <c:pt idx="8">
                  <c:v>127.8</c:v>
                </c:pt>
                <c:pt idx="9">
                  <c:v>110.2</c:v>
                </c:pt>
                <c:pt idx="10">
                  <c:v>95.5</c:v>
                </c:pt>
                <c:pt idx="11">
                  <c:v>88.8</c:v>
                </c:pt>
                <c:pt idx="12">
                  <c:v>80.900000000000006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F9-420D-94E1-34C6498B5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357999"/>
        <c:axId val="536359919"/>
      </c:scatterChart>
      <c:valAx>
        <c:axId val="536357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a-IR"/>
                  <a:t>ولتاژ بر حسب ولت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359919"/>
        <c:crosses val="autoZero"/>
        <c:crossBetween val="midCat"/>
      </c:valAx>
      <c:valAx>
        <c:axId val="536359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a-IR"/>
                  <a:t>جریان</a:t>
                </a:r>
                <a:r>
                  <a:rPr lang="fa-IR" baseline="0"/>
                  <a:t> بر حسب میلی آمپر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357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a-IR" sz="1200" b="0" i="0" baseline="0">
                <a:effectLst/>
              </a:rPr>
              <a:t>نمودار جریان بر حسب ولتاژ به ازای بارهای مختلف مصرفی و در فاصله ی </a:t>
            </a:r>
            <a:r>
              <a:rPr lang="en-US" sz="1200" b="0" i="0" baseline="0">
                <a:effectLst/>
              </a:rPr>
              <a:t>30</a:t>
            </a:r>
            <a:r>
              <a:rPr lang="fa-IR" sz="1200" b="0" i="0" baseline="0">
                <a:effectLst/>
              </a:rPr>
              <a:t> سانتی متری از منبع و در دمای </a:t>
            </a:r>
            <a:r>
              <a:rPr lang="en-US" sz="1200" b="0" i="0" baseline="0">
                <a:effectLst/>
              </a:rPr>
              <a:t>54.7</a:t>
            </a:r>
            <a:r>
              <a:rPr lang="fa-IR" sz="1200" b="0" i="0" baseline="0">
                <a:effectLst/>
              </a:rPr>
              <a:t> درجه سلسیوس</a:t>
            </a:r>
            <a:endParaRPr lang="en-US" sz="105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 VIII'!$C$2:$O$2</c:f>
              <c:numCache>
                <c:formatCode>General</c:formatCode>
                <c:ptCount val="13"/>
                <c:pt idx="0">
                  <c:v>1.863</c:v>
                </c:pt>
                <c:pt idx="1">
                  <c:v>1.877</c:v>
                </c:pt>
                <c:pt idx="2">
                  <c:v>1.899</c:v>
                </c:pt>
                <c:pt idx="3">
                  <c:v>1.907</c:v>
                </c:pt>
                <c:pt idx="4">
                  <c:v>1.911</c:v>
                </c:pt>
                <c:pt idx="5">
                  <c:v>1.9319999999999999</c:v>
                </c:pt>
                <c:pt idx="6">
                  <c:v>1.9430000000000001</c:v>
                </c:pt>
                <c:pt idx="7">
                  <c:v>1.946</c:v>
                </c:pt>
                <c:pt idx="8">
                  <c:v>1.948</c:v>
                </c:pt>
                <c:pt idx="9">
                  <c:v>1.9510000000000001</c:v>
                </c:pt>
                <c:pt idx="10">
                  <c:v>1.952</c:v>
                </c:pt>
                <c:pt idx="11">
                  <c:v>1.9530000000000001</c:v>
                </c:pt>
                <c:pt idx="12">
                  <c:v>1.9550000000000001</c:v>
                </c:pt>
              </c:numCache>
            </c:numRef>
          </c:xVal>
          <c:yVal>
            <c:numRef>
              <c:f>'Exp VIII'!$C$3:$O$3</c:f>
              <c:numCache>
                <c:formatCode>General</c:formatCode>
                <c:ptCount val="13"/>
                <c:pt idx="0">
                  <c:v>67.099999999999994</c:v>
                </c:pt>
                <c:pt idx="1">
                  <c:v>60</c:v>
                </c:pt>
                <c:pt idx="2">
                  <c:v>47.6</c:v>
                </c:pt>
                <c:pt idx="3">
                  <c:v>42.6</c:v>
                </c:pt>
                <c:pt idx="4">
                  <c:v>39.5</c:v>
                </c:pt>
                <c:pt idx="5">
                  <c:v>25.5</c:v>
                </c:pt>
                <c:pt idx="6">
                  <c:v>17.100000000000001</c:v>
                </c:pt>
                <c:pt idx="7">
                  <c:v>13.7</c:v>
                </c:pt>
                <c:pt idx="8">
                  <c:v>11.6</c:v>
                </c:pt>
                <c:pt idx="9">
                  <c:v>9.1999999999999993</c:v>
                </c:pt>
                <c:pt idx="10">
                  <c:v>8.1999999999999993</c:v>
                </c:pt>
                <c:pt idx="11">
                  <c:v>6.1</c:v>
                </c:pt>
                <c:pt idx="12">
                  <c:v>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6B-4E4F-B0AF-B36876C315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338799"/>
        <c:axId val="536352719"/>
      </c:scatterChart>
      <c:valAx>
        <c:axId val="536338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352719"/>
        <c:crosses val="autoZero"/>
        <c:crossBetween val="midCat"/>
      </c:valAx>
      <c:valAx>
        <c:axId val="536352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338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a-IR" sz="1100" b="0" i="0" baseline="0">
                <a:effectLst/>
              </a:rPr>
              <a:t>نمودار جریان بر حسب ولتاژ به ازای بارهای مختلف مصرفی و در فاصله ی </a:t>
            </a:r>
            <a:r>
              <a:rPr lang="en-US" sz="1100" b="0" i="0" baseline="0">
                <a:effectLst/>
              </a:rPr>
              <a:t>25</a:t>
            </a:r>
            <a:r>
              <a:rPr lang="fa-IR" sz="1100" b="0" i="0" baseline="0">
                <a:effectLst/>
              </a:rPr>
              <a:t> سانتی متری از منبع و در دمای </a:t>
            </a:r>
            <a:r>
              <a:rPr lang="en-US" sz="1100" b="0" i="0" baseline="0">
                <a:effectLst/>
              </a:rPr>
              <a:t>58</a:t>
            </a:r>
            <a:r>
              <a:rPr lang="fa-IR" sz="1100" b="0" i="0" baseline="0">
                <a:effectLst/>
              </a:rPr>
              <a:t> درجه سلسیوس</a:t>
            </a:r>
            <a:endParaRPr lang="en-US" sz="10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6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1E9C-4FE7-9FB1-5ADEA5D8C649}"/>
              </c:ext>
            </c:extLst>
          </c:dPt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'Exp VIII - Friend''s Data'!$C$2:$AA$2</c:f>
              <c:numCache>
                <c:formatCode>General</c:formatCode>
                <c:ptCount val="25"/>
                <c:pt idx="0">
                  <c:v>0.85499999999999998</c:v>
                </c:pt>
                <c:pt idx="1">
                  <c:v>0.93300000000000005</c:v>
                </c:pt>
                <c:pt idx="2">
                  <c:v>0.94199999999999995</c:v>
                </c:pt>
                <c:pt idx="3">
                  <c:v>0.97899999999999998</c:v>
                </c:pt>
                <c:pt idx="4">
                  <c:v>1.327</c:v>
                </c:pt>
                <c:pt idx="5">
                  <c:v>1.5029999999999999</c:v>
                </c:pt>
                <c:pt idx="6">
                  <c:v>1.593</c:v>
                </c:pt>
                <c:pt idx="7">
                  <c:v>1.6719999999999999</c:v>
                </c:pt>
                <c:pt idx="8">
                  <c:v>1.7030000000000001</c:v>
                </c:pt>
                <c:pt idx="9">
                  <c:v>1.7310000000000001</c:v>
                </c:pt>
                <c:pt idx="10">
                  <c:v>1.7529999999999999</c:v>
                </c:pt>
                <c:pt idx="11">
                  <c:v>1.7789999999999999</c:v>
                </c:pt>
                <c:pt idx="12">
                  <c:v>1.8029999999999999</c:v>
                </c:pt>
                <c:pt idx="13">
                  <c:v>1.8169999999999999</c:v>
                </c:pt>
                <c:pt idx="14">
                  <c:v>1.8280000000000001</c:v>
                </c:pt>
                <c:pt idx="15">
                  <c:v>1.841</c:v>
                </c:pt>
                <c:pt idx="16">
                  <c:v>1.8520000000000001</c:v>
                </c:pt>
                <c:pt idx="17">
                  <c:v>1.8620000000000001</c:v>
                </c:pt>
                <c:pt idx="18">
                  <c:v>1.8720000000000001</c:v>
                </c:pt>
                <c:pt idx="19">
                  <c:v>1.889</c:v>
                </c:pt>
                <c:pt idx="20">
                  <c:v>1.8939999999999999</c:v>
                </c:pt>
                <c:pt idx="21">
                  <c:v>1.9019999999999999</c:v>
                </c:pt>
                <c:pt idx="22">
                  <c:v>1.91</c:v>
                </c:pt>
                <c:pt idx="23">
                  <c:v>1.917</c:v>
                </c:pt>
                <c:pt idx="24">
                  <c:v>1.929</c:v>
                </c:pt>
              </c:numCache>
            </c:numRef>
          </c:xVal>
          <c:yVal>
            <c:numRef>
              <c:f>'Exp VIII - Friend''s Data'!$C$3:$AA$3</c:f>
              <c:numCache>
                <c:formatCode>General</c:formatCode>
                <c:ptCount val="25"/>
                <c:pt idx="0">
                  <c:v>205</c:v>
                </c:pt>
                <c:pt idx="1">
                  <c:v>205</c:v>
                </c:pt>
                <c:pt idx="2">
                  <c:v>205</c:v>
                </c:pt>
                <c:pt idx="3">
                  <c:v>205</c:v>
                </c:pt>
                <c:pt idx="4">
                  <c:v>204</c:v>
                </c:pt>
                <c:pt idx="5">
                  <c:v>195</c:v>
                </c:pt>
                <c:pt idx="6">
                  <c:v>184</c:v>
                </c:pt>
                <c:pt idx="7">
                  <c:v>163</c:v>
                </c:pt>
                <c:pt idx="8">
                  <c:v>149</c:v>
                </c:pt>
                <c:pt idx="9">
                  <c:v>139</c:v>
                </c:pt>
                <c:pt idx="10">
                  <c:v>130</c:v>
                </c:pt>
                <c:pt idx="11">
                  <c:v>118</c:v>
                </c:pt>
                <c:pt idx="12">
                  <c:v>105</c:v>
                </c:pt>
                <c:pt idx="13">
                  <c:v>96.7</c:v>
                </c:pt>
                <c:pt idx="14">
                  <c:v>89.6</c:v>
                </c:pt>
                <c:pt idx="15">
                  <c:v>81.400000000000006</c:v>
                </c:pt>
                <c:pt idx="16">
                  <c:v>73.8</c:v>
                </c:pt>
                <c:pt idx="17">
                  <c:v>67</c:v>
                </c:pt>
                <c:pt idx="18">
                  <c:v>59.5</c:v>
                </c:pt>
                <c:pt idx="19">
                  <c:v>50</c:v>
                </c:pt>
                <c:pt idx="20">
                  <c:v>42.1</c:v>
                </c:pt>
                <c:pt idx="21">
                  <c:v>35.5</c:v>
                </c:pt>
                <c:pt idx="22">
                  <c:v>27.7</c:v>
                </c:pt>
                <c:pt idx="23">
                  <c:v>20.7</c:v>
                </c:pt>
                <c:pt idx="24">
                  <c:v>10.6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9C-4FE7-9FB1-5ADEA5D8C6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365679"/>
        <c:axId val="536354159"/>
      </c:scatterChart>
      <c:valAx>
        <c:axId val="536365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a-IR"/>
                  <a:t>ولتاژ بر حسب ولت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354159"/>
        <c:crosses val="autoZero"/>
        <c:crossBetween val="midCat"/>
      </c:valAx>
      <c:valAx>
        <c:axId val="536354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a-IR"/>
                  <a:t>جریان بر حسب</a:t>
                </a:r>
                <a:r>
                  <a:rPr lang="fa-IR" baseline="0"/>
                  <a:t> میلی آمپر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3656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228600</xdr:colOff>
      <xdr:row>1</xdr:row>
      <xdr:rowOff>91440</xdr:rowOff>
    </xdr:from>
    <xdr:to>
      <xdr:col>22</xdr:col>
      <xdr:colOff>533400</xdr:colOff>
      <xdr:row>16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DB8AF1-5F3E-51C4-8C32-6969F0A0DC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426720</xdr:colOff>
      <xdr:row>20</xdr:row>
      <xdr:rowOff>60960</xdr:rowOff>
    </xdr:from>
    <xdr:to>
      <xdr:col>8</xdr:col>
      <xdr:colOff>121920</xdr:colOff>
      <xdr:row>35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9406F9-6BBB-B46D-F3FC-E9C898804C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426720</xdr:colOff>
      <xdr:row>19</xdr:row>
      <xdr:rowOff>175260</xdr:rowOff>
    </xdr:from>
    <xdr:to>
      <xdr:col>16</xdr:col>
      <xdr:colOff>266700</xdr:colOff>
      <xdr:row>35</xdr:row>
      <xdr:rowOff>129540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C0132C6-69B8-C0DE-9136-09DB073861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358140</xdr:colOff>
      <xdr:row>4</xdr:row>
      <xdr:rowOff>68580</xdr:rowOff>
    </xdr:from>
    <xdr:to>
      <xdr:col>13</xdr:col>
      <xdr:colOff>53340</xdr:colOff>
      <xdr:row>19</xdr:row>
      <xdr:rowOff>68580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515F77-8229-220A-1611-18EA6EA60B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316326</xdr:colOff>
      <xdr:row>8</xdr:row>
      <xdr:rowOff>4482</xdr:rowOff>
    </xdr:from>
    <xdr:to>
      <xdr:col>16</xdr:col>
      <xdr:colOff>464243</xdr:colOff>
      <xdr:row>27</xdr:row>
      <xdr:rowOff>143436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D1E98B-934E-DEEC-5E86-EAE45BEDFE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373380</xdr:colOff>
      <xdr:row>7</xdr:row>
      <xdr:rowOff>30480</xdr:rowOff>
    </xdr:from>
    <xdr:to>
      <xdr:col>19</xdr:col>
      <xdr:colOff>182880</xdr:colOff>
      <xdr:row>25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FAB088-0C2A-F9A0-4EF7-76A9703F9A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114300</xdr:colOff>
      <xdr:row>6</xdr:row>
      <xdr:rowOff>76200</xdr:rowOff>
    </xdr:from>
    <xdr:to>
      <xdr:col>15</xdr:col>
      <xdr:colOff>388620</xdr:colOff>
      <xdr:row>23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D1CD01-53D9-1900-0608-4829024732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335280</xdr:colOff>
      <xdr:row>5</xdr:row>
      <xdr:rowOff>144780</xdr:rowOff>
    </xdr:from>
    <xdr:to>
      <xdr:col>13</xdr:col>
      <xdr:colOff>30480</xdr:colOff>
      <xdr:row>20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A3EB0D-0A83-B5F2-85F8-96FB89A9EB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236220</xdr:colOff>
      <xdr:row>7</xdr:row>
      <xdr:rowOff>68580</xdr:rowOff>
    </xdr:from>
    <xdr:to>
      <xdr:col>13</xdr:col>
      <xdr:colOff>541020</xdr:colOff>
      <xdr:row>22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B3A2EF-A5B2-296B-81FD-F7E4CA72AE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487680</xdr:colOff>
      <xdr:row>6</xdr:row>
      <xdr:rowOff>60960</xdr:rowOff>
    </xdr:from>
    <xdr:to>
      <xdr:col>18</xdr:col>
      <xdr:colOff>312420</xdr:colOff>
      <xdr:row>24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4024AC-C878-A13F-D9D3-98ACA4A487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21"/>
  <sheetViews>
    <sheetView tabSelected="1" workbookViewId="0"/>
  </sheetViews>
  <sheetFormatPr defaultRowHeight="14.4" x14ac:dyDescent="0.3"/>
  <sheetData>
    <row r="3" spans="2:15" x14ac:dyDescent="0.3">
      <c r="B3" s="1" t="s">
        <v>0</v>
      </c>
      <c r="C3" s="1">
        <v>50</v>
      </c>
      <c r="D3" s="1">
        <v>55</v>
      </c>
      <c r="E3" s="1">
        <v>60</v>
      </c>
      <c r="F3" s="1">
        <v>66</v>
      </c>
      <c r="G3" s="1">
        <v>72</v>
      </c>
      <c r="H3" s="1">
        <v>79</v>
      </c>
      <c r="I3" s="1">
        <v>86.5</v>
      </c>
      <c r="J3" s="1">
        <v>95</v>
      </c>
      <c r="K3" s="1">
        <v>100</v>
      </c>
      <c r="L3" s="1">
        <v>110</v>
      </c>
      <c r="M3" s="1">
        <v>121</v>
      </c>
      <c r="N3" s="1">
        <v>133</v>
      </c>
      <c r="O3" s="1">
        <v>145</v>
      </c>
    </row>
    <row r="4" spans="2:15" x14ac:dyDescent="0.3">
      <c r="B4" s="1" t="s">
        <v>1</v>
      </c>
      <c r="C4" s="1">
        <v>16.48</v>
      </c>
      <c r="D4" s="1">
        <v>13.7</v>
      </c>
      <c r="E4" s="1">
        <v>11.68</v>
      </c>
      <c r="F4" s="1">
        <v>9.69</v>
      </c>
      <c r="G4" s="1">
        <v>8.17</v>
      </c>
      <c r="H4" s="1">
        <v>6.75</v>
      </c>
      <c r="I4" s="1">
        <v>5.58</v>
      </c>
      <c r="J4" s="1">
        <v>4.62</v>
      </c>
      <c r="K4" s="1">
        <v>4.18</v>
      </c>
      <c r="L4" s="1">
        <v>3.5</v>
      </c>
      <c r="M4" s="1">
        <v>2.76</v>
      </c>
      <c r="N4" s="1">
        <v>2.2599999999999998</v>
      </c>
      <c r="O4" s="1">
        <v>1.9</v>
      </c>
    </row>
    <row r="5" spans="2:15" x14ac:dyDescent="0.3">
      <c r="B5" s="1" t="s">
        <v>2</v>
      </c>
      <c r="C5" s="1">
        <v>466.59</v>
      </c>
      <c r="D5" s="1">
        <v>389.58</v>
      </c>
      <c r="E5" s="1">
        <v>330.69</v>
      </c>
      <c r="F5" s="1">
        <v>274.35000000000002</v>
      </c>
      <c r="G5" s="1">
        <v>231.31</v>
      </c>
      <c r="H5" s="1">
        <v>191.11</v>
      </c>
      <c r="I5" s="1">
        <v>157.97999999999999</v>
      </c>
      <c r="J5" s="1">
        <v>130.52000000000001</v>
      </c>
      <c r="K5" s="1">
        <v>118.35</v>
      </c>
      <c r="L5" s="1">
        <v>99.09</v>
      </c>
      <c r="M5" s="1">
        <v>78.14</v>
      </c>
      <c r="N5" s="1">
        <v>63.99</v>
      </c>
      <c r="O5" s="1">
        <v>53.79</v>
      </c>
    </row>
    <row r="6" spans="2:15" ht="15" thickBot="1" x14ac:dyDescent="0.35"/>
    <row r="7" spans="2:15" ht="15" thickBot="1" x14ac:dyDescent="0.35">
      <c r="B7" s="6" t="s">
        <v>6</v>
      </c>
      <c r="C7" s="7"/>
    </row>
    <row r="9" spans="2:15" x14ac:dyDescent="0.3">
      <c r="B9" s="1" t="s">
        <v>7</v>
      </c>
      <c r="C9" s="1">
        <f>C3*0.01</f>
        <v>0.5</v>
      </c>
      <c r="D9" s="1">
        <f t="shared" ref="D9:O9" si="0">D3*0.01</f>
        <v>0.55000000000000004</v>
      </c>
      <c r="E9" s="1">
        <f t="shared" si="0"/>
        <v>0.6</v>
      </c>
      <c r="F9" s="1">
        <f t="shared" si="0"/>
        <v>0.66</v>
      </c>
      <c r="G9" s="1">
        <f t="shared" si="0"/>
        <v>0.72</v>
      </c>
      <c r="H9" s="1">
        <f t="shared" si="0"/>
        <v>0.79</v>
      </c>
      <c r="I9" s="1">
        <f t="shared" si="0"/>
        <v>0.86499999999999999</v>
      </c>
      <c r="J9" s="1">
        <f t="shared" si="0"/>
        <v>0.95000000000000007</v>
      </c>
      <c r="K9" s="1">
        <f t="shared" si="0"/>
        <v>1</v>
      </c>
      <c r="L9" s="1">
        <f t="shared" si="0"/>
        <v>1.1000000000000001</v>
      </c>
      <c r="M9" s="1">
        <f t="shared" si="0"/>
        <v>1.21</v>
      </c>
      <c r="N9" s="1">
        <f>N3*0.01</f>
        <v>1.33</v>
      </c>
      <c r="O9" s="1">
        <f t="shared" si="0"/>
        <v>1.45</v>
      </c>
    </row>
    <row r="10" spans="2:15" x14ac:dyDescent="0.3">
      <c r="B10" s="1" t="s">
        <v>8</v>
      </c>
      <c r="C10" s="1">
        <f>C4*0.001</f>
        <v>1.6480000000000002E-2</v>
      </c>
      <c r="D10" s="1">
        <f t="shared" ref="D10:O10" si="1">D4*0.001</f>
        <v>1.37E-2</v>
      </c>
      <c r="E10" s="1">
        <f t="shared" si="1"/>
        <v>1.1679999999999999E-2</v>
      </c>
      <c r="F10" s="1">
        <f t="shared" si="1"/>
        <v>9.689999999999999E-3</v>
      </c>
      <c r="G10" s="1">
        <f t="shared" si="1"/>
        <v>8.1700000000000002E-3</v>
      </c>
      <c r="H10" s="1">
        <f t="shared" si="1"/>
        <v>6.7499999999999999E-3</v>
      </c>
      <c r="I10" s="1">
        <f t="shared" si="1"/>
        <v>5.5799999999999999E-3</v>
      </c>
      <c r="J10" s="1">
        <f t="shared" si="1"/>
        <v>4.62E-3</v>
      </c>
      <c r="K10" s="1">
        <f t="shared" si="1"/>
        <v>4.1799999999999997E-3</v>
      </c>
      <c r="L10" s="1">
        <f t="shared" si="1"/>
        <v>3.5000000000000001E-3</v>
      </c>
      <c r="M10" s="1">
        <f t="shared" si="1"/>
        <v>2.7599999999999999E-3</v>
      </c>
      <c r="N10" s="1">
        <f t="shared" si="1"/>
        <v>2.2599999999999999E-3</v>
      </c>
      <c r="O10" s="1">
        <f t="shared" si="1"/>
        <v>1.9E-3</v>
      </c>
    </row>
    <row r="11" spans="2:15" x14ac:dyDescent="0.3">
      <c r="B11" s="1" t="s">
        <v>2</v>
      </c>
      <c r="C11" s="1">
        <v>466.59</v>
      </c>
      <c r="D11" s="1">
        <v>389.58</v>
      </c>
      <c r="E11" s="1">
        <v>330.69</v>
      </c>
      <c r="F11" s="1">
        <v>274.35000000000002</v>
      </c>
      <c r="G11" s="1">
        <v>231.31</v>
      </c>
      <c r="H11" s="1">
        <v>191.11</v>
      </c>
      <c r="I11" s="1">
        <v>157.97999999999999</v>
      </c>
      <c r="J11" s="1">
        <v>130.52000000000001</v>
      </c>
      <c r="K11" s="1">
        <v>118.35</v>
      </c>
      <c r="L11" s="1">
        <v>99.09</v>
      </c>
      <c r="M11" s="1">
        <v>78.14</v>
      </c>
      <c r="N11" s="1">
        <v>63.99</v>
      </c>
      <c r="O11" s="1">
        <v>53.79</v>
      </c>
    </row>
    <row r="12" spans="2:15" ht="15" thickBot="1" x14ac:dyDescent="0.35"/>
    <row r="13" spans="2:15" ht="15" thickBot="1" x14ac:dyDescent="0.35">
      <c r="B13" s="6" t="s">
        <v>9</v>
      </c>
      <c r="C13" s="7"/>
    </row>
    <row r="15" spans="2:15" x14ac:dyDescent="0.3">
      <c r="B15" s="1" t="s">
        <v>7</v>
      </c>
      <c r="C15" s="1">
        <f>LN(C9)</f>
        <v>-0.69314718055994529</v>
      </c>
      <c r="D15" s="1">
        <f t="shared" ref="D15:O15" si="2">LN(D9)</f>
        <v>-0.59783700075562041</v>
      </c>
      <c r="E15" s="1">
        <f t="shared" si="2"/>
        <v>-0.51082562376599072</v>
      </c>
      <c r="F15" s="1">
        <f t="shared" si="2"/>
        <v>-0.41551544396166579</v>
      </c>
      <c r="G15" s="1">
        <f t="shared" si="2"/>
        <v>-0.3285040669720361</v>
      </c>
      <c r="H15" s="1">
        <f t="shared" si="2"/>
        <v>-0.23572233352106983</v>
      </c>
      <c r="I15" s="1">
        <f t="shared" si="2"/>
        <v>-0.14502577205025774</v>
      </c>
      <c r="J15" s="1">
        <f t="shared" si="2"/>
        <v>-5.129329438755046E-2</v>
      </c>
      <c r="K15" s="1">
        <f t="shared" si="2"/>
        <v>0</v>
      </c>
      <c r="L15" s="1">
        <f t="shared" si="2"/>
        <v>9.5310179804324935E-2</v>
      </c>
      <c r="M15" s="1">
        <f t="shared" si="2"/>
        <v>0.1906203596086497</v>
      </c>
      <c r="N15" s="1">
        <f t="shared" si="2"/>
        <v>0.28517894223366247</v>
      </c>
      <c r="O15" s="1">
        <f t="shared" si="2"/>
        <v>0.37156355643248301</v>
      </c>
    </row>
    <row r="16" spans="2:15" x14ac:dyDescent="0.3">
      <c r="B16" s="1" t="s">
        <v>2</v>
      </c>
      <c r="C16" s="1">
        <f>LN(C11)</f>
        <v>6.1454509277245783</v>
      </c>
      <c r="D16" s="1">
        <f t="shared" ref="D16:O16" si="3">LN(D11)</f>
        <v>5.9650692357484507</v>
      </c>
      <c r="E16" s="1">
        <f t="shared" si="3"/>
        <v>5.8011813806433334</v>
      </c>
      <c r="F16" s="1">
        <f t="shared" si="3"/>
        <v>5.6144046635049847</v>
      </c>
      <c r="G16" s="1">
        <f t="shared" si="3"/>
        <v>5.44375880219821</v>
      </c>
      <c r="H16" s="1">
        <f t="shared" si="3"/>
        <v>5.2528491785008899</v>
      </c>
      <c r="I16" s="1">
        <f t="shared" si="3"/>
        <v>5.0624684427362734</v>
      </c>
      <c r="J16" s="1">
        <f t="shared" si="3"/>
        <v>4.8715264717251197</v>
      </c>
      <c r="K16" s="1">
        <f t="shared" si="3"/>
        <v>4.7736463359599925</v>
      </c>
      <c r="L16" s="1">
        <f t="shared" si="3"/>
        <v>4.596028528070808</v>
      </c>
      <c r="M16" s="1">
        <f t="shared" si="3"/>
        <v>4.3585020896269242</v>
      </c>
      <c r="N16" s="1">
        <f t="shared" si="3"/>
        <v>4.1587268211513688</v>
      </c>
      <c r="O16" s="1">
        <f t="shared" si="3"/>
        <v>3.9850875762851512</v>
      </c>
    </row>
    <row r="20" spans="3:6" x14ac:dyDescent="0.3">
      <c r="C20" t="s">
        <v>30</v>
      </c>
      <c r="D20">
        <f t="array" ref="D20:E21">LINEST(C16:O16,C15:O15,1,1)</f>
        <v>-2.0359502952588455</v>
      </c>
      <c r="E20">
        <v>4.7603953185119696</v>
      </c>
      <c r="F20" t="s">
        <v>32</v>
      </c>
    </row>
    <row r="21" spans="3:6" x14ac:dyDescent="0.3">
      <c r="C21" t="s">
        <v>31</v>
      </c>
      <c r="D21">
        <v>1.4855391425845259E-2</v>
      </c>
      <c r="E21">
        <v>5.4088692657103671E-3</v>
      </c>
      <c r="F21" t="s">
        <v>33</v>
      </c>
    </row>
  </sheetData>
  <mergeCells count="2">
    <mergeCell ref="B7:C7"/>
    <mergeCell ref="B13:C13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65367-BD9B-41C4-82C0-5B748B2683C8}">
  <dimension ref="B3:U19"/>
  <sheetViews>
    <sheetView workbookViewId="0"/>
  </sheetViews>
  <sheetFormatPr defaultRowHeight="14.4" x14ac:dyDescent="0.3"/>
  <sheetData>
    <row r="3" spans="2:21" x14ac:dyDescent="0.3">
      <c r="B3" s="1" t="s">
        <v>0</v>
      </c>
      <c r="C3" s="1">
        <v>50</v>
      </c>
      <c r="D3" s="1">
        <v>55</v>
      </c>
      <c r="E3" s="1">
        <v>60</v>
      </c>
      <c r="F3" s="1">
        <v>66</v>
      </c>
      <c r="G3" s="1">
        <v>72</v>
      </c>
      <c r="H3" s="1">
        <v>79</v>
      </c>
      <c r="I3" s="1">
        <v>86.5</v>
      </c>
      <c r="J3" s="1">
        <v>95</v>
      </c>
      <c r="K3" s="1">
        <v>100</v>
      </c>
      <c r="L3" s="1">
        <v>110</v>
      </c>
      <c r="M3" s="1">
        <v>121</v>
      </c>
      <c r="N3" s="1">
        <v>133</v>
      </c>
      <c r="O3" s="1">
        <v>145</v>
      </c>
    </row>
    <row r="4" spans="2:21" x14ac:dyDescent="0.3">
      <c r="B4" s="1" t="s">
        <v>3</v>
      </c>
      <c r="C4" s="1">
        <v>466.59</v>
      </c>
      <c r="D4" s="1">
        <v>389.58</v>
      </c>
      <c r="E4" s="1">
        <v>330.69</v>
      </c>
      <c r="F4" s="1">
        <v>274.35000000000002</v>
      </c>
      <c r="G4" s="1">
        <v>231.31</v>
      </c>
      <c r="H4" s="1">
        <v>191.11</v>
      </c>
      <c r="I4" s="1">
        <v>157.97999999999999</v>
      </c>
      <c r="J4" s="1">
        <v>130.52000000000001</v>
      </c>
      <c r="K4" s="1">
        <v>118.35</v>
      </c>
      <c r="L4" s="1">
        <v>99.09</v>
      </c>
      <c r="M4" s="1">
        <v>78.14</v>
      </c>
      <c r="N4" s="1">
        <v>63.99</v>
      </c>
      <c r="O4" s="1">
        <v>53.79</v>
      </c>
    </row>
    <row r="5" spans="2:21" x14ac:dyDescent="0.3">
      <c r="B5" s="1" t="s">
        <v>4</v>
      </c>
      <c r="C5" s="1">
        <v>2.0760000000000001</v>
      </c>
      <c r="D5" s="1">
        <v>2.0449999999999999</v>
      </c>
      <c r="E5" s="1">
        <v>1.9990000000000001</v>
      </c>
      <c r="F5" s="1">
        <v>1.9730000000000001</v>
      </c>
      <c r="G5" s="1">
        <v>1.9550000000000001</v>
      </c>
      <c r="H5" s="1">
        <v>1.931</v>
      </c>
      <c r="I5" s="1">
        <v>1.9059999999999999</v>
      </c>
      <c r="J5" s="1">
        <v>1.879</v>
      </c>
      <c r="K5" s="1">
        <v>1.867</v>
      </c>
      <c r="L5" s="1">
        <v>1.841</v>
      </c>
      <c r="M5" s="1">
        <v>1.8109999999999999</v>
      </c>
      <c r="N5" s="1">
        <v>1.7789999999999999</v>
      </c>
      <c r="O5" s="1">
        <v>1.76</v>
      </c>
    </row>
    <row r="6" spans="2:21" x14ac:dyDescent="0.3">
      <c r="B6" s="1" t="s">
        <v>5</v>
      </c>
      <c r="C6" s="1">
        <v>85.1</v>
      </c>
      <c r="D6" s="1">
        <v>70.8</v>
      </c>
      <c r="E6" s="1">
        <v>61.1</v>
      </c>
      <c r="F6" s="1">
        <v>51.5</v>
      </c>
      <c r="G6" s="1">
        <v>44.1</v>
      </c>
      <c r="H6" s="1">
        <v>38.1</v>
      </c>
      <c r="I6" s="1">
        <v>31.5</v>
      </c>
      <c r="J6" s="1">
        <v>26.3</v>
      </c>
      <c r="K6" s="1">
        <v>23.9</v>
      </c>
      <c r="L6" s="1">
        <v>20</v>
      </c>
      <c r="M6" s="1">
        <v>16.7</v>
      </c>
      <c r="N6" s="1">
        <v>13.8</v>
      </c>
      <c r="O6" s="1">
        <v>11.7</v>
      </c>
    </row>
    <row r="7" spans="2:21" ht="15" thickBot="1" x14ac:dyDescent="0.35"/>
    <row r="8" spans="2:21" ht="15" thickBot="1" x14ac:dyDescent="0.35">
      <c r="B8" s="6" t="s">
        <v>6</v>
      </c>
      <c r="C8" s="7"/>
    </row>
    <row r="10" spans="2:21" x14ac:dyDescent="0.3">
      <c r="B10" s="1" t="s">
        <v>7</v>
      </c>
      <c r="C10" s="1">
        <f>C3*0.01</f>
        <v>0.5</v>
      </c>
      <c r="D10" s="1">
        <f t="shared" ref="D10:O10" si="0">D3*0.01</f>
        <v>0.55000000000000004</v>
      </c>
      <c r="E10" s="1">
        <f t="shared" si="0"/>
        <v>0.6</v>
      </c>
      <c r="F10" s="1">
        <f t="shared" si="0"/>
        <v>0.66</v>
      </c>
      <c r="G10" s="1">
        <f t="shared" si="0"/>
        <v>0.72</v>
      </c>
      <c r="H10" s="1">
        <f t="shared" si="0"/>
        <v>0.79</v>
      </c>
      <c r="I10" s="1">
        <f t="shared" si="0"/>
        <v>0.86499999999999999</v>
      </c>
      <c r="J10" s="1">
        <f t="shared" si="0"/>
        <v>0.95000000000000007</v>
      </c>
      <c r="K10" s="1">
        <f t="shared" si="0"/>
        <v>1</v>
      </c>
      <c r="L10" s="1">
        <f t="shared" si="0"/>
        <v>1.1000000000000001</v>
      </c>
      <c r="M10" s="1">
        <f t="shared" si="0"/>
        <v>1.21</v>
      </c>
      <c r="N10" s="1">
        <f t="shared" si="0"/>
        <v>1.33</v>
      </c>
      <c r="O10" s="1">
        <f t="shared" si="0"/>
        <v>1.45</v>
      </c>
    </row>
    <row r="11" spans="2:21" x14ac:dyDescent="0.3">
      <c r="B11" s="1" t="s">
        <v>3</v>
      </c>
      <c r="C11" s="1">
        <v>466.59</v>
      </c>
      <c r="D11" s="1">
        <v>389.58</v>
      </c>
      <c r="E11" s="1">
        <v>330.69</v>
      </c>
      <c r="F11" s="1">
        <v>274.35000000000002</v>
      </c>
      <c r="G11" s="1">
        <v>231.31</v>
      </c>
      <c r="H11" s="1">
        <v>191.11</v>
      </c>
      <c r="I11" s="1">
        <v>157.97999999999999</v>
      </c>
      <c r="J11" s="1">
        <v>130.52000000000001</v>
      </c>
      <c r="K11" s="1">
        <v>118.35</v>
      </c>
      <c r="L11" s="1">
        <v>99.09</v>
      </c>
      <c r="M11" s="1">
        <v>78.14</v>
      </c>
      <c r="N11" s="1">
        <v>63.99</v>
      </c>
      <c r="O11" s="1">
        <v>53.79</v>
      </c>
      <c r="R11" t="s">
        <v>30</v>
      </c>
      <c r="S11">
        <f t="array" ref="S11:T12">LINEST(C6:O6,C4:O4,1,1)</f>
        <v>0.17609563788245339</v>
      </c>
      <c r="T11">
        <v>3.0235760931765867</v>
      </c>
      <c r="U11" t="s">
        <v>32</v>
      </c>
    </row>
    <row r="12" spans="2:21" x14ac:dyDescent="0.3">
      <c r="B12" s="1" t="s">
        <v>4</v>
      </c>
      <c r="C12" s="1">
        <v>2.0760000000000001</v>
      </c>
      <c r="D12" s="1">
        <v>2.0449999999999999</v>
      </c>
      <c r="E12" s="1">
        <v>1.9990000000000001</v>
      </c>
      <c r="F12" s="1">
        <v>1.9730000000000001</v>
      </c>
      <c r="G12" s="1">
        <v>1.9550000000000001</v>
      </c>
      <c r="H12" s="1">
        <v>1.931</v>
      </c>
      <c r="I12" s="1">
        <v>1.9059999999999999</v>
      </c>
      <c r="J12" s="1">
        <v>1.879</v>
      </c>
      <c r="K12" s="1">
        <v>1.867</v>
      </c>
      <c r="L12" s="1">
        <v>1.841</v>
      </c>
      <c r="M12" s="1">
        <v>1.8109999999999999</v>
      </c>
      <c r="N12" s="1">
        <v>1.7789999999999999</v>
      </c>
      <c r="O12" s="1">
        <v>1.76</v>
      </c>
      <c r="R12" t="s">
        <v>31</v>
      </c>
      <c r="S12">
        <v>1.4011393376785848E-3</v>
      </c>
      <c r="T12">
        <v>0.33043922271380816</v>
      </c>
      <c r="U12" t="s">
        <v>33</v>
      </c>
    </row>
    <row r="13" spans="2:21" x14ac:dyDescent="0.3">
      <c r="B13" s="1" t="s">
        <v>10</v>
      </c>
      <c r="C13" s="1">
        <f>C6*0.001</f>
        <v>8.5099999999999995E-2</v>
      </c>
      <c r="D13" s="1">
        <f t="shared" ref="D13:O13" si="1">D6*0.001</f>
        <v>7.0800000000000002E-2</v>
      </c>
      <c r="E13" s="1">
        <f t="shared" si="1"/>
        <v>6.1100000000000002E-2</v>
      </c>
      <c r="F13" s="1">
        <f t="shared" si="1"/>
        <v>5.1500000000000004E-2</v>
      </c>
      <c r="G13" s="1">
        <f t="shared" si="1"/>
        <v>4.41E-2</v>
      </c>
      <c r="H13" s="1">
        <f t="shared" si="1"/>
        <v>3.8100000000000002E-2</v>
      </c>
      <c r="I13" s="1">
        <f t="shared" si="1"/>
        <v>3.15E-2</v>
      </c>
      <c r="J13" s="1">
        <f t="shared" si="1"/>
        <v>2.63E-2</v>
      </c>
      <c r="K13" s="1">
        <f t="shared" si="1"/>
        <v>2.3899999999999998E-2</v>
      </c>
      <c r="L13" s="1">
        <f t="shared" si="1"/>
        <v>0.02</v>
      </c>
      <c r="M13" s="1">
        <f t="shared" si="1"/>
        <v>1.67E-2</v>
      </c>
      <c r="N13" s="1">
        <f t="shared" si="1"/>
        <v>1.3800000000000002E-2</v>
      </c>
      <c r="O13" s="1">
        <f t="shared" si="1"/>
        <v>1.17E-2</v>
      </c>
    </row>
    <row r="14" spans="2:21" ht="15" thickBot="1" x14ac:dyDescent="0.35"/>
    <row r="15" spans="2:21" ht="15" thickBot="1" x14ac:dyDescent="0.35">
      <c r="B15" s="6" t="s">
        <v>9</v>
      </c>
      <c r="C15" s="7"/>
    </row>
    <row r="17" spans="2:15" x14ac:dyDescent="0.3">
      <c r="B17" s="3" t="s">
        <v>3</v>
      </c>
      <c r="C17" s="3">
        <f>LN(C11)</f>
        <v>6.1454509277245783</v>
      </c>
      <c r="D17" s="3">
        <f t="shared" ref="D17:O17" si="2">LN(D11)</f>
        <v>5.9650692357484507</v>
      </c>
      <c r="E17" s="3">
        <f t="shared" si="2"/>
        <v>5.8011813806433334</v>
      </c>
      <c r="F17" s="3">
        <f t="shared" si="2"/>
        <v>5.6144046635049847</v>
      </c>
      <c r="G17" s="3">
        <f t="shared" si="2"/>
        <v>5.44375880219821</v>
      </c>
      <c r="H17" s="3">
        <f t="shared" si="2"/>
        <v>5.2528491785008899</v>
      </c>
      <c r="I17" s="3">
        <f t="shared" si="2"/>
        <v>5.0624684427362734</v>
      </c>
      <c r="J17" s="3">
        <f t="shared" si="2"/>
        <v>4.8715264717251197</v>
      </c>
      <c r="K17" s="3">
        <f t="shared" si="2"/>
        <v>4.7736463359599925</v>
      </c>
      <c r="L17" s="3">
        <f t="shared" si="2"/>
        <v>4.596028528070808</v>
      </c>
      <c r="M17" s="3">
        <f t="shared" si="2"/>
        <v>4.3585020896269242</v>
      </c>
      <c r="N17" s="3">
        <f t="shared" si="2"/>
        <v>4.1587268211513688</v>
      </c>
      <c r="O17" s="3">
        <f t="shared" si="2"/>
        <v>3.9850875762851512</v>
      </c>
    </row>
    <row r="18" spans="2:15" x14ac:dyDescent="0.3">
      <c r="B18" s="3" t="s">
        <v>4</v>
      </c>
      <c r="C18" s="3">
        <f>LN(C12)</f>
        <v>0.73044296530364228</v>
      </c>
      <c r="D18" s="3">
        <f t="shared" ref="D18:O18" si="3">LN(D12)</f>
        <v>0.71539778949476507</v>
      </c>
      <c r="E18" s="3">
        <f t="shared" si="3"/>
        <v>0.69264705551826311</v>
      </c>
      <c r="F18" s="3">
        <f t="shared" si="3"/>
        <v>0.67955522704047833</v>
      </c>
      <c r="G18" s="3">
        <f t="shared" si="3"/>
        <v>0.67039019343732908</v>
      </c>
      <c r="H18" s="3">
        <f t="shared" si="3"/>
        <v>0.65803800344637742</v>
      </c>
      <c r="I18" s="3">
        <f t="shared" si="3"/>
        <v>0.64500680523201037</v>
      </c>
      <c r="J18" s="3">
        <f t="shared" si="3"/>
        <v>0.63073972043132831</v>
      </c>
      <c r="K18" s="3">
        <f t="shared" si="3"/>
        <v>0.62433286455958559</v>
      </c>
      <c r="L18" s="3">
        <f t="shared" si="3"/>
        <v>0.61030890225094081</v>
      </c>
      <c r="M18" s="3">
        <f t="shared" si="3"/>
        <v>0.59387917890127628</v>
      </c>
      <c r="N18" s="3">
        <f t="shared" si="3"/>
        <v>0.57605140868369809</v>
      </c>
      <c r="O18" s="3">
        <f t="shared" si="3"/>
        <v>0.56531380905006046</v>
      </c>
    </row>
    <row r="19" spans="2:15" x14ac:dyDescent="0.3">
      <c r="B19" s="3" t="s">
        <v>10</v>
      </c>
      <c r="C19" s="3">
        <f>LN(C13)</f>
        <v>-2.4639282434028087</v>
      </c>
      <c r="D19" s="3">
        <f t="shared" ref="D19:O19" si="4">LN(D13)</f>
        <v>-2.6478962782824631</v>
      </c>
      <c r="E19" s="3">
        <f t="shared" si="4"/>
        <v>-2.7952434128045875</v>
      </c>
      <c r="F19" s="3">
        <f t="shared" si="4"/>
        <v>-2.9661734713124464</v>
      </c>
      <c r="G19" s="3">
        <f t="shared" si="4"/>
        <v>-3.1212954965293367</v>
      </c>
      <c r="H19" s="3">
        <f t="shared" si="4"/>
        <v>-3.2675409968494815</v>
      </c>
      <c r="I19" s="3">
        <f t="shared" si="4"/>
        <v>-3.4577677331505496</v>
      </c>
      <c r="J19" s="3">
        <f t="shared" si="4"/>
        <v>-3.638186339798418</v>
      </c>
      <c r="K19" s="3">
        <f t="shared" si="4"/>
        <v>-3.7338768200446721</v>
      </c>
      <c r="L19" s="3">
        <f t="shared" si="4"/>
        <v>-3.912023005428146</v>
      </c>
      <c r="M19" s="3">
        <f t="shared" si="4"/>
        <v>-4.0923465595594273</v>
      </c>
      <c r="N19" s="3">
        <f t="shared" si="4"/>
        <v>-4.2830866868189776</v>
      </c>
      <c r="O19" s="3">
        <f t="shared" si="4"/>
        <v>-4.4481664371784264</v>
      </c>
    </row>
  </sheetData>
  <mergeCells count="2">
    <mergeCell ref="B8:C8"/>
    <mergeCell ref="B15:C1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8741-991D-4FB3-819E-4084D05B2B80}">
  <dimension ref="B2:F14"/>
  <sheetViews>
    <sheetView workbookViewId="0"/>
  </sheetViews>
  <sheetFormatPr defaultRowHeight="14.4" x14ac:dyDescent="0.3"/>
  <sheetData>
    <row r="2" spans="2:6" x14ac:dyDescent="0.3">
      <c r="B2" s="1" t="s">
        <v>11</v>
      </c>
      <c r="C2" s="1">
        <v>43.9</v>
      </c>
      <c r="D2" s="1">
        <v>29.8</v>
      </c>
      <c r="E2" s="1">
        <v>36.5</v>
      </c>
      <c r="F2" s="1">
        <v>46.5</v>
      </c>
    </row>
    <row r="3" spans="2:6" x14ac:dyDescent="0.3">
      <c r="B3" s="1" t="s">
        <v>4</v>
      </c>
      <c r="C3" s="1">
        <v>1.9890000000000001</v>
      </c>
      <c r="D3" s="1">
        <v>2.1019999999999999</v>
      </c>
      <c r="E3" s="1">
        <v>2.052</v>
      </c>
      <c r="F3" s="1">
        <v>1.968</v>
      </c>
    </row>
    <row r="13" spans="2:6" x14ac:dyDescent="0.3">
      <c r="B13" t="s">
        <v>30</v>
      </c>
      <c r="C13">
        <f t="array" ref="C13:D14">LINEST(C3:F3,C2:F2,1,1)</f>
        <v>-8.078963909312821E-3</v>
      </c>
      <c r="D13">
        <v>2.34424341114733</v>
      </c>
      <c r="E13" t="s">
        <v>32</v>
      </c>
    </row>
    <row r="14" spans="2:6" x14ac:dyDescent="0.3">
      <c r="B14" t="s">
        <v>31</v>
      </c>
      <c r="C14">
        <v>1.6964022495339075E-4</v>
      </c>
      <c r="D14">
        <v>6.7375952853713878E-3</v>
      </c>
      <c r="E14" t="s">
        <v>33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9A4D2-1EB9-4FEE-9B97-4E2CC6797869}">
  <dimension ref="B2:AB6"/>
  <sheetViews>
    <sheetView zoomScaleNormal="100" workbookViewId="0"/>
  </sheetViews>
  <sheetFormatPr defaultRowHeight="14.4" x14ac:dyDescent="0.3"/>
  <sheetData>
    <row r="2" spans="2:28" x14ac:dyDescent="0.3">
      <c r="B2" s="1" t="s">
        <v>12</v>
      </c>
      <c r="C2" s="1">
        <v>0.73299999999999998</v>
      </c>
      <c r="D2" s="1">
        <v>0.76800000000000002</v>
      </c>
      <c r="E2" s="1">
        <v>0.83899999999999997</v>
      </c>
      <c r="F2" s="1">
        <v>0.91100000000000003</v>
      </c>
      <c r="G2" s="1">
        <v>1.0609999999999999</v>
      </c>
      <c r="H2" s="1">
        <v>1.1279999999999999</v>
      </c>
      <c r="I2" s="1">
        <v>1.3180000000000001</v>
      </c>
      <c r="J2" s="1">
        <v>1.4910000000000001</v>
      </c>
      <c r="K2" s="1">
        <v>1.5329999999999999</v>
      </c>
      <c r="L2" s="4">
        <v>1.6</v>
      </c>
      <c r="M2" s="1">
        <v>1.65</v>
      </c>
      <c r="N2" s="1">
        <v>1.764</v>
      </c>
      <c r="O2" s="1">
        <v>1.7769999999999999</v>
      </c>
      <c r="P2" s="1">
        <v>1.821</v>
      </c>
      <c r="Q2" s="1">
        <v>1.835</v>
      </c>
      <c r="R2" s="1">
        <v>1.851</v>
      </c>
      <c r="S2" s="1">
        <v>1.867</v>
      </c>
      <c r="T2" s="1">
        <v>1.883</v>
      </c>
      <c r="U2" s="1">
        <v>1.917</v>
      </c>
      <c r="V2" s="1">
        <v>1.9330000000000001</v>
      </c>
      <c r="W2" s="1">
        <v>1.9470000000000001</v>
      </c>
      <c r="X2" s="1">
        <v>1.9530000000000001</v>
      </c>
      <c r="Y2" s="1">
        <v>1.96</v>
      </c>
      <c r="Z2" s="1">
        <v>1.966</v>
      </c>
      <c r="AA2" s="1">
        <v>1.968</v>
      </c>
      <c r="AB2" s="1">
        <v>1.97</v>
      </c>
    </row>
    <row r="3" spans="2:28" x14ac:dyDescent="0.3">
      <c r="B3" s="1" t="s">
        <v>13</v>
      </c>
      <c r="C3" s="1">
        <v>81.5</v>
      </c>
      <c r="D3" s="1">
        <v>81.5</v>
      </c>
      <c r="E3" s="1">
        <v>81.5</v>
      </c>
      <c r="F3" s="1">
        <v>81.5</v>
      </c>
      <c r="G3" s="1">
        <v>81.5</v>
      </c>
      <c r="H3" s="1">
        <v>81.5</v>
      </c>
      <c r="I3" s="1">
        <v>81.3</v>
      </c>
      <c r="J3" s="1">
        <v>80.2</v>
      </c>
      <c r="K3" s="1">
        <v>79.5</v>
      </c>
      <c r="L3" s="4">
        <v>77.400000000000006</v>
      </c>
      <c r="M3" s="1">
        <v>73.7</v>
      </c>
      <c r="N3" s="1">
        <v>66.599999999999994</v>
      </c>
      <c r="O3" s="1">
        <v>59.8</v>
      </c>
      <c r="P3" s="1">
        <v>52</v>
      </c>
      <c r="Q3" s="1">
        <v>48.2</v>
      </c>
      <c r="R3" s="1">
        <v>45.4</v>
      </c>
      <c r="S3" s="1">
        <v>41.2</v>
      </c>
      <c r="T3" s="1">
        <v>35.9</v>
      </c>
      <c r="U3" s="1">
        <v>26</v>
      </c>
      <c r="V3" s="1">
        <v>19.899999999999999</v>
      </c>
      <c r="W3" s="1">
        <v>15.3</v>
      </c>
      <c r="X3" s="1">
        <v>12.6</v>
      </c>
      <c r="Y3" s="1">
        <v>9.5</v>
      </c>
      <c r="Z3" s="1">
        <v>7.5</v>
      </c>
      <c r="AA3" s="1">
        <v>6.3</v>
      </c>
      <c r="AB3" s="1">
        <v>5.4</v>
      </c>
    </row>
    <row r="4" spans="2:28" x14ac:dyDescent="0.3">
      <c r="B4" s="1" t="s">
        <v>14</v>
      </c>
      <c r="C4" s="1">
        <f>C3*C2</f>
        <v>59.7395</v>
      </c>
      <c r="D4" s="1">
        <f t="shared" ref="D4:O4" si="0">D3*D2</f>
        <v>62.591999999999999</v>
      </c>
      <c r="E4" s="1">
        <f t="shared" si="0"/>
        <v>68.378500000000003</v>
      </c>
      <c r="F4" s="1">
        <f t="shared" si="0"/>
        <v>74.246499999999997</v>
      </c>
      <c r="G4" s="1">
        <f t="shared" si="0"/>
        <v>86.471499999999992</v>
      </c>
      <c r="H4" s="1">
        <f t="shared" si="0"/>
        <v>91.931999999999988</v>
      </c>
      <c r="I4" s="1">
        <f t="shared" si="0"/>
        <v>107.1534</v>
      </c>
      <c r="J4" s="1">
        <f t="shared" si="0"/>
        <v>119.57820000000001</v>
      </c>
      <c r="K4" s="1">
        <f t="shared" si="0"/>
        <v>121.87349999999999</v>
      </c>
      <c r="L4" s="4">
        <f t="shared" si="0"/>
        <v>123.84000000000002</v>
      </c>
      <c r="M4" s="1">
        <f t="shared" si="0"/>
        <v>121.605</v>
      </c>
      <c r="N4" s="1">
        <f t="shared" si="0"/>
        <v>117.48239999999998</v>
      </c>
      <c r="O4" s="1">
        <f t="shared" si="0"/>
        <v>106.26459999999999</v>
      </c>
      <c r="P4" s="2">
        <f>P3*P2</f>
        <v>94.691999999999993</v>
      </c>
      <c r="Q4" s="2">
        <f t="shared" ref="Q4" si="1">Q3*Q2</f>
        <v>88.447000000000003</v>
      </c>
      <c r="R4" s="2">
        <f t="shared" ref="R4" si="2">R3*R2</f>
        <v>84.035399999999996</v>
      </c>
      <c r="S4" s="2">
        <f t="shared" ref="S4" si="3">S3*S2</f>
        <v>76.920400000000001</v>
      </c>
      <c r="T4" s="2">
        <f t="shared" ref="T4" si="4">T3*T2</f>
        <v>67.599699999999999</v>
      </c>
      <c r="U4" s="2">
        <f t="shared" ref="U4" si="5">U3*U2</f>
        <v>49.841999999999999</v>
      </c>
      <c r="V4" s="2">
        <f t="shared" ref="V4" si="6">V3*V2</f>
        <v>38.466699999999996</v>
      </c>
      <c r="W4" s="2">
        <f t="shared" ref="W4" si="7">W3*W2</f>
        <v>29.789100000000001</v>
      </c>
      <c r="X4" s="2">
        <f t="shared" ref="X4" si="8">X3*X2</f>
        <v>24.607800000000001</v>
      </c>
      <c r="Y4" s="2">
        <f t="shared" ref="Y4" si="9">Y3*Y2</f>
        <v>18.62</v>
      </c>
      <c r="Z4" s="2">
        <f t="shared" ref="Z4" si="10">Z3*Z2</f>
        <v>14.744999999999999</v>
      </c>
      <c r="AA4" s="2">
        <f t="shared" ref="AA4" si="11">AA3*AA2</f>
        <v>12.398399999999999</v>
      </c>
      <c r="AB4" s="2">
        <f t="shared" ref="AB4" si="12">AB3*AB2</f>
        <v>10.638</v>
      </c>
    </row>
    <row r="6" spans="2:28" x14ac:dyDescent="0.3">
      <c r="B6" s="8" t="s">
        <v>15</v>
      </c>
      <c r="C6" s="8"/>
      <c r="D6" s="8"/>
      <c r="E6" s="8"/>
    </row>
  </sheetData>
  <mergeCells count="1">
    <mergeCell ref="B6:E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E3063-40DD-444D-A5CB-DE6F579D4F87}">
  <dimension ref="B2:AB7"/>
  <sheetViews>
    <sheetView zoomScaleNormal="100" workbookViewId="0"/>
  </sheetViews>
  <sheetFormatPr defaultRowHeight="14.4" x14ac:dyDescent="0.3"/>
  <sheetData>
    <row r="2" spans="2:28" x14ac:dyDescent="0.3">
      <c r="B2" s="1" t="s">
        <v>12</v>
      </c>
      <c r="C2" s="1">
        <v>0.83199999999999996</v>
      </c>
      <c r="D2" s="1">
        <v>0.92500000000000004</v>
      </c>
      <c r="E2" s="1">
        <v>1.08</v>
      </c>
      <c r="F2" s="4">
        <v>1.5069999999999999</v>
      </c>
      <c r="G2" s="1">
        <v>1.75</v>
      </c>
      <c r="H2" s="1">
        <v>1.7789999999999999</v>
      </c>
      <c r="I2" s="1">
        <v>1.8129999999999999</v>
      </c>
      <c r="J2" s="1">
        <v>1.8320000000000001</v>
      </c>
      <c r="K2" s="1">
        <v>1.857</v>
      </c>
      <c r="L2" s="1">
        <v>1.87</v>
      </c>
      <c r="M2" s="1">
        <v>1.873</v>
      </c>
      <c r="N2" s="1">
        <v>1.88</v>
      </c>
      <c r="O2" s="1">
        <v>1.893</v>
      </c>
      <c r="P2" s="1">
        <v>1.8979999999999999</v>
      </c>
      <c r="Q2" s="1">
        <v>1.9039999999999999</v>
      </c>
      <c r="R2" s="1">
        <v>1.909</v>
      </c>
      <c r="S2" s="1">
        <v>1.92</v>
      </c>
      <c r="T2" s="1">
        <v>1.9239999999999999</v>
      </c>
      <c r="U2" s="1">
        <v>1.9279999999999999</v>
      </c>
      <c r="V2" s="1">
        <v>1.9319999999999999</v>
      </c>
      <c r="W2" s="1">
        <v>1.9339999999999999</v>
      </c>
      <c r="X2" s="1">
        <v>1.9370000000000001</v>
      </c>
      <c r="Y2" s="1">
        <v>1.9379999999999999</v>
      </c>
      <c r="Z2" s="1">
        <v>1.9390000000000001</v>
      </c>
      <c r="AA2" s="1">
        <v>1.9379999999999999</v>
      </c>
      <c r="AB2" s="1">
        <v>1.9390000000000001</v>
      </c>
    </row>
    <row r="3" spans="2:28" x14ac:dyDescent="0.3">
      <c r="B3" s="1" t="s">
        <v>13</v>
      </c>
      <c r="C3" s="1">
        <v>168.8</v>
      </c>
      <c r="D3" s="1">
        <v>168.8</v>
      </c>
      <c r="E3" s="1">
        <v>168.8</v>
      </c>
      <c r="F3" s="4">
        <v>165.5</v>
      </c>
      <c r="G3" s="1">
        <v>132.6</v>
      </c>
      <c r="H3" s="1">
        <v>117.3</v>
      </c>
      <c r="I3" s="1">
        <v>103.7</v>
      </c>
      <c r="J3" s="1">
        <v>90.5</v>
      </c>
      <c r="K3" s="1">
        <v>82.1</v>
      </c>
      <c r="L3" s="1">
        <v>71.099999999999994</v>
      </c>
      <c r="M3" s="1">
        <v>66.7</v>
      </c>
      <c r="N3" s="1">
        <v>55.7</v>
      </c>
      <c r="O3" s="1">
        <v>52.2</v>
      </c>
      <c r="P3" s="1">
        <v>47.5</v>
      </c>
      <c r="Q3" s="1">
        <v>40.200000000000003</v>
      </c>
      <c r="R3" s="1">
        <v>35.700000000000003</v>
      </c>
      <c r="S3" s="1">
        <v>27.5</v>
      </c>
      <c r="T3" s="1">
        <v>23.5</v>
      </c>
      <c r="U3" s="1">
        <v>19</v>
      </c>
      <c r="V3" s="1">
        <v>15.1</v>
      </c>
      <c r="W3" s="1">
        <v>12.3</v>
      </c>
      <c r="X3" s="1">
        <v>10</v>
      </c>
      <c r="Y3" s="1">
        <v>8.6999999999999993</v>
      </c>
      <c r="Z3" s="1">
        <v>7</v>
      </c>
      <c r="AA3" s="1">
        <v>6.5</v>
      </c>
      <c r="AB3" s="1">
        <v>5.2</v>
      </c>
    </row>
    <row r="4" spans="2:28" x14ac:dyDescent="0.3">
      <c r="B4" s="1" t="s">
        <v>14</v>
      </c>
      <c r="C4" s="2">
        <f>C3*C2</f>
        <v>140.44159999999999</v>
      </c>
      <c r="D4" s="2">
        <f t="shared" ref="D4:AB4" si="0">D3*D2</f>
        <v>156.14000000000001</v>
      </c>
      <c r="E4" s="2">
        <f t="shared" si="0"/>
        <v>182.30400000000003</v>
      </c>
      <c r="F4" s="5">
        <f t="shared" si="0"/>
        <v>249.40849999999998</v>
      </c>
      <c r="G4" s="2">
        <f t="shared" si="0"/>
        <v>232.04999999999998</v>
      </c>
      <c r="H4" s="2">
        <f t="shared" si="0"/>
        <v>208.67669999999998</v>
      </c>
      <c r="I4" s="2">
        <f t="shared" si="0"/>
        <v>188.00810000000001</v>
      </c>
      <c r="J4" s="2">
        <f t="shared" si="0"/>
        <v>165.79600000000002</v>
      </c>
      <c r="K4" s="2">
        <f t="shared" si="0"/>
        <v>152.4597</v>
      </c>
      <c r="L4" s="2">
        <f t="shared" si="0"/>
        <v>132.95699999999999</v>
      </c>
      <c r="M4" s="2">
        <f t="shared" si="0"/>
        <v>124.92910000000001</v>
      </c>
      <c r="N4" s="2">
        <f t="shared" si="0"/>
        <v>104.71599999999999</v>
      </c>
      <c r="O4" s="2">
        <f t="shared" si="0"/>
        <v>98.814600000000013</v>
      </c>
      <c r="P4" s="2">
        <f t="shared" si="0"/>
        <v>90.155000000000001</v>
      </c>
      <c r="Q4" s="2">
        <f t="shared" si="0"/>
        <v>76.540800000000004</v>
      </c>
      <c r="R4" s="2">
        <f t="shared" si="0"/>
        <v>68.151300000000006</v>
      </c>
      <c r="S4" s="2">
        <f t="shared" si="0"/>
        <v>52.8</v>
      </c>
      <c r="T4" s="2">
        <f t="shared" si="0"/>
        <v>45.213999999999999</v>
      </c>
      <c r="U4" s="2">
        <f t="shared" si="0"/>
        <v>36.631999999999998</v>
      </c>
      <c r="V4" s="2">
        <f t="shared" si="0"/>
        <v>29.173199999999998</v>
      </c>
      <c r="W4" s="2">
        <f t="shared" si="0"/>
        <v>23.7882</v>
      </c>
      <c r="X4" s="2">
        <f t="shared" si="0"/>
        <v>19.37</v>
      </c>
      <c r="Y4" s="2">
        <f t="shared" si="0"/>
        <v>16.860599999999998</v>
      </c>
      <c r="Z4" s="2">
        <f t="shared" si="0"/>
        <v>13.573</v>
      </c>
      <c r="AA4" s="2">
        <f t="shared" si="0"/>
        <v>12.597</v>
      </c>
      <c r="AB4" s="2">
        <f t="shared" si="0"/>
        <v>10.082800000000001</v>
      </c>
    </row>
    <row r="6" spans="2:28" x14ac:dyDescent="0.3">
      <c r="B6" s="8" t="s">
        <v>16</v>
      </c>
      <c r="C6" s="8"/>
      <c r="D6" s="8"/>
      <c r="E6" s="8"/>
    </row>
    <row r="7" spans="2:28" x14ac:dyDescent="0.3">
      <c r="B7" s="8" t="s">
        <v>17</v>
      </c>
      <c r="C7" s="8"/>
      <c r="D7" s="8"/>
      <c r="E7" s="8"/>
    </row>
  </sheetData>
  <mergeCells count="2">
    <mergeCell ref="B6:E6"/>
    <mergeCell ref="B7:E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0BFCD-4210-406A-8DB7-196B6C368663}">
  <dimension ref="B2:AB7"/>
  <sheetViews>
    <sheetView zoomScaleNormal="100" workbookViewId="0"/>
  </sheetViews>
  <sheetFormatPr defaultRowHeight="14.4" x14ac:dyDescent="0.3"/>
  <sheetData>
    <row r="2" spans="2:28" x14ac:dyDescent="0.3">
      <c r="B2" s="1" t="s">
        <v>12</v>
      </c>
      <c r="C2" s="2">
        <v>0.84199999999999997</v>
      </c>
      <c r="D2" s="2">
        <v>0.91800000000000004</v>
      </c>
      <c r="E2" s="2">
        <v>1.486</v>
      </c>
      <c r="F2" s="5">
        <v>1.7669999999999999</v>
      </c>
      <c r="G2" s="2">
        <v>1.8360000000000001</v>
      </c>
      <c r="H2" s="2">
        <v>1.9359999999999999</v>
      </c>
      <c r="I2" s="2">
        <v>1.964</v>
      </c>
      <c r="J2" s="2">
        <v>1.99</v>
      </c>
      <c r="K2" s="2">
        <v>2.0179999999999998</v>
      </c>
      <c r="L2" s="2">
        <v>2.0379999999999998</v>
      </c>
      <c r="M2" s="2">
        <v>2.0550000000000002</v>
      </c>
      <c r="N2" s="2">
        <v>2.069</v>
      </c>
      <c r="O2" s="2">
        <v>2.08</v>
      </c>
      <c r="P2" s="2">
        <v>2.081</v>
      </c>
      <c r="Q2" s="2">
        <v>2.085</v>
      </c>
      <c r="R2" s="2">
        <v>2.0880000000000001</v>
      </c>
      <c r="S2" s="2">
        <v>2.0920000000000001</v>
      </c>
      <c r="T2" s="2">
        <v>2.097</v>
      </c>
      <c r="U2" s="2">
        <v>2.0990000000000002</v>
      </c>
      <c r="V2" s="2">
        <v>2.0990000000000002</v>
      </c>
      <c r="W2" s="2">
        <v>2.0990000000000002</v>
      </c>
      <c r="X2" s="2">
        <v>2.1</v>
      </c>
      <c r="Y2" s="2">
        <v>2.1</v>
      </c>
      <c r="Z2" s="2">
        <v>2.1040000000000001</v>
      </c>
      <c r="AA2" s="2">
        <v>2.1070000000000002</v>
      </c>
      <c r="AB2" s="2">
        <v>2.1120000000000001</v>
      </c>
    </row>
    <row r="3" spans="2:28" x14ac:dyDescent="0.3">
      <c r="B3" s="1" t="s">
        <v>13</v>
      </c>
      <c r="C3" s="2">
        <v>165.3</v>
      </c>
      <c r="D3" s="2">
        <v>166</v>
      </c>
      <c r="E3" s="2">
        <v>165.3</v>
      </c>
      <c r="F3" s="5">
        <v>157.30000000000001</v>
      </c>
      <c r="G3" s="2">
        <v>146.6</v>
      </c>
      <c r="H3" s="2">
        <v>119.7</v>
      </c>
      <c r="I3" s="2">
        <v>108.6</v>
      </c>
      <c r="J3" s="2">
        <v>96.8</v>
      </c>
      <c r="K3" s="2">
        <v>83.6</v>
      </c>
      <c r="L3" s="2">
        <v>73</v>
      </c>
      <c r="M3" s="2">
        <v>60.8</v>
      </c>
      <c r="N3" s="2">
        <v>50.5</v>
      </c>
      <c r="O3" s="2">
        <v>42.2</v>
      </c>
      <c r="P3" s="2">
        <v>32.6</v>
      </c>
      <c r="Q3" s="2">
        <v>34.799999999999997</v>
      </c>
      <c r="R3" s="2">
        <v>30.2</v>
      </c>
      <c r="S3" s="2">
        <v>26.7</v>
      </c>
      <c r="T3" s="2">
        <v>22.3</v>
      </c>
      <c r="U3" s="2">
        <v>19.7</v>
      </c>
      <c r="V3" s="2">
        <v>18.7</v>
      </c>
      <c r="W3" s="2">
        <v>17.100000000000001</v>
      </c>
      <c r="X3" s="2">
        <v>15.1</v>
      </c>
      <c r="Y3" s="2">
        <v>14.4</v>
      </c>
      <c r="Z3" s="2">
        <v>12.4</v>
      </c>
      <c r="AA3" s="2">
        <v>9.8000000000000007</v>
      </c>
      <c r="AB3" s="2">
        <v>5.5</v>
      </c>
    </row>
    <row r="4" spans="2:28" x14ac:dyDescent="0.3">
      <c r="B4" s="1" t="s">
        <v>14</v>
      </c>
      <c r="C4" s="2">
        <f>C3*C2</f>
        <v>139.18260000000001</v>
      </c>
      <c r="D4" s="2">
        <f t="shared" ref="D4:AB4" si="0">D3*D2</f>
        <v>152.38800000000001</v>
      </c>
      <c r="E4" s="2">
        <f t="shared" si="0"/>
        <v>245.63580000000002</v>
      </c>
      <c r="F4" s="5">
        <f t="shared" si="0"/>
        <v>277.94909999999999</v>
      </c>
      <c r="G4" s="2">
        <f t="shared" si="0"/>
        <v>269.1576</v>
      </c>
      <c r="H4" s="2">
        <f t="shared" si="0"/>
        <v>231.73920000000001</v>
      </c>
      <c r="I4" s="2">
        <f t="shared" si="0"/>
        <v>213.29039999999998</v>
      </c>
      <c r="J4" s="2">
        <f t="shared" si="0"/>
        <v>192.63200000000001</v>
      </c>
      <c r="K4" s="2">
        <f t="shared" si="0"/>
        <v>168.70479999999998</v>
      </c>
      <c r="L4" s="2">
        <f t="shared" si="0"/>
        <v>148.77399999999997</v>
      </c>
      <c r="M4" s="2">
        <f t="shared" si="0"/>
        <v>124.944</v>
      </c>
      <c r="N4" s="2">
        <f t="shared" si="0"/>
        <v>104.4845</v>
      </c>
      <c r="O4" s="2">
        <f t="shared" si="0"/>
        <v>87.77600000000001</v>
      </c>
      <c r="P4" s="2">
        <f t="shared" si="0"/>
        <v>67.840599999999995</v>
      </c>
      <c r="Q4" s="2">
        <f t="shared" si="0"/>
        <v>72.557999999999993</v>
      </c>
      <c r="R4" s="2">
        <f t="shared" si="0"/>
        <v>63.057600000000001</v>
      </c>
      <c r="S4" s="2">
        <f t="shared" si="0"/>
        <v>55.856400000000001</v>
      </c>
      <c r="T4" s="2">
        <f t="shared" si="0"/>
        <v>46.763100000000001</v>
      </c>
      <c r="U4" s="2">
        <f t="shared" si="0"/>
        <v>41.350300000000004</v>
      </c>
      <c r="V4" s="2">
        <f t="shared" si="0"/>
        <v>39.251300000000001</v>
      </c>
      <c r="W4" s="2">
        <f t="shared" si="0"/>
        <v>35.892900000000004</v>
      </c>
      <c r="X4" s="2">
        <f t="shared" si="0"/>
        <v>31.71</v>
      </c>
      <c r="Y4" s="2">
        <f t="shared" si="0"/>
        <v>30.240000000000002</v>
      </c>
      <c r="Z4" s="2">
        <f t="shared" si="0"/>
        <v>26.089600000000001</v>
      </c>
      <c r="AA4" s="2">
        <f t="shared" si="0"/>
        <v>20.648600000000002</v>
      </c>
      <c r="AB4" s="2">
        <f t="shared" si="0"/>
        <v>11.616</v>
      </c>
    </row>
    <row r="6" spans="2:28" x14ac:dyDescent="0.3">
      <c r="B6" s="8" t="s">
        <v>16</v>
      </c>
      <c r="C6" s="8"/>
      <c r="D6" s="8"/>
      <c r="E6" s="8"/>
    </row>
    <row r="7" spans="2:28" x14ac:dyDescent="0.3">
      <c r="B7" s="8" t="s">
        <v>18</v>
      </c>
      <c r="C7" s="8"/>
      <c r="D7" s="8"/>
      <c r="E7" s="8"/>
    </row>
  </sheetData>
  <mergeCells count="2">
    <mergeCell ref="B6:E6"/>
    <mergeCell ref="B7:E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23A4C-BAE9-49B3-807E-188E227690C9}">
  <dimension ref="B2:O7"/>
  <sheetViews>
    <sheetView zoomScale="106" zoomScaleNormal="106" workbookViewId="0"/>
  </sheetViews>
  <sheetFormatPr defaultRowHeight="14.4" x14ac:dyDescent="0.3"/>
  <sheetData>
    <row r="2" spans="2:15" x14ac:dyDescent="0.3">
      <c r="B2" s="1" t="s">
        <v>12</v>
      </c>
      <c r="C2" s="2">
        <v>0.80700000000000005</v>
      </c>
      <c r="D2" s="2">
        <v>0.90600000000000003</v>
      </c>
      <c r="E2" s="2">
        <v>1.0129999999999999</v>
      </c>
      <c r="F2" s="2">
        <v>1.1499999999999999</v>
      </c>
      <c r="G2" s="2">
        <v>1.2829999999999999</v>
      </c>
      <c r="H2" s="2">
        <v>1.401</v>
      </c>
      <c r="I2" s="5">
        <v>1.585</v>
      </c>
      <c r="J2" s="2">
        <v>1.665</v>
      </c>
      <c r="K2" s="2">
        <v>1.6819999999999999</v>
      </c>
      <c r="L2" s="2">
        <v>1.76</v>
      </c>
      <c r="M2" s="2">
        <v>1.802</v>
      </c>
      <c r="N2" s="2">
        <v>1.8160000000000001</v>
      </c>
      <c r="O2" s="2">
        <v>1.833</v>
      </c>
    </row>
    <row r="3" spans="2:15" x14ac:dyDescent="0.3">
      <c r="B3" s="1" t="s">
        <v>13</v>
      </c>
      <c r="C3" s="2">
        <v>148.19999999999999</v>
      </c>
      <c r="D3" s="2">
        <v>148.19999999999999</v>
      </c>
      <c r="E3" s="2">
        <v>148.19999999999999</v>
      </c>
      <c r="F3" s="2">
        <v>148.19999999999999</v>
      </c>
      <c r="G3" s="2">
        <v>148.19999999999999</v>
      </c>
      <c r="H3" s="2">
        <v>148.19999999999999</v>
      </c>
      <c r="I3" s="5">
        <v>141.19999999999999</v>
      </c>
      <c r="J3" s="2">
        <v>130.19999999999999</v>
      </c>
      <c r="K3" s="2">
        <v>127.8</v>
      </c>
      <c r="L3" s="2">
        <v>110.2</v>
      </c>
      <c r="M3" s="2">
        <v>95.5</v>
      </c>
      <c r="N3" s="2">
        <v>88.8</v>
      </c>
      <c r="O3" s="2">
        <v>80.900000000000006</v>
      </c>
    </row>
    <row r="4" spans="2:15" x14ac:dyDescent="0.3">
      <c r="B4" s="1" t="s">
        <v>14</v>
      </c>
      <c r="C4" s="2">
        <f>C3*C2</f>
        <v>119.59739999999999</v>
      </c>
      <c r="D4" s="2">
        <f t="shared" ref="D4:O4" si="0">D3*D2</f>
        <v>134.26919999999998</v>
      </c>
      <c r="E4" s="2">
        <f t="shared" si="0"/>
        <v>150.12659999999997</v>
      </c>
      <c r="F4" s="2">
        <f t="shared" si="0"/>
        <v>170.42999999999998</v>
      </c>
      <c r="G4" s="2">
        <f t="shared" si="0"/>
        <v>190.14059999999998</v>
      </c>
      <c r="H4" s="2">
        <f t="shared" si="0"/>
        <v>207.62819999999999</v>
      </c>
      <c r="I4" s="5">
        <f t="shared" si="0"/>
        <v>223.80199999999996</v>
      </c>
      <c r="J4" s="2">
        <f t="shared" si="0"/>
        <v>216.78299999999999</v>
      </c>
      <c r="K4" s="2">
        <f t="shared" si="0"/>
        <v>214.95959999999999</v>
      </c>
      <c r="L4" s="2">
        <f t="shared" si="0"/>
        <v>193.952</v>
      </c>
      <c r="M4" s="2">
        <f t="shared" si="0"/>
        <v>172.09100000000001</v>
      </c>
      <c r="N4" s="2">
        <f t="shared" si="0"/>
        <v>161.26079999999999</v>
      </c>
      <c r="O4" s="2">
        <f t="shared" si="0"/>
        <v>148.28970000000001</v>
      </c>
    </row>
    <row r="6" spans="2:15" x14ac:dyDescent="0.3">
      <c r="B6" s="8" t="s">
        <v>16</v>
      </c>
      <c r="C6" s="8"/>
      <c r="D6" s="8"/>
      <c r="E6" s="8"/>
    </row>
    <row r="7" spans="2:15" x14ac:dyDescent="0.3">
      <c r="B7" s="8" t="s">
        <v>18</v>
      </c>
      <c r="C7" s="8"/>
      <c r="D7" s="8"/>
      <c r="E7" s="8"/>
    </row>
  </sheetData>
  <mergeCells count="2">
    <mergeCell ref="B6:E6"/>
    <mergeCell ref="B7:E7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A78FB-2084-4A8C-B1B9-2659A9C24C2D}">
  <dimension ref="B2:O7"/>
  <sheetViews>
    <sheetView workbookViewId="0"/>
  </sheetViews>
  <sheetFormatPr defaultRowHeight="14.4" x14ac:dyDescent="0.3"/>
  <sheetData>
    <row r="2" spans="2:15" x14ac:dyDescent="0.3">
      <c r="B2" s="1" t="s">
        <v>12</v>
      </c>
      <c r="C2" s="2">
        <v>1.863</v>
      </c>
      <c r="D2" s="2">
        <v>1.877</v>
      </c>
      <c r="E2" s="2">
        <v>1.899</v>
      </c>
      <c r="F2" s="2">
        <v>1.907</v>
      </c>
      <c r="G2" s="2">
        <v>1.911</v>
      </c>
      <c r="H2" s="2">
        <v>1.9319999999999999</v>
      </c>
      <c r="I2" s="2">
        <v>1.9430000000000001</v>
      </c>
      <c r="J2" s="2">
        <v>1.946</v>
      </c>
      <c r="K2" s="2">
        <v>1.948</v>
      </c>
      <c r="L2" s="2">
        <v>1.9510000000000001</v>
      </c>
      <c r="M2" s="2">
        <v>1.952</v>
      </c>
      <c r="N2" s="2">
        <v>1.9530000000000001</v>
      </c>
      <c r="O2" s="2">
        <v>1.9550000000000001</v>
      </c>
    </row>
    <row r="3" spans="2:15" x14ac:dyDescent="0.3">
      <c r="B3" s="1" t="s">
        <v>13</v>
      </c>
      <c r="C3" s="2">
        <v>67.099999999999994</v>
      </c>
      <c r="D3" s="2">
        <v>60</v>
      </c>
      <c r="E3" s="2">
        <v>47.6</v>
      </c>
      <c r="F3" s="2">
        <v>42.6</v>
      </c>
      <c r="G3" s="2">
        <v>39.5</v>
      </c>
      <c r="H3" s="2">
        <v>25.5</v>
      </c>
      <c r="I3" s="2">
        <v>17.100000000000001</v>
      </c>
      <c r="J3" s="2">
        <v>13.7</v>
      </c>
      <c r="K3" s="2">
        <v>11.6</v>
      </c>
      <c r="L3" s="2">
        <v>9.1999999999999993</v>
      </c>
      <c r="M3" s="2">
        <v>8.1999999999999993</v>
      </c>
      <c r="N3" s="2">
        <v>6.1</v>
      </c>
      <c r="O3" s="2">
        <v>5.5</v>
      </c>
    </row>
    <row r="4" spans="2:15" x14ac:dyDescent="0.3">
      <c r="B4" s="1" t="s">
        <v>14</v>
      </c>
      <c r="C4" s="2">
        <f>C3*C2</f>
        <v>125.00729999999999</v>
      </c>
      <c r="D4" s="2">
        <f t="shared" ref="D4:O4" si="0">D3*D2</f>
        <v>112.62</v>
      </c>
      <c r="E4" s="2">
        <f t="shared" si="0"/>
        <v>90.392400000000009</v>
      </c>
      <c r="F4" s="2">
        <f t="shared" si="0"/>
        <v>81.238200000000006</v>
      </c>
      <c r="G4" s="2">
        <f t="shared" si="0"/>
        <v>75.484499999999997</v>
      </c>
      <c r="H4" s="2">
        <f t="shared" si="0"/>
        <v>49.265999999999998</v>
      </c>
      <c r="I4" s="2">
        <f t="shared" si="0"/>
        <v>33.225300000000004</v>
      </c>
      <c r="J4" s="2">
        <f t="shared" si="0"/>
        <v>26.6602</v>
      </c>
      <c r="K4" s="2">
        <f t="shared" si="0"/>
        <v>22.596799999999998</v>
      </c>
      <c r="L4" s="2">
        <f t="shared" si="0"/>
        <v>17.949199999999998</v>
      </c>
      <c r="M4" s="2">
        <f t="shared" si="0"/>
        <v>16.006399999999999</v>
      </c>
      <c r="N4" s="2">
        <f t="shared" si="0"/>
        <v>11.9133</v>
      </c>
      <c r="O4" s="2">
        <f t="shared" si="0"/>
        <v>10.752500000000001</v>
      </c>
    </row>
    <row r="6" spans="2:15" x14ac:dyDescent="0.3">
      <c r="B6" s="8" t="s">
        <v>16</v>
      </c>
      <c r="C6" s="8"/>
      <c r="D6" s="8"/>
      <c r="E6" s="8"/>
    </row>
    <row r="7" spans="2:15" x14ac:dyDescent="0.3">
      <c r="B7" s="8" t="s">
        <v>19</v>
      </c>
      <c r="C7" s="8"/>
      <c r="D7" s="8"/>
      <c r="E7" s="8"/>
    </row>
  </sheetData>
  <mergeCells count="2">
    <mergeCell ref="B6:E6"/>
    <mergeCell ref="B7:E7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EC5A7-2D70-46D9-BD63-001482A0F1BC}">
  <dimension ref="B2:AA7"/>
  <sheetViews>
    <sheetView workbookViewId="0"/>
  </sheetViews>
  <sheetFormatPr defaultRowHeight="14.4" x14ac:dyDescent="0.3"/>
  <sheetData>
    <row r="2" spans="2:27" x14ac:dyDescent="0.3">
      <c r="B2" s="1" t="s">
        <v>12</v>
      </c>
      <c r="C2" s="1">
        <v>0.85499999999999998</v>
      </c>
      <c r="D2" s="1">
        <v>0.93300000000000005</v>
      </c>
      <c r="E2" s="1">
        <v>0.94199999999999995</v>
      </c>
      <c r="F2" s="1">
        <v>0.97899999999999998</v>
      </c>
      <c r="G2" s="1">
        <v>1.327</v>
      </c>
      <c r="H2" s="1">
        <v>1.5029999999999999</v>
      </c>
      <c r="I2" s="4">
        <v>1.593</v>
      </c>
      <c r="J2" s="1">
        <v>1.6719999999999999</v>
      </c>
      <c r="K2" s="1">
        <v>1.7030000000000001</v>
      </c>
      <c r="L2" s="1">
        <v>1.7310000000000001</v>
      </c>
      <c r="M2" s="1">
        <v>1.7529999999999999</v>
      </c>
      <c r="N2" s="1">
        <v>1.7789999999999999</v>
      </c>
      <c r="O2" s="1">
        <v>1.8029999999999999</v>
      </c>
      <c r="P2" s="1">
        <v>1.8169999999999999</v>
      </c>
      <c r="Q2" s="1">
        <v>1.8280000000000001</v>
      </c>
      <c r="R2" s="1">
        <v>1.841</v>
      </c>
      <c r="S2" s="1">
        <v>1.8520000000000001</v>
      </c>
      <c r="T2" s="1">
        <v>1.8620000000000001</v>
      </c>
      <c r="U2" s="1">
        <v>1.8720000000000001</v>
      </c>
      <c r="V2" s="1">
        <v>1.889</v>
      </c>
      <c r="W2" s="1">
        <v>1.8939999999999999</v>
      </c>
      <c r="X2" s="1">
        <v>1.9019999999999999</v>
      </c>
      <c r="Y2" s="1">
        <v>1.91</v>
      </c>
      <c r="Z2" s="1">
        <v>1.917</v>
      </c>
      <c r="AA2" s="1">
        <v>1.929</v>
      </c>
    </row>
    <row r="3" spans="2:27" x14ac:dyDescent="0.3">
      <c r="B3" s="1" t="s">
        <v>13</v>
      </c>
      <c r="C3" s="1">
        <v>205</v>
      </c>
      <c r="D3" s="1">
        <v>205</v>
      </c>
      <c r="E3" s="1">
        <v>205</v>
      </c>
      <c r="F3" s="1">
        <v>205</v>
      </c>
      <c r="G3" s="1">
        <v>204</v>
      </c>
      <c r="H3" s="1">
        <v>195</v>
      </c>
      <c r="I3" s="4">
        <v>184</v>
      </c>
      <c r="J3" s="1">
        <v>163</v>
      </c>
      <c r="K3" s="1">
        <v>149</v>
      </c>
      <c r="L3" s="1">
        <v>139</v>
      </c>
      <c r="M3" s="1">
        <v>130</v>
      </c>
      <c r="N3" s="1">
        <v>118</v>
      </c>
      <c r="O3" s="1">
        <v>105</v>
      </c>
      <c r="P3" s="1">
        <v>96.7</v>
      </c>
      <c r="Q3" s="1">
        <v>89.6</v>
      </c>
      <c r="R3" s="1">
        <v>81.400000000000006</v>
      </c>
      <c r="S3" s="1">
        <v>73.8</v>
      </c>
      <c r="T3" s="1">
        <v>67</v>
      </c>
      <c r="U3" s="1">
        <v>59.5</v>
      </c>
      <c r="V3" s="1">
        <v>50</v>
      </c>
      <c r="W3" s="1">
        <v>42.1</v>
      </c>
      <c r="X3" s="1">
        <v>35.5</v>
      </c>
      <c r="Y3" s="1">
        <v>27.7</v>
      </c>
      <c r="Z3" s="1">
        <v>20.7</v>
      </c>
      <c r="AA3" s="1">
        <v>10.6</v>
      </c>
    </row>
    <row r="4" spans="2:27" x14ac:dyDescent="0.3">
      <c r="B4" s="1" t="s">
        <v>14</v>
      </c>
      <c r="C4" s="1">
        <f>C3*C2</f>
        <v>175.27500000000001</v>
      </c>
      <c r="D4" s="1">
        <f t="shared" ref="D4:E4" si="0">D3*D2</f>
        <v>191.26500000000001</v>
      </c>
      <c r="E4" s="1">
        <f t="shared" si="0"/>
        <v>193.10999999999999</v>
      </c>
      <c r="F4" s="1">
        <f t="shared" ref="F4" si="1">F3*F2</f>
        <v>200.69499999999999</v>
      </c>
      <c r="G4" s="1">
        <f t="shared" ref="G4" si="2">G3*G2</f>
        <v>270.70799999999997</v>
      </c>
      <c r="H4" s="1">
        <f t="shared" ref="H4" si="3">H3*H2</f>
        <v>293.08499999999998</v>
      </c>
      <c r="I4" s="4">
        <f t="shared" ref="I4" si="4">I3*I2</f>
        <v>293.11199999999997</v>
      </c>
      <c r="J4" s="1">
        <f t="shared" ref="J4" si="5">J3*J2</f>
        <v>272.536</v>
      </c>
      <c r="K4" s="1">
        <f t="shared" ref="K4" si="6">K3*K2</f>
        <v>253.74700000000001</v>
      </c>
      <c r="L4" s="1">
        <f t="shared" ref="L4" si="7">L3*L2</f>
        <v>240.60900000000001</v>
      </c>
      <c r="M4" s="1">
        <f t="shared" ref="M4" si="8">M3*M2</f>
        <v>227.89</v>
      </c>
      <c r="N4" s="1">
        <f t="shared" ref="N4" si="9">N3*N2</f>
        <v>209.922</v>
      </c>
      <c r="O4" s="1">
        <f t="shared" ref="O4" si="10">O3*O2</f>
        <v>189.315</v>
      </c>
      <c r="P4" s="1">
        <f t="shared" ref="P4" si="11">P3*P2</f>
        <v>175.7039</v>
      </c>
      <c r="Q4" s="1">
        <f t="shared" ref="Q4" si="12">Q3*Q2</f>
        <v>163.78880000000001</v>
      </c>
      <c r="R4" s="1">
        <f t="shared" ref="R4" si="13">R3*R2</f>
        <v>149.85740000000001</v>
      </c>
      <c r="S4" s="1">
        <f t="shared" ref="S4" si="14">S3*S2</f>
        <v>136.67760000000001</v>
      </c>
      <c r="T4" s="1">
        <f t="shared" ref="T4" si="15">T3*T2</f>
        <v>124.754</v>
      </c>
      <c r="U4" s="1">
        <f t="shared" ref="U4" si="16">U3*U2</f>
        <v>111.384</v>
      </c>
      <c r="V4" s="1">
        <f t="shared" ref="V4" si="17">V3*V2</f>
        <v>94.45</v>
      </c>
      <c r="W4" s="1">
        <f t="shared" ref="W4" si="18">W3*W2</f>
        <v>79.737399999999994</v>
      </c>
      <c r="X4" s="1">
        <f t="shared" ref="X4" si="19">X3*X2</f>
        <v>67.521000000000001</v>
      </c>
      <c r="Y4" s="1">
        <f t="shared" ref="Y4" si="20">Y3*Y2</f>
        <v>52.906999999999996</v>
      </c>
      <c r="Z4" s="1">
        <f t="shared" ref="Z4" si="21">Z3*Z2</f>
        <v>39.681899999999999</v>
      </c>
      <c r="AA4" s="1">
        <f>AA3*AA2</f>
        <v>20.447399999999998</v>
      </c>
    </row>
    <row r="6" spans="2:27" x14ac:dyDescent="0.3">
      <c r="B6" s="8" t="s">
        <v>21</v>
      </c>
      <c r="C6" s="8"/>
      <c r="D6" s="8"/>
      <c r="E6" s="8"/>
    </row>
    <row r="7" spans="2:27" x14ac:dyDescent="0.3">
      <c r="B7" s="8" t="s">
        <v>20</v>
      </c>
      <c r="C7" s="8"/>
      <c r="D7" s="8"/>
      <c r="E7" s="8"/>
    </row>
  </sheetData>
  <mergeCells count="2">
    <mergeCell ref="B6:E6"/>
    <mergeCell ref="B7:E7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2DB1B-B227-42BF-A468-49376BF0F50C}">
  <dimension ref="F3:L6"/>
  <sheetViews>
    <sheetView workbookViewId="0"/>
  </sheetViews>
  <sheetFormatPr defaultRowHeight="14.4" x14ac:dyDescent="0.3"/>
  <sheetData>
    <row r="3" spans="6:12" x14ac:dyDescent="0.3">
      <c r="F3" s="10" t="s">
        <v>25</v>
      </c>
      <c r="G3" s="10"/>
      <c r="H3" s="10" t="s">
        <v>24</v>
      </c>
      <c r="I3" s="10"/>
      <c r="J3" s="1" t="s">
        <v>23</v>
      </c>
      <c r="K3" s="10" t="s">
        <v>22</v>
      </c>
      <c r="L3" s="10"/>
    </row>
    <row r="4" spans="6:12" x14ac:dyDescent="0.3">
      <c r="F4" s="9">
        <v>3.8399999999999997E-2</v>
      </c>
      <c r="G4" s="10"/>
      <c r="H4" s="10" t="s">
        <v>29</v>
      </c>
      <c r="I4" s="10"/>
      <c r="J4" s="1">
        <v>64.7</v>
      </c>
      <c r="K4" s="10" t="s">
        <v>26</v>
      </c>
      <c r="L4" s="10"/>
    </row>
    <row r="5" spans="6:12" x14ac:dyDescent="0.3">
      <c r="F5" s="9">
        <v>4.2799999999999998E-2</v>
      </c>
      <c r="G5" s="10"/>
      <c r="H5" s="10" t="s">
        <v>35</v>
      </c>
      <c r="I5" s="10"/>
      <c r="J5" s="1">
        <v>38.5</v>
      </c>
      <c r="K5" s="10" t="s">
        <v>27</v>
      </c>
      <c r="L5" s="10"/>
    </row>
    <row r="6" spans="6:12" x14ac:dyDescent="0.3">
      <c r="F6" s="9">
        <v>3.44E-2</v>
      </c>
      <c r="G6" s="10"/>
      <c r="H6" s="10" t="s">
        <v>34</v>
      </c>
      <c r="I6" s="10"/>
      <c r="J6" s="1">
        <v>54.7</v>
      </c>
      <c r="K6" s="10" t="s">
        <v>28</v>
      </c>
      <c r="L6" s="10"/>
    </row>
  </sheetData>
  <mergeCells count="12">
    <mergeCell ref="F5:G5"/>
    <mergeCell ref="F6:G6"/>
    <mergeCell ref="F3:G3"/>
    <mergeCell ref="H3:I3"/>
    <mergeCell ref="K3:L3"/>
    <mergeCell ref="K4:L4"/>
    <mergeCell ref="K5:L5"/>
    <mergeCell ref="K6:L6"/>
    <mergeCell ref="H4:I4"/>
    <mergeCell ref="H5:I5"/>
    <mergeCell ref="H6:I6"/>
    <mergeCell ref="F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Exp I</vt:lpstr>
      <vt:lpstr>Exp II</vt:lpstr>
      <vt:lpstr>Exp III</vt:lpstr>
      <vt:lpstr>Exp IV</vt:lpstr>
      <vt:lpstr>Exp V</vt:lpstr>
      <vt:lpstr>Exp VI</vt:lpstr>
      <vt:lpstr>Exp VII</vt:lpstr>
      <vt:lpstr>Exp VIII</vt:lpstr>
      <vt:lpstr>Exp VIII - Friend's Data</vt:lpstr>
      <vt:lpstr>Exp 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Darvish</dc:creator>
  <cp:lastModifiedBy>Blk Intlct</cp:lastModifiedBy>
  <dcterms:created xsi:type="dcterms:W3CDTF">2015-06-05T18:17:20Z</dcterms:created>
  <dcterms:modified xsi:type="dcterms:W3CDTF">2023-03-11T06:48:42Z</dcterms:modified>
</cp:coreProperties>
</file>