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II - Master Degree\Advanced Lab\Exp  (7) -MW\"/>
    </mc:Choice>
  </mc:AlternateContent>
  <xr:revisionPtr revIDLastSave="0" documentId="13_ncr:1_{04E59FBF-B60C-4208-9DBA-47CA05D97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 I" sheetId="3" r:id="rId1"/>
    <sheet name="Exp II" sheetId="6" r:id="rId2"/>
    <sheet name="Exp III" sheetId="7" r:id="rId3"/>
    <sheet name="Exp IV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6" l="1"/>
  <c r="N12" i="6"/>
  <c r="F7" i="7"/>
  <c r="G7" i="7"/>
  <c r="H7" i="7"/>
  <c r="I7" i="7"/>
  <c r="J7" i="7"/>
  <c r="K7" i="7"/>
  <c r="E7" i="7"/>
  <c r="K8" i="7"/>
  <c r="F8" i="7"/>
  <c r="G8" i="7"/>
  <c r="H8" i="7"/>
  <c r="I8" i="7"/>
  <c r="J8" i="7"/>
  <c r="E8" i="7"/>
  <c r="F9" i="3"/>
  <c r="G9" i="3"/>
  <c r="H9" i="3"/>
  <c r="I9" i="3"/>
  <c r="J9" i="3"/>
  <c r="K9" i="3"/>
  <c r="E9" i="3"/>
  <c r="F8" i="3"/>
  <c r="G8" i="3"/>
  <c r="H8" i="3"/>
  <c r="I8" i="3"/>
  <c r="J8" i="3"/>
  <c r="K8" i="3"/>
  <c r="E8" i="3"/>
  <c r="G5" i="7"/>
  <c r="H5" i="7" s="1"/>
  <c r="I5" i="7" s="1"/>
  <c r="J5" i="7" s="1"/>
  <c r="K5" i="7" s="1"/>
  <c r="F5" i="7"/>
  <c r="F5" i="3"/>
  <c r="G5" i="3" s="1"/>
  <c r="H5" i="3" s="1"/>
  <c r="I5" i="3" s="1"/>
  <c r="J5" i="3" s="1"/>
  <c r="K5" i="3" s="1"/>
</calcChain>
</file>

<file path=xl/sharedStrings.xml><?xml version="1.0" encoding="utf-8"?>
<sst xmlns="http://schemas.openxmlformats.org/spreadsheetml/2006/main" count="23" uniqueCount="17">
  <si>
    <t>Properties:</t>
  </si>
  <si>
    <t>R(cm)</t>
  </si>
  <si>
    <t>انحراف خوانده شده</t>
  </si>
  <si>
    <t>We observe the value of ampermeter in following distances from source.</t>
  </si>
  <si>
    <t>We observe the value of ampermeter in smaller distances span to get familiar with the MW.</t>
  </si>
  <si>
    <t>Polarization experiment, the value of ampermeter is recorder in terms of polarizer's angle.</t>
  </si>
  <si>
    <t>Max/Min</t>
  </si>
  <si>
    <t>زاویه قطبشگر</t>
  </si>
  <si>
    <t>Reflection experiment, incident and reflection angles.</t>
  </si>
  <si>
    <t>زاویه تابش(درجه)</t>
  </si>
  <si>
    <t>زاویه انعکاس(درجه)</t>
  </si>
  <si>
    <t>R(m)</t>
  </si>
  <si>
    <t>رابطه مالوس</t>
  </si>
  <si>
    <t>انحراف بهنجار شده</t>
  </si>
  <si>
    <t>فاصله قله/دره</t>
  </si>
  <si>
    <t>میانگین داده ها</t>
  </si>
  <si>
    <t>انحراف معیار داده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</si>
</sst>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انحراف خوانده شده بر حسب فاصله بر حسب سانتی متر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0761154855643E-2"/>
                  <c:y val="-0.31143336249635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I'!$E$5:$K$5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'Exp I'!$E$6:$K$6</c:f>
              <c:numCache>
                <c:formatCode>General</c:formatCode>
                <c:ptCount val="7"/>
                <c:pt idx="0">
                  <c:v>34</c:v>
                </c:pt>
                <c:pt idx="1">
                  <c:v>29</c:v>
                </c:pt>
                <c:pt idx="2">
                  <c:v>24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A22-883B-7442A8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98608"/>
        <c:axId val="417903888"/>
      </c:scatterChart>
      <c:valAx>
        <c:axId val="4178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فاصله بر حسب سانتی متر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3888"/>
        <c:crosses val="autoZero"/>
        <c:crossBetween val="midCat"/>
      </c:valAx>
      <c:valAx>
        <c:axId val="4179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مقدار</a:t>
                </a:r>
                <a:r>
                  <a:rPr lang="fa-IR" baseline="0"/>
                  <a:t>آشکار ساز موج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 تمام لگاریتمی انحراف</a:t>
            </a:r>
            <a:r>
              <a:rPr lang="fa-IR" baseline="0"/>
              <a:t> خوانده شده  بر حسب فاصله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74999999999999"/>
                  <c:y val="5.1967774861475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I'!$E$8:$K$8</c:f>
              <c:numCache>
                <c:formatCode>General</c:formatCode>
                <c:ptCount val="7"/>
                <c:pt idx="0">
                  <c:v>-0.3979400086720376</c:v>
                </c:pt>
                <c:pt idx="1">
                  <c:v>-0.3010299956639812</c:v>
                </c:pt>
                <c:pt idx="2">
                  <c:v>-0.22184874961635639</c:v>
                </c:pt>
                <c:pt idx="3">
                  <c:v>-0.15490195998574319</c:v>
                </c:pt>
                <c:pt idx="4">
                  <c:v>-9.6910013008056392E-2</c:v>
                </c:pt>
                <c:pt idx="5">
                  <c:v>-4.5757490560675115E-2</c:v>
                </c:pt>
                <c:pt idx="6">
                  <c:v>0</c:v>
                </c:pt>
              </c:numCache>
            </c:numRef>
          </c:xVal>
          <c:yVal>
            <c:numRef>
              <c:f>'Exp I'!$E$9:$K$9</c:f>
              <c:numCache>
                <c:formatCode>General</c:formatCode>
                <c:ptCount val="7"/>
                <c:pt idx="0">
                  <c:v>1.5314789170422551</c:v>
                </c:pt>
                <c:pt idx="1">
                  <c:v>1.4623979978989561</c:v>
                </c:pt>
                <c:pt idx="2">
                  <c:v>1.3802112417116059</c:v>
                </c:pt>
                <c:pt idx="3">
                  <c:v>1.146128035678238</c:v>
                </c:pt>
                <c:pt idx="4">
                  <c:v>1.0413926851582251</c:v>
                </c:pt>
                <c:pt idx="5">
                  <c:v>0.90308998699194354</c:v>
                </c:pt>
                <c:pt idx="6">
                  <c:v>0.77815125038364363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A-4E1A-A9A3-D21BB4C5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90448"/>
        <c:axId val="417899088"/>
      </c:scatterChart>
      <c:valAx>
        <c:axId val="417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لگاریتم فاصله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99088"/>
        <c:crosses val="autoZero"/>
        <c:crossBetween val="midCat"/>
      </c:valAx>
      <c:valAx>
        <c:axId val="4178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لگاریتم مقدار آشکارساز موج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 ماکسیمم مینیمم ها بر حسب فاصله</a:t>
            </a:r>
            <a:r>
              <a:rPr lang="fa-IR" baseline="0"/>
              <a:t> از منبع/آشکارساز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II'!$E$5:$K$5</c:f>
              <c:numCache>
                <c:formatCode>General</c:formatCode>
                <c:ptCount val="7"/>
                <c:pt idx="0">
                  <c:v>31</c:v>
                </c:pt>
                <c:pt idx="1">
                  <c:v>31.5</c:v>
                </c:pt>
                <c:pt idx="2">
                  <c:v>32.6</c:v>
                </c:pt>
                <c:pt idx="3">
                  <c:v>33.4</c:v>
                </c:pt>
                <c:pt idx="4">
                  <c:v>34.1</c:v>
                </c:pt>
                <c:pt idx="5">
                  <c:v>34.9</c:v>
                </c:pt>
                <c:pt idx="6">
                  <c:v>35.9</c:v>
                </c:pt>
              </c:numCache>
            </c:numRef>
          </c:xVal>
          <c:yVal>
            <c:numRef>
              <c:f>'Exp II'!$E$6:$K$6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50</c:v>
                </c:pt>
                <c:pt idx="3">
                  <c:v>32</c:v>
                </c:pt>
                <c:pt idx="4">
                  <c:v>49</c:v>
                </c:pt>
                <c:pt idx="5">
                  <c:v>35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5-46BD-8EEA-78945833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90928"/>
        <c:axId val="417891888"/>
      </c:scatterChart>
      <c:valAx>
        <c:axId val="4178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فاصله منبع/آشکارساز</a:t>
                </a:r>
                <a:r>
                  <a:rPr lang="fa-IR" baseline="0"/>
                  <a:t> (سانتی متر)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91888"/>
        <c:crosses val="autoZero"/>
        <c:crossBetween val="midCat"/>
      </c:valAx>
      <c:valAx>
        <c:axId val="4178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مقدار</a:t>
                </a:r>
                <a:r>
                  <a:rPr lang="fa-IR" baseline="0"/>
                  <a:t> انحراف خوانده شده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مقدار</a:t>
            </a:r>
            <a:r>
              <a:rPr lang="fa-IR" baseline="0"/>
              <a:t> انحراف برحسب زاویه قطبشگر(درجه)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III'!$E$5:$K$5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'Exp III'!$E$6:$K$6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25</c:v>
                </c:pt>
                <c:pt idx="3">
                  <c:v>17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D-4FDE-8B8B-B5FE0C81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4512"/>
        <c:axId val="395667712"/>
      </c:scatterChart>
      <c:valAx>
        <c:axId val="3956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قطبشگر(درجه)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7712"/>
        <c:crosses val="autoZero"/>
        <c:crossBetween val="midCat"/>
      </c:valAx>
      <c:valAx>
        <c:axId val="395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میزان انحراف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رابطه مالوس با شدت های خوانده شده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رابطه مالوس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III'!$E$5:$K$5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'Exp III'!$E$7:$K$7</c:f>
              <c:numCache>
                <c:formatCode>General</c:formatCode>
                <c:ptCount val="7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3.7524718414124473E-33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3-49A9-8EE6-806F89EEC9ED}"/>
            </c:ext>
          </c:extLst>
        </c:ser>
        <c:ser>
          <c:idx val="1"/>
          <c:order val="1"/>
          <c:tx>
            <c:v>بهنجار شده ی انحراف خوانده شده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III'!$E$5:$K$5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'Exp III'!$E$8:$K$8</c:f>
              <c:numCache>
                <c:formatCode>General</c:formatCode>
                <c:ptCount val="7"/>
                <c:pt idx="0">
                  <c:v>0.96666666666666667</c:v>
                </c:pt>
                <c:pt idx="1">
                  <c:v>1</c:v>
                </c:pt>
                <c:pt idx="2">
                  <c:v>0.83333333333333337</c:v>
                </c:pt>
                <c:pt idx="3">
                  <c:v>0.56666666666666665</c:v>
                </c:pt>
                <c:pt idx="4">
                  <c:v>0.3</c:v>
                </c:pt>
                <c:pt idx="5">
                  <c:v>0.2</c:v>
                </c:pt>
                <c:pt idx="6">
                  <c:v>0.13333333333333333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3-49A9-8EE6-806F89EE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92192"/>
        <c:axId val="395691232"/>
      </c:scatterChart>
      <c:valAx>
        <c:axId val="3956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 زاویه</a:t>
                </a:r>
                <a:r>
                  <a:rPr lang="fa-IR" baseline="0"/>
                  <a:t> قطبشگر(درجه)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1232"/>
        <c:crosses val="autoZero"/>
        <c:crossBetween val="midCat"/>
      </c:valAx>
      <c:valAx>
        <c:axId val="3956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 بهنجار شده(بدون بعد)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زاویه بازتاب بر حسب زاویه تابش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IV'!$E$5:$K$5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'Exp IV'!$E$6:$K$6</c:f>
              <c:numCache>
                <c:formatCode>General</c:formatCode>
                <c:ptCount val="7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45</c:v>
                </c:pt>
                <c:pt idx="4">
                  <c:v>60</c:v>
                </c:pt>
                <c:pt idx="5">
                  <c:v>65</c:v>
                </c:pt>
                <c:pt idx="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9-49EA-8995-18EB0986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3072"/>
        <c:axId val="395671552"/>
      </c:scatterChart>
      <c:valAx>
        <c:axId val="3956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تابش(درجه)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1552"/>
        <c:crosses val="autoZero"/>
        <c:crossBetween val="midCat"/>
      </c:valAx>
      <c:valAx>
        <c:axId val="3956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بازتاب(درجه)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365760</xdr:colOff>
      <xdr:row>5</xdr:row>
      <xdr:rowOff>175260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CF46D-9574-438D-8A26-A500D3837963}"/>
            </a:ext>
          </a:extLst>
        </xdr:cNvPr>
        <xdr:cNvSpPr txBox="1"/>
      </xdr:nvSpPr>
      <xdr:spPr>
        <a:xfrm>
          <a:off x="9753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4</xdr:row>
      <xdr:rowOff>175260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9D8AAE-105C-4805-8F05-44CE08A52C3C}"/>
            </a:ext>
          </a:extLst>
        </xdr:cNvPr>
        <xdr:cNvSpPr txBox="1"/>
      </xdr:nvSpPr>
      <xdr:spPr>
        <a:xfrm>
          <a:off x="9753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3</xdr:row>
      <xdr:rowOff>175260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165DA8-9396-46B2-96CE-97F6F9149963}"/>
            </a:ext>
          </a:extLst>
        </xdr:cNvPr>
        <xdr:cNvSpPr txBox="1"/>
      </xdr:nvSpPr>
      <xdr:spPr>
        <a:xfrm>
          <a:off x="9753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38100</xdr:colOff>
      <xdr:row>10</xdr:row>
      <xdr:rowOff>38100</xdr:rowOff>
    </xdr:from>
    <xdr:to>
      <xdr:col>18</xdr:col>
      <xdr:colOff>342900</xdr:colOff>
      <xdr:row>25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8AA0A-CA74-3398-EE61-AB3847A9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365760</xdr:colOff>
      <xdr:row>8</xdr:row>
      <xdr:rowOff>175260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0F9D725-2030-4981-A635-71F58506E11D}"/>
            </a:ext>
          </a:extLst>
        </xdr:cNvPr>
        <xdr:cNvSpPr txBox="1"/>
      </xdr:nvSpPr>
      <xdr:spPr>
        <a:xfrm>
          <a:off x="15849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7</xdr:row>
      <xdr:rowOff>175260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CEE0322-FAA4-48A8-B2CD-C8ADF3408486}"/>
            </a:ext>
          </a:extLst>
        </xdr:cNvPr>
        <xdr:cNvSpPr txBox="1"/>
      </xdr:nvSpPr>
      <xdr:spPr>
        <a:xfrm>
          <a:off x="1584960" y="906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6</xdr:row>
      <xdr:rowOff>175260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8C3FA00-215C-4586-BEC3-81259535F29B}"/>
            </a:ext>
          </a:extLst>
        </xdr:cNvPr>
        <xdr:cNvSpPr txBox="1"/>
      </xdr:nvSpPr>
      <xdr:spPr>
        <a:xfrm>
          <a:off x="1584960" y="72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30480</xdr:colOff>
      <xdr:row>10</xdr:row>
      <xdr:rowOff>45720</xdr:rowOff>
    </xdr:from>
    <xdr:to>
      <xdr:col>9</xdr:col>
      <xdr:colOff>335280</xdr:colOff>
      <xdr:row>25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E2E6EB-7399-63B9-8993-A53DD6FDC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365760</xdr:colOff>
      <xdr:row>5</xdr:row>
      <xdr:rowOff>175260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7AA8F5-6F75-40FD-9E95-01CFBE5EC261}"/>
            </a:ext>
          </a:extLst>
        </xdr:cNvPr>
        <xdr:cNvSpPr txBox="1"/>
      </xdr:nvSpPr>
      <xdr:spPr>
        <a:xfrm>
          <a:off x="15849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4</xdr:row>
      <xdr:rowOff>175260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FACDAA-3C63-4BBC-AEA0-9F2A3D3FEE9C}"/>
            </a:ext>
          </a:extLst>
        </xdr:cNvPr>
        <xdr:cNvSpPr txBox="1"/>
      </xdr:nvSpPr>
      <xdr:spPr>
        <a:xfrm>
          <a:off x="1584960" y="906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3</xdr:row>
      <xdr:rowOff>175260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196AFE-33B7-4F55-8B62-09242FDD4343}"/>
            </a:ext>
          </a:extLst>
        </xdr:cNvPr>
        <xdr:cNvSpPr txBox="1"/>
      </xdr:nvSpPr>
      <xdr:spPr>
        <a:xfrm>
          <a:off x="1584960" y="72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30480</xdr:colOff>
      <xdr:row>7</xdr:row>
      <xdr:rowOff>60960</xdr:rowOff>
    </xdr:from>
    <xdr:to>
      <xdr:col>9</xdr:col>
      <xdr:colOff>335280</xdr:colOff>
      <xdr:row>22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A65AC-C96C-6E67-06C5-B599335A0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365760</xdr:colOff>
      <xdr:row>5</xdr:row>
      <xdr:rowOff>175260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71D236-AC95-4A21-96FB-65BF89E0B397}"/>
            </a:ext>
          </a:extLst>
        </xdr:cNvPr>
        <xdr:cNvSpPr txBox="1"/>
      </xdr:nvSpPr>
      <xdr:spPr>
        <a:xfrm>
          <a:off x="15849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4</xdr:row>
      <xdr:rowOff>175260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F8DE9A-1697-46A6-B76C-5A827EA1BEB9}"/>
            </a:ext>
          </a:extLst>
        </xdr:cNvPr>
        <xdr:cNvSpPr txBox="1"/>
      </xdr:nvSpPr>
      <xdr:spPr>
        <a:xfrm>
          <a:off x="1584960" y="906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3</xdr:row>
      <xdr:rowOff>175260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45CF24-AD84-4DB4-B8D2-5D94CACD072C}"/>
            </a:ext>
          </a:extLst>
        </xdr:cNvPr>
        <xdr:cNvSpPr txBox="1"/>
      </xdr:nvSpPr>
      <xdr:spPr>
        <a:xfrm>
          <a:off x="1584960" y="72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76200</xdr:colOff>
      <xdr:row>9</xdr:row>
      <xdr:rowOff>160020</xdr:rowOff>
    </xdr:from>
    <xdr:to>
      <xdr:col>17</xdr:col>
      <xdr:colOff>381000</xdr:colOff>
      <xdr:row>24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4F9EF-A587-8275-B59E-77A9B77C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365760</xdr:colOff>
      <xdr:row>7</xdr:row>
      <xdr:rowOff>175260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E1EB32-E457-4060-AD7F-43F4606BCEB1}"/>
            </a:ext>
          </a:extLst>
        </xdr:cNvPr>
        <xdr:cNvSpPr txBox="1"/>
      </xdr:nvSpPr>
      <xdr:spPr>
        <a:xfrm>
          <a:off x="15849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6</xdr:row>
      <xdr:rowOff>175260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BA4E8A-A639-4B88-942A-87C297BAA853}"/>
            </a:ext>
          </a:extLst>
        </xdr:cNvPr>
        <xdr:cNvSpPr txBox="1"/>
      </xdr:nvSpPr>
      <xdr:spPr>
        <a:xfrm>
          <a:off x="1584960" y="906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487680</xdr:colOff>
      <xdr:row>9</xdr:row>
      <xdr:rowOff>137160</xdr:rowOff>
    </xdr:from>
    <xdr:to>
      <xdr:col>9</xdr:col>
      <xdr:colOff>182880</xdr:colOff>
      <xdr:row>24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E30BAF-95F8-A164-BB8E-A956AE6E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365760</xdr:colOff>
      <xdr:row>5</xdr:row>
      <xdr:rowOff>175260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98DC1D-57AF-4456-B633-46AEE437F683}"/>
            </a:ext>
          </a:extLst>
        </xdr:cNvPr>
        <xdr:cNvSpPr txBox="1"/>
      </xdr:nvSpPr>
      <xdr:spPr>
        <a:xfrm>
          <a:off x="1584960" y="1089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4</xdr:row>
      <xdr:rowOff>175260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4C1616-6484-4D43-ABFB-2B4F550D020F}"/>
            </a:ext>
          </a:extLst>
        </xdr:cNvPr>
        <xdr:cNvSpPr txBox="1"/>
      </xdr:nvSpPr>
      <xdr:spPr>
        <a:xfrm>
          <a:off x="1584960" y="906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365760</xdr:colOff>
      <xdr:row>3</xdr:row>
      <xdr:rowOff>175260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239048-D51F-436E-901B-343DC302F004}"/>
            </a:ext>
          </a:extLst>
        </xdr:cNvPr>
        <xdr:cNvSpPr txBox="1"/>
      </xdr:nvSpPr>
      <xdr:spPr>
        <a:xfrm>
          <a:off x="1584960" y="72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571500</xdr:colOff>
      <xdr:row>7</xdr:row>
      <xdr:rowOff>0</xdr:rowOff>
    </xdr:from>
    <xdr:to>
      <xdr:col>11</xdr:col>
      <xdr:colOff>266700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D0A79-EF94-291C-803D-BBDFA5B2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A2AE-0705-4CE3-9611-15EA82DF3A2C}">
  <dimension ref="C3:N9"/>
  <sheetViews>
    <sheetView tabSelected="1" workbookViewId="0"/>
  </sheetViews>
  <sheetFormatPr defaultRowHeight="14.4" x14ac:dyDescent="0.3"/>
  <sheetData>
    <row r="3" spans="3:14" x14ac:dyDescent="0.3">
      <c r="C3" s="4" t="s">
        <v>0</v>
      </c>
      <c r="D3" s="4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</row>
    <row r="5" spans="3:14" x14ac:dyDescent="0.3">
      <c r="C5" s="5" t="s">
        <v>1</v>
      </c>
      <c r="D5" s="5"/>
      <c r="E5" s="1">
        <v>40</v>
      </c>
      <c r="F5" s="1">
        <f>E5+10</f>
        <v>50</v>
      </c>
      <c r="G5" s="1">
        <f t="shared" ref="G5:K5" si="0">F5+10</f>
        <v>60</v>
      </c>
      <c r="H5" s="1">
        <f t="shared" si="0"/>
        <v>70</v>
      </c>
      <c r="I5" s="1">
        <f t="shared" si="0"/>
        <v>80</v>
      </c>
      <c r="J5" s="1">
        <f>I5+10</f>
        <v>90</v>
      </c>
      <c r="K5" s="1">
        <f t="shared" si="0"/>
        <v>100</v>
      </c>
    </row>
    <row r="6" spans="3:14" x14ac:dyDescent="0.3">
      <c r="C6" s="5" t="s">
        <v>2</v>
      </c>
      <c r="D6" s="5"/>
      <c r="E6" s="1">
        <v>34</v>
      </c>
      <c r="F6" s="1">
        <v>29</v>
      </c>
      <c r="G6" s="1">
        <v>24</v>
      </c>
      <c r="H6" s="1">
        <v>14</v>
      </c>
      <c r="I6" s="1">
        <v>11</v>
      </c>
      <c r="J6" s="1">
        <v>8</v>
      </c>
      <c r="K6" s="1">
        <v>6</v>
      </c>
    </row>
    <row r="8" spans="3:14" x14ac:dyDescent="0.3">
      <c r="C8" s="5" t="s">
        <v>11</v>
      </c>
      <c r="D8" s="5"/>
      <c r="E8" s="1">
        <f>LOG(E5/100)</f>
        <v>-0.3979400086720376</v>
      </c>
      <c r="F8" s="1">
        <f t="shared" ref="F8:K8" si="1">LOG(F5/100)</f>
        <v>-0.3010299956639812</v>
      </c>
      <c r="G8" s="1">
        <f t="shared" si="1"/>
        <v>-0.22184874961635639</v>
      </c>
      <c r="H8" s="1">
        <f t="shared" si="1"/>
        <v>-0.15490195998574319</v>
      </c>
      <c r="I8" s="1">
        <f t="shared" si="1"/>
        <v>-9.6910013008056392E-2</v>
      </c>
      <c r="J8" s="1">
        <f t="shared" si="1"/>
        <v>-4.5757490560675115E-2</v>
      </c>
      <c r="K8" s="1">
        <f t="shared" si="1"/>
        <v>0</v>
      </c>
    </row>
    <row r="9" spans="3:14" x14ac:dyDescent="0.3">
      <c r="C9" s="5" t="s">
        <v>2</v>
      </c>
      <c r="D9" s="5"/>
      <c r="E9" s="1">
        <f>LOG(E6)</f>
        <v>1.5314789170422551</v>
      </c>
      <c r="F9" s="1">
        <f t="shared" ref="F9:K9" si="2">LOG(F6)</f>
        <v>1.4623979978989561</v>
      </c>
      <c r="G9" s="1">
        <f t="shared" si="2"/>
        <v>1.3802112417116059</v>
      </c>
      <c r="H9" s="1">
        <f t="shared" si="2"/>
        <v>1.146128035678238</v>
      </c>
      <c r="I9" s="1">
        <f t="shared" si="2"/>
        <v>1.0413926851582251</v>
      </c>
      <c r="J9" s="1">
        <f t="shared" si="2"/>
        <v>0.90308998699194354</v>
      </c>
      <c r="K9" s="1">
        <f t="shared" si="2"/>
        <v>0.77815125038364363</v>
      </c>
    </row>
  </sheetData>
  <mergeCells count="6">
    <mergeCell ref="C5:D5"/>
    <mergeCell ref="C3:D3"/>
    <mergeCell ref="C6:D6"/>
    <mergeCell ref="E3:N3"/>
    <mergeCell ref="C8:D8"/>
    <mergeCell ref="C9:D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F63D-F0D2-4F0E-B7E6-08F480D6D94F}">
  <dimension ref="C3:N13"/>
  <sheetViews>
    <sheetView workbookViewId="0"/>
  </sheetViews>
  <sheetFormatPr defaultRowHeight="14.4" x14ac:dyDescent="0.3"/>
  <sheetData>
    <row r="3" spans="3:14" x14ac:dyDescent="0.3">
      <c r="C3" s="4" t="s">
        <v>0</v>
      </c>
      <c r="D3" s="4"/>
      <c r="E3" s="6" t="s">
        <v>4</v>
      </c>
      <c r="F3" s="6"/>
      <c r="G3" s="6"/>
      <c r="H3" s="6"/>
      <c r="I3" s="6"/>
      <c r="J3" s="6"/>
      <c r="K3" s="6"/>
      <c r="L3" s="6"/>
      <c r="M3" s="6"/>
      <c r="N3" s="6"/>
    </row>
    <row r="5" spans="3:14" x14ac:dyDescent="0.3">
      <c r="C5" s="5" t="s">
        <v>1</v>
      </c>
      <c r="D5" s="5"/>
      <c r="E5" s="1">
        <v>31</v>
      </c>
      <c r="F5" s="1">
        <v>31.5</v>
      </c>
      <c r="G5" s="1">
        <v>32.6</v>
      </c>
      <c r="H5" s="1">
        <v>33.4</v>
      </c>
      <c r="I5" s="1">
        <v>34.1</v>
      </c>
      <c r="J5" s="1">
        <v>34.9</v>
      </c>
      <c r="K5" s="1">
        <v>35.9</v>
      </c>
      <c r="M5" s="4" t="s">
        <v>14</v>
      </c>
      <c r="N5" s="4"/>
    </row>
    <row r="6" spans="3:14" x14ac:dyDescent="0.3">
      <c r="C6" s="5" t="s">
        <v>6</v>
      </c>
      <c r="D6" s="5"/>
      <c r="E6" s="1">
        <v>50</v>
      </c>
      <c r="F6" s="1">
        <v>25</v>
      </c>
      <c r="G6" s="1">
        <v>50</v>
      </c>
      <c r="H6" s="1">
        <v>32</v>
      </c>
      <c r="I6" s="1">
        <v>49</v>
      </c>
      <c r="J6" s="1">
        <v>35</v>
      </c>
      <c r="K6" s="1">
        <v>49</v>
      </c>
      <c r="N6" s="7">
        <v>0.5</v>
      </c>
    </row>
    <row r="7" spans="3:14" x14ac:dyDescent="0.3">
      <c r="N7" s="3">
        <v>1.1000000000000001</v>
      </c>
    </row>
    <row r="8" spans="3:14" x14ac:dyDescent="0.3">
      <c r="N8" s="3">
        <v>0.8</v>
      </c>
    </row>
    <row r="9" spans="3:14" x14ac:dyDescent="0.3">
      <c r="N9" s="3">
        <v>0.7</v>
      </c>
    </row>
    <row r="10" spans="3:14" x14ac:dyDescent="0.3">
      <c r="N10" s="3">
        <v>0.8</v>
      </c>
    </row>
    <row r="11" spans="3:14" x14ac:dyDescent="0.3">
      <c r="N11" s="3">
        <v>1</v>
      </c>
    </row>
    <row r="12" spans="3:14" x14ac:dyDescent="0.3">
      <c r="L12" s="4" t="s">
        <v>15</v>
      </c>
      <c r="M12" s="4"/>
      <c r="N12" s="2">
        <f>AVERAGE(N6:N11)</f>
        <v>0.81666666666666676</v>
      </c>
    </row>
    <row r="13" spans="3:14" x14ac:dyDescent="0.3">
      <c r="L13" s="4" t="s">
        <v>16</v>
      </c>
      <c r="M13" s="4"/>
      <c r="N13" s="2">
        <f>_xlfn.STDEV.P(N6:N11)</f>
        <v>0.19507833184532689</v>
      </c>
    </row>
  </sheetData>
  <mergeCells count="7">
    <mergeCell ref="L13:M13"/>
    <mergeCell ref="C3:D3"/>
    <mergeCell ref="E3:N3"/>
    <mergeCell ref="C5:D5"/>
    <mergeCell ref="C6:D6"/>
    <mergeCell ref="L12:M12"/>
    <mergeCell ref="M5: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71AE-3B48-4CF9-BEC1-1A90B8F58515}">
  <dimension ref="C3:N8"/>
  <sheetViews>
    <sheetView workbookViewId="0"/>
  </sheetViews>
  <sheetFormatPr defaultRowHeight="14.4" x14ac:dyDescent="0.3"/>
  <sheetData>
    <row r="3" spans="3:14" x14ac:dyDescent="0.3">
      <c r="C3" s="4" t="s">
        <v>0</v>
      </c>
      <c r="D3" s="4"/>
      <c r="E3" s="6" t="s">
        <v>5</v>
      </c>
      <c r="F3" s="6"/>
      <c r="G3" s="6"/>
      <c r="H3" s="6"/>
      <c r="I3" s="6"/>
      <c r="J3" s="6"/>
      <c r="K3" s="6"/>
      <c r="L3" s="6"/>
      <c r="M3" s="6"/>
      <c r="N3" s="6"/>
    </row>
    <row r="5" spans="3:14" x14ac:dyDescent="0.3">
      <c r="C5" s="5" t="s">
        <v>7</v>
      </c>
      <c r="D5" s="5"/>
      <c r="E5" s="1">
        <v>0</v>
      </c>
      <c r="F5" s="1">
        <f>E5+15</f>
        <v>15</v>
      </c>
      <c r="G5" s="1">
        <f t="shared" ref="G5:K7" si="0">F5+15</f>
        <v>30</v>
      </c>
      <c r="H5" s="1">
        <f t="shared" si="0"/>
        <v>45</v>
      </c>
      <c r="I5" s="1">
        <f t="shared" si="0"/>
        <v>60</v>
      </c>
      <c r="J5" s="1">
        <f t="shared" si="0"/>
        <v>75</v>
      </c>
      <c r="K5" s="1">
        <f t="shared" si="0"/>
        <v>90</v>
      </c>
    </row>
    <row r="6" spans="3:14" x14ac:dyDescent="0.3">
      <c r="C6" s="5" t="s">
        <v>2</v>
      </c>
      <c r="D6" s="5"/>
      <c r="E6" s="1">
        <v>29</v>
      </c>
      <c r="F6" s="1">
        <v>30</v>
      </c>
      <c r="G6" s="1">
        <v>25</v>
      </c>
      <c r="H6" s="1">
        <v>17</v>
      </c>
      <c r="I6" s="1">
        <v>9</v>
      </c>
      <c r="J6" s="1">
        <v>6</v>
      </c>
      <c r="K6" s="1">
        <v>4</v>
      </c>
    </row>
    <row r="7" spans="3:14" x14ac:dyDescent="0.3">
      <c r="C7" s="4" t="s">
        <v>12</v>
      </c>
      <c r="D7" s="4"/>
      <c r="E7" s="1">
        <f>COS(RADIANS(E5))^2</f>
        <v>1</v>
      </c>
      <c r="F7" s="1">
        <f t="shared" ref="F7:K7" si="1">COS(RADIANS(F5))^2</f>
        <v>0.93301270189221941</v>
      </c>
      <c r="G7" s="1">
        <f t="shared" si="1"/>
        <v>0.75000000000000011</v>
      </c>
      <c r="H7" s="1">
        <f t="shared" si="1"/>
        <v>0.50000000000000011</v>
      </c>
      <c r="I7" s="1">
        <f t="shared" si="1"/>
        <v>0.25000000000000011</v>
      </c>
      <c r="J7" s="1">
        <f t="shared" si="1"/>
        <v>6.698729810778066E-2</v>
      </c>
      <c r="K7" s="1">
        <f t="shared" si="1"/>
        <v>3.7524718414124473E-33</v>
      </c>
    </row>
    <row r="8" spans="3:14" x14ac:dyDescent="0.3">
      <c r="C8" s="5" t="s">
        <v>13</v>
      </c>
      <c r="D8" s="5"/>
      <c r="E8" s="1">
        <f>E6/30</f>
        <v>0.96666666666666667</v>
      </c>
      <c r="F8" s="1">
        <f t="shared" ref="F8:J8" si="2">F6/30</f>
        <v>1</v>
      </c>
      <c r="G8" s="1">
        <f t="shared" si="2"/>
        <v>0.83333333333333337</v>
      </c>
      <c r="H8" s="1">
        <f t="shared" si="2"/>
        <v>0.56666666666666665</v>
      </c>
      <c r="I8" s="1">
        <f t="shared" si="2"/>
        <v>0.3</v>
      </c>
      <c r="J8" s="1">
        <f t="shared" si="2"/>
        <v>0.2</v>
      </c>
      <c r="K8" s="1">
        <f>K6/30</f>
        <v>0.13333333333333333</v>
      </c>
    </row>
  </sheetData>
  <mergeCells count="6">
    <mergeCell ref="C3:D3"/>
    <mergeCell ref="E3:N3"/>
    <mergeCell ref="C5:D5"/>
    <mergeCell ref="C6:D6"/>
    <mergeCell ref="C7:D7"/>
    <mergeCell ref="C8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CD67-B327-4234-85AB-10DD83DE7FCA}">
  <dimension ref="C3:N6"/>
  <sheetViews>
    <sheetView workbookViewId="0"/>
  </sheetViews>
  <sheetFormatPr defaultRowHeight="14.4" x14ac:dyDescent="0.3"/>
  <sheetData>
    <row r="3" spans="3:14" x14ac:dyDescent="0.3">
      <c r="C3" s="4" t="s">
        <v>0</v>
      </c>
      <c r="D3" s="4"/>
      <c r="E3" s="6" t="s">
        <v>8</v>
      </c>
      <c r="F3" s="6"/>
      <c r="G3" s="6"/>
      <c r="H3" s="6"/>
      <c r="I3" s="6"/>
      <c r="J3" s="6"/>
      <c r="K3" s="6"/>
      <c r="L3" s="6"/>
      <c r="M3" s="6"/>
      <c r="N3" s="6"/>
    </row>
    <row r="5" spans="3:14" x14ac:dyDescent="0.3">
      <c r="C5" s="5" t="s">
        <v>9</v>
      </c>
      <c r="D5" s="5"/>
      <c r="E5" s="1">
        <v>20</v>
      </c>
      <c r="F5" s="1">
        <v>30</v>
      </c>
      <c r="G5" s="1">
        <v>40</v>
      </c>
      <c r="H5" s="1">
        <v>50</v>
      </c>
      <c r="I5" s="1">
        <v>60</v>
      </c>
      <c r="J5" s="1">
        <v>70</v>
      </c>
      <c r="K5" s="1">
        <v>80</v>
      </c>
    </row>
    <row r="6" spans="3:14" x14ac:dyDescent="0.3">
      <c r="C6" s="5" t="s">
        <v>10</v>
      </c>
      <c r="D6" s="5"/>
      <c r="E6" s="1">
        <v>30</v>
      </c>
      <c r="F6" s="1">
        <v>29</v>
      </c>
      <c r="G6" s="1">
        <v>28</v>
      </c>
      <c r="H6" s="1">
        <v>45</v>
      </c>
      <c r="I6" s="1">
        <v>60</v>
      </c>
      <c r="J6" s="1">
        <v>65</v>
      </c>
      <c r="K6" s="1">
        <v>75</v>
      </c>
    </row>
  </sheetData>
  <mergeCells count="4">
    <mergeCell ref="C3:D3"/>
    <mergeCell ref="E3:N3"/>
    <mergeCell ref="C5:D5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I</vt:lpstr>
      <vt:lpstr>Exp II</vt:lpstr>
      <vt:lpstr>Exp III</vt:lpstr>
      <vt:lpstr>Exp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Darvish</dc:creator>
  <cp:lastModifiedBy>Blk Intlct</cp:lastModifiedBy>
  <dcterms:created xsi:type="dcterms:W3CDTF">2015-06-05T18:17:20Z</dcterms:created>
  <dcterms:modified xsi:type="dcterms:W3CDTF">2023-04-28T13:38:50Z</dcterms:modified>
</cp:coreProperties>
</file>