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Optics\Optic Worksheet\3\"/>
    </mc:Choice>
  </mc:AlternateContent>
  <xr:revisionPtr revIDLastSave="0" documentId="13_ncr:1_{334C738E-6AED-438D-BF15-D8DBEB5B0F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 I" sheetId="1" r:id="rId1"/>
    <sheet name="Exp II" sheetId="2" r:id="rId2"/>
    <sheet name="Exp III" sheetId="3" r:id="rId3"/>
    <sheet name="Exp IV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4" i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5" i="4"/>
  <c r="C23" i="4"/>
  <c r="C19" i="4"/>
  <c r="C20" i="4"/>
  <c r="C21" i="4" s="1"/>
  <c r="C22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6" i="4"/>
  <c r="D26" i="3"/>
  <c r="D27" i="3" s="1"/>
  <c r="C25" i="3"/>
  <c r="D7" i="3"/>
  <c r="D8" i="3" s="1"/>
  <c r="C6" i="3"/>
  <c r="D70" i="2"/>
  <c r="D71" i="2" s="1"/>
  <c r="C70" i="2"/>
  <c r="C69" i="2"/>
  <c r="D50" i="2"/>
  <c r="D51" i="2" s="1"/>
  <c r="C49" i="2"/>
  <c r="D29" i="2"/>
  <c r="D30" i="2" s="1"/>
  <c r="D31" i="2" s="1"/>
  <c r="C29" i="2"/>
  <c r="C28" i="2"/>
  <c r="D7" i="2"/>
  <c r="D8" i="2" s="1"/>
  <c r="C6" i="2"/>
  <c r="B5" i="1"/>
  <c r="B6" i="1"/>
  <c r="B7" i="1"/>
  <c r="B8" i="1"/>
  <c r="B9" i="1"/>
  <c r="B10" i="1"/>
  <c r="B11" i="1"/>
  <c r="B12" i="1"/>
  <c r="B13" i="1"/>
  <c r="B14" i="1"/>
  <c r="B15" i="1"/>
  <c r="B16" i="1"/>
  <c r="B4" i="1"/>
  <c r="C15" i="1"/>
  <c r="C16" i="1"/>
  <c r="C6" i="1"/>
  <c r="C7" i="1"/>
  <c r="C8" i="1" s="1"/>
  <c r="C9" i="1" s="1"/>
  <c r="C10" i="1" s="1"/>
  <c r="C11" i="1" s="1"/>
  <c r="C12" i="1" s="1"/>
  <c r="C13" i="1" s="1"/>
  <c r="C14" i="1" s="1"/>
  <c r="C5" i="1"/>
  <c r="D72" i="2" l="1"/>
  <c r="C71" i="2"/>
  <c r="C50" i="2"/>
  <c r="C27" i="3"/>
  <c r="D28" i="3"/>
  <c r="C26" i="3"/>
  <c r="D9" i="3"/>
  <c r="C8" i="3"/>
  <c r="C7" i="3"/>
  <c r="C72" i="2"/>
  <c r="D73" i="2"/>
  <c r="D52" i="2"/>
  <c r="C51" i="2"/>
  <c r="D32" i="2"/>
  <c r="C31" i="2"/>
  <c r="C30" i="2"/>
  <c r="D9" i="2"/>
  <c r="C8" i="2"/>
  <c r="C7" i="2"/>
  <c r="D29" i="3" l="1"/>
  <c r="C28" i="3"/>
  <c r="C9" i="3"/>
  <c r="D10" i="3"/>
  <c r="C73" i="2"/>
  <c r="D74" i="2"/>
  <c r="D53" i="2"/>
  <c r="C52" i="2"/>
  <c r="C32" i="2"/>
  <c r="D33" i="2"/>
  <c r="C9" i="2"/>
  <c r="D10" i="2"/>
  <c r="D30" i="3" l="1"/>
  <c r="C29" i="3"/>
  <c r="C10" i="3"/>
  <c r="D11" i="3"/>
  <c r="D75" i="2"/>
  <c r="C74" i="2"/>
  <c r="C53" i="2"/>
  <c r="D54" i="2"/>
  <c r="D34" i="2"/>
  <c r="C33" i="2"/>
  <c r="C10" i="2"/>
  <c r="D11" i="2"/>
  <c r="D31" i="3" l="1"/>
  <c r="C30" i="3"/>
  <c r="D12" i="3"/>
  <c r="C11" i="3"/>
  <c r="D76" i="2"/>
  <c r="C75" i="2"/>
  <c r="D55" i="2"/>
  <c r="C54" i="2"/>
  <c r="D35" i="2"/>
  <c r="C34" i="2"/>
  <c r="D12" i="2"/>
  <c r="C11" i="2"/>
  <c r="D32" i="3" l="1"/>
  <c r="C31" i="3"/>
  <c r="D13" i="3"/>
  <c r="C12" i="3"/>
  <c r="C76" i="2"/>
  <c r="D77" i="2"/>
  <c r="D56" i="2"/>
  <c r="C55" i="2"/>
  <c r="D36" i="2"/>
  <c r="C35" i="2"/>
  <c r="D13" i="2"/>
  <c r="C12" i="2"/>
  <c r="C32" i="3" l="1"/>
  <c r="D33" i="3"/>
  <c r="C13" i="3"/>
  <c r="D14" i="3"/>
  <c r="C77" i="2"/>
  <c r="D78" i="2"/>
  <c r="D57" i="2"/>
  <c r="C56" i="2"/>
  <c r="C36" i="2"/>
  <c r="D37" i="2"/>
  <c r="C13" i="2"/>
  <c r="D14" i="2"/>
  <c r="C33" i="3" l="1"/>
  <c r="D34" i="3"/>
  <c r="C14" i="3"/>
  <c r="D15" i="3"/>
  <c r="D79" i="2"/>
  <c r="C78" i="2"/>
  <c r="C57" i="2"/>
  <c r="D58" i="2"/>
  <c r="D38" i="2"/>
  <c r="C37" i="2"/>
  <c r="C14" i="2"/>
  <c r="D15" i="2"/>
  <c r="D35" i="3" l="1"/>
  <c r="C34" i="3"/>
  <c r="D16" i="3"/>
  <c r="C15" i="3"/>
  <c r="D80" i="2"/>
  <c r="C79" i="2"/>
  <c r="D59" i="2"/>
  <c r="C58" i="2"/>
  <c r="D39" i="2"/>
  <c r="C38" i="2"/>
  <c r="D16" i="2"/>
  <c r="C15" i="2"/>
  <c r="C35" i="3" l="1"/>
  <c r="D36" i="3"/>
  <c r="D17" i="3"/>
  <c r="C16" i="3"/>
  <c r="C80" i="2"/>
  <c r="D81" i="2"/>
  <c r="C81" i="2" s="1"/>
  <c r="D60" i="2"/>
  <c r="C59" i="2"/>
  <c r="D40" i="2"/>
  <c r="C40" i="2" s="1"/>
  <c r="C39" i="2"/>
  <c r="D17" i="2"/>
  <c r="C16" i="2"/>
  <c r="D37" i="3" l="1"/>
  <c r="C37" i="3" s="1"/>
  <c r="C36" i="3"/>
  <c r="C17" i="3"/>
  <c r="D18" i="3"/>
  <c r="C18" i="3" s="1"/>
  <c r="D61" i="2"/>
  <c r="C61" i="2" s="1"/>
  <c r="C60" i="2"/>
  <c r="C17" i="2"/>
  <c r="D18" i="2"/>
  <c r="C18" i="2" s="1"/>
</calcChain>
</file>

<file path=xl/sharedStrings.xml><?xml version="1.0" encoding="utf-8"?>
<sst xmlns="http://schemas.openxmlformats.org/spreadsheetml/2006/main" count="31" uniqueCount="13">
  <si>
    <t>زاویه تحلیلگر درجه</t>
  </si>
  <si>
    <t>زاویه تحلیلگر به رادیان</t>
  </si>
  <si>
    <t>ولتاژ فوتوسل</t>
  </si>
  <si>
    <t>A</t>
  </si>
  <si>
    <t>B</t>
  </si>
  <si>
    <t>C</t>
  </si>
  <si>
    <t>D</t>
  </si>
  <si>
    <t>V(mV)</t>
  </si>
  <si>
    <t>Cos(\theta)</t>
  </si>
  <si>
    <t>Cos^2 ()</t>
  </si>
  <si>
    <t>V/Cos^2()</t>
  </si>
  <si>
    <t>V(V)</t>
  </si>
  <si>
    <t>ولتاژ فوتوسل  ( قدرمطلق)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</si>
</sst>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0" i="0" baseline="0">
                <a:effectLst/>
              </a:rPr>
              <a:t>ولتاژ فوتوسل بر حسب زاویه تحلیل گر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I'!$E$3</c:f>
              <c:strCache>
                <c:ptCount val="1"/>
                <c:pt idx="0">
                  <c:v>ولتاژ فوتوسل  ( قدرمطلق)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I'!$C$4:$C$16</c:f>
              <c:numCache>
                <c:formatCode>General</c:formatCode>
                <c:ptCount val="13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-15</c:v>
                </c:pt>
                <c:pt idx="8">
                  <c:v>-30</c:v>
                </c:pt>
                <c:pt idx="9">
                  <c:v>-45</c:v>
                </c:pt>
                <c:pt idx="10">
                  <c:v>-60</c:v>
                </c:pt>
                <c:pt idx="11">
                  <c:v>-75</c:v>
                </c:pt>
                <c:pt idx="12">
                  <c:v>-90</c:v>
                </c:pt>
              </c:numCache>
            </c:numRef>
          </c:xVal>
          <c:yVal>
            <c:numRef>
              <c:f>'Exp I'!$E$4:$E$16</c:f>
              <c:numCache>
                <c:formatCode>General</c:formatCode>
                <c:ptCount val="13"/>
                <c:pt idx="0">
                  <c:v>19.2</c:v>
                </c:pt>
                <c:pt idx="1">
                  <c:v>20.5</c:v>
                </c:pt>
                <c:pt idx="2">
                  <c:v>21.9</c:v>
                </c:pt>
                <c:pt idx="3">
                  <c:v>22.5</c:v>
                </c:pt>
                <c:pt idx="4">
                  <c:v>22.4</c:v>
                </c:pt>
                <c:pt idx="5">
                  <c:v>21.3</c:v>
                </c:pt>
                <c:pt idx="6">
                  <c:v>20</c:v>
                </c:pt>
                <c:pt idx="7">
                  <c:v>18.3</c:v>
                </c:pt>
                <c:pt idx="8">
                  <c:v>17.100000000000001</c:v>
                </c:pt>
                <c:pt idx="9">
                  <c:v>16.600000000000001</c:v>
                </c:pt>
                <c:pt idx="10">
                  <c:v>16.600000000000001</c:v>
                </c:pt>
                <c:pt idx="11">
                  <c:v>17.5</c:v>
                </c:pt>
                <c:pt idx="1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A-4598-9BE1-C2DA9782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92831"/>
        <c:axId val="271894495"/>
      </c:scatterChart>
      <c:valAx>
        <c:axId val="2718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0" i="0" baseline="0">
                    <a:effectLst/>
                  </a:rPr>
                  <a:t>زاویه تحلیل گر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94495"/>
        <c:crosses val="autoZero"/>
        <c:crossBetween val="midCat"/>
      </c:valAx>
      <c:valAx>
        <c:axId val="2718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0" i="0" baseline="0">
                    <a:effectLst/>
                  </a:rPr>
                  <a:t>ولتاژ فوتوسل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</a:t>
            </a:r>
            <a:r>
              <a:rPr lang="en-US"/>
              <a:t> </a:t>
            </a:r>
            <a:r>
              <a:rPr lang="fa-IR"/>
              <a:t>بر</a:t>
            </a:r>
            <a:r>
              <a:rPr lang="fa-IR" baseline="0"/>
              <a:t> حسب زاویه تحلیل گر برای تیغه  </a:t>
            </a:r>
            <a:r>
              <a:rPr lang="en-US" baseline="0"/>
              <a:t>A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II'!$E$5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II'!$C$6:$C$18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II'!$E$6:$E$18</c:f>
              <c:numCache>
                <c:formatCode>General</c:formatCode>
                <c:ptCount val="13"/>
                <c:pt idx="0">
                  <c:v>15.9</c:v>
                </c:pt>
                <c:pt idx="1">
                  <c:v>15</c:v>
                </c:pt>
                <c:pt idx="2">
                  <c:v>13.6</c:v>
                </c:pt>
                <c:pt idx="3">
                  <c:v>12.2</c:v>
                </c:pt>
                <c:pt idx="4">
                  <c:v>11.9</c:v>
                </c:pt>
                <c:pt idx="5">
                  <c:v>12.4</c:v>
                </c:pt>
                <c:pt idx="6">
                  <c:v>13.4</c:v>
                </c:pt>
                <c:pt idx="7">
                  <c:v>14.7</c:v>
                </c:pt>
                <c:pt idx="8">
                  <c:v>16.3</c:v>
                </c:pt>
                <c:pt idx="9">
                  <c:v>17.3</c:v>
                </c:pt>
                <c:pt idx="10">
                  <c:v>17.7</c:v>
                </c:pt>
                <c:pt idx="11">
                  <c:v>17.3</c:v>
                </c:pt>
                <c:pt idx="12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E-4AB4-B23B-2C407B2E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51296"/>
        <c:axId val="646353376"/>
      </c:scatterChart>
      <c:valAx>
        <c:axId val="6463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3376"/>
        <c:crosses val="autoZero"/>
        <c:crossBetween val="midCat"/>
      </c:valAx>
      <c:valAx>
        <c:axId val="646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</a:t>
            </a:r>
            <a:r>
              <a:rPr lang="en-US"/>
              <a:t> </a:t>
            </a:r>
            <a:r>
              <a:rPr lang="fa-IR"/>
              <a:t>بر</a:t>
            </a:r>
            <a:r>
              <a:rPr lang="fa-IR" baseline="0"/>
              <a:t> حسب زاویه تحلیل گر برای تیغه </a:t>
            </a:r>
            <a:r>
              <a:rPr lang="en-US" baseline="0"/>
              <a:t>B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II'!$E$27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II'!$C$28:$C$40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II'!$E$28:$E$40</c:f>
              <c:numCache>
                <c:formatCode>General</c:formatCode>
                <c:ptCount val="13"/>
                <c:pt idx="0">
                  <c:v>17.2</c:v>
                </c:pt>
                <c:pt idx="1">
                  <c:v>10.3</c:v>
                </c:pt>
                <c:pt idx="2">
                  <c:v>4.9000000000000004</c:v>
                </c:pt>
                <c:pt idx="3">
                  <c:v>1.9</c:v>
                </c:pt>
                <c:pt idx="4">
                  <c:v>2.2000000000000002</c:v>
                </c:pt>
                <c:pt idx="5">
                  <c:v>6.2</c:v>
                </c:pt>
                <c:pt idx="6">
                  <c:v>12.5</c:v>
                </c:pt>
                <c:pt idx="7">
                  <c:v>18.899999999999999</c:v>
                </c:pt>
                <c:pt idx="8">
                  <c:v>23.5</c:v>
                </c:pt>
                <c:pt idx="9">
                  <c:v>26</c:v>
                </c:pt>
                <c:pt idx="10">
                  <c:v>25.4</c:v>
                </c:pt>
                <c:pt idx="11">
                  <c:v>22.5</c:v>
                </c:pt>
                <c:pt idx="1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E-416C-8148-26E61CB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52960"/>
        <c:axId val="483224640"/>
      </c:scatterChart>
      <c:valAx>
        <c:axId val="646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4640"/>
        <c:crosses val="autoZero"/>
        <c:crossBetween val="midCat"/>
      </c:valAx>
      <c:valAx>
        <c:axId val="483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فوتوسل‌</a:t>
            </a:r>
            <a:r>
              <a:rPr lang="fa-IR" baseline="0"/>
              <a:t> بر حسب زاویه تحلیل گر برای تیغه </a:t>
            </a:r>
            <a:r>
              <a:rPr lang="en-US" baseline="0"/>
              <a:t>C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II'!$E$48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II'!$C$49:$C$61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II'!$E$49:$E$61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4</c:v>
                </c:pt>
                <c:pt idx="2">
                  <c:v>3.7</c:v>
                </c:pt>
                <c:pt idx="3">
                  <c:v>3.8</c:v>
                </c:pt>
                <c:pt idx="4">
                  <c:v>4</c:v>
                </c:pt>
                <c:pt idx="5">
                  <c:v>4.4000000000000004</c:v>
                </c:pt>
                <c:pt idx="6">
                  <c:v>4.8</c:v>
                </c:pt>
                <c:pt idx="7">
                  <c:v>5.0999999999999996</c:v>
                </c:pt>
                <c:pt idx="8">
                  <c:v>5.3</c:v>
                </c:pt>
                <c:pt idx="9">
                  <c:v>5.3</c:v>
                </c:pt>
                <c:pt idx="10">
                  <c:v>5.0999999999999996</c:v>
                </c:pt>
                <c:pt idx="11">
                  <c:v>4.8</c:v>
                </c:pt>
                <c:pt idx="12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D-4586-886B-70016791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64192"/>
        <c:axId val="646355456"/>
      </c:scatterChart>
      <c:valAx>
        <c:axId val="6463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5456"/>
        <c:crosses val="autoZero"/>
        <c:crossBetween val="midCat"/>
      </c:valAx>
      <c:valAx>
        <c:axId val="646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</a:t>
            </a:r>
            <a:r>
              <a:rPr lang="fa-IR" baseline="0"/>
              <a:t> بر حسب زاویه تحلیل گر برای تیغه </a:t>
            </a:r>
            <a:r>
              <a:rPr lang="en-US" baseline="0"/>
              <a:t>D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II'!$E$68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II'!$C$69:$C$81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II'!$E$69:$E$81</c:f>
              <c:numCache>
                <c:formatCode>General</c:formatCode>
                <c:ptCount val="13"/>
                <c:pt idx="0">
                  <c:v>13.6</c:v>
                </c:pt>
                <c:pt idx="1">
                  <c:v>19</c:v>
                </c:pt>
                <c:pt idx="2">
                  <c:v>22.3</c:v>
                </c:pt>
                <c:pt idx="3">
                  <c:v>23.6</c:v>
                </c:pt>
                <c:pt idx="4">
                  <c:v>21.9</c:v>
                </c:pt>
                <c:pt idx="5">
                  <c:v>18.399999999999999</c:v>
                </c:pt>
                <c:pt idx="6">
                  <c:v>12.5</c:v>
                </c:pt>
                <c:pt idx="7">
                  <c:v>6.4</c:v>
                </c:pt>
                <c:pt idx="8">
                  <c:v>1.5</c:v>
                </c:pt>
                <c:pt idx="9">
                  <c:v>0.2</c:v>
                </c:pt>
                <c:pt idx="10">
                  <c:v>2.7</c:v>
                </c:pt>
                <c:pt idx="11">
                  <c:v>8</c:v>
                </c:pt>
                <c:pt idx="12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4-4CCB-95C5-5812B1A0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34656"/>
        <c:axId val="646356704"/>
      </c:scatterChart>
      <c:valAx>
        <c:axId val="6463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56704"/>
        <c:crosses val="autoZero"/>
        <c:crossBetween val="midCat"/>
      </c:valAx>
      <c:valAx>
        <c:axId val="646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 بر حسب</a:t>
            </a:r>
            <a:r>
              <a:rPr lang="fa-IR" baseline="0"/>
              <a:t> زاویه تحلیل گر در آزمایش دو تیغه ربع موج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III'!$E$5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III'!$C$6:$C$18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III'!$E$6:$E$18</c:f>
              <c:numCache>
                <c:formatCode>General</c:formatCode>
                <c:ptCount val="13"/>
                <c:pt idx="0">
                  <c:v>10.4</c:v>
                </c:pt>
                <c:pt idx="1">
                  <c:v>14.4</c:v>
                </c:pt>
                <c:pt idx="2">
                  <c:v>17.2</c:v>
                </c:pt>
                <c:pt idx="3">
                  <c:v>17.5</c:v>
                </c:pt>
                <c:pt idx="4">
                  <c:v>16.3</c:v>
                </c:pt>
                <c:pt idx="5">
                  <c:v>13</c:v>
                </c:pt>
                <c:pt idx="6">
                  <c:v>9</c:v>
                </c:pt>
                <c:pt idx="7">
                  <c:v>4.9000000000000004</c:v>
                </c:pt>
                <c:pt idx="8">
                  <c:v>1.8</c:v>
                </c:pt>
                <c:pt idx="9">
                  <c:v>1.1000000000000001</c:v>
                </c:pt>
                <c:pt idx="10">
                  <c:v>2.8</c:v>
                </c:pt>
                <c:pt idx="11">
                  <c:v>6.5</c:v>
                </c:pt>
                <c:pt idx="12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6-47DC-99B0-A5C03792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16320"/>
        <c:axId val="646371680"/>
      </c:scatterChart>
      <c:valAx>
        <c:axId val="4832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71680"/>
        <c:crosses val="autoZero"/>
        <c:crossBetween val="midCat"/>
      </c:valAx>
      <c:valAx>
        <c:axId val="6463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ولتاژ فوتوسل</a:t>
            </a:r>
            <a:r>
              <a:rPr lang="en-US"/>
              <a:t> </a:t>
            </a:r>
            <a:r>
              <a:rPr lang="fa-IR"/>
              <a:t>بر</a:t>
            </a:r>
            <a:r>
              <a:rPr lang="fa-IR" baseline="0"/>
              <a:t> حسب زاویه تحلیل گر در آزمایش دو تیغه ربع موج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III'!$E$24</c:f>
              <c:strCache>
                <c:ptCount val="1"/>
                <c:pt idx="0">
                  <c:v>ولتاژ فوتوسل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III'!$C$25:$C$37</c:f>
              <c:numCache>
                <c:formatCode>General</c:formatCode>
                <c:ptCount val="13"/>
                <c:pt idx="0">
                  <c:v>1.5707963267948966</c:v>
                </c:pt>
                <c:pt idx="1">
                  <c:v>1.3089969389957472</c:v>
                </c:pt>
                <c:pt idx="2">
                  <c:v>1.0471975511965976</c:v>
                </c:pt>
                <c:pt idx="3">
                  <c:v>0.78539816339744828</c:v>
                </c:pt>
                <c:pt idx="4">
                  <c:v>0.52359877559829882</c:v>
                </c:pt>
                <c:pt idx="5">
                  <c:v>0.26179938779914941</c:v>
                </c:pt>
                <c:pt idx="6">
                  <c:v>0</c:v>
                </c:pt>
                <c:pt idx="7">
                  <c:v>-0.26179938779914941</c:v>
                </c:pt>
                <c:pt idx="8">
                  <c:v>-0.52359877559829882</c:v>
                </c:pt>
                <c:pt idx="9">
                  <c:v>-0.78539816339744828</c:v>
                </c:pt>
                <c:pt idx="10">
                  <c:v>-1.0471975511965976</c:v>
                </c:pt>
                <c:pt idx="11">
                  <c:v>-1.3089969389957472</c:v>
                </c:pt>
                <c:pt idx="12">
                  <c:v>-1.5707963267948966</c:v>
                </c:pt>
              </c:numCache>
            </c:numRef>
          </c:xVal>
          <c:yVal>
            <c:numRef>
              <c:f>'Exp III'!$E$25:$E$37</c:f>
              <c:numCache>
                <c:formatCode>General</c:formatCode>
                <c:ptCount val="13"/>
                <c:pt idx="0">
                  <c:v>8.9</c:v>
                </c:pt>
                <c:pt idx="1">
                  <c:v>4.7</c:v>
                </c:pt>
                <c:pt idx="2">
                  <c:v>2.1</c:v>
                </c:pt>
                <c:pt idx="3">
                  <c:v>1.7</c:v>
                </c:pt>
                <c:pt idx="4">
                  <c:v>3.2</c:v>
                </c:pt>
                <c:pt idx="5">
                  <c:v>6.6</c:v>
                </c:pt>
                <c:pt idx="6">
                  <c:v>10.9</c:v>
                </c:pt>
                <c:pt idx="7">
                  <c:v>14.6</c:v>
                </c:pt>
                <c:pt idx="8">
                  <c:v>17.100000000000001</c:v>
                </c:pt>
                <c:pt idx="9">
                  <c:v>17.7</c:v>
                </c:pt>
                <c:pt idx="10">
                  <c:v>16.399999999999999</c:v>
                </c:pt>
                <c:pt idx="11">
                  <c:v>13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E-46E2-9EAA-9D1E091D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4688"/>
        <c:axId val="141735520"/>
      </c:scatterChart>
      <c:valAx>
        <c:axId val="1417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زاویه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5520"/>
        <c:crosses val="autoZero"/>
        <c:crossBetween val="midCat"/>
      </c:valAx>
      <c:valAx>
        <c:axId val="141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فوتوسل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شدت خروجی از تحلیل گر بر حسب مربع کسینوس زاویه تحلیل گر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 IV'!$H$4</c:f>
              <c:strCache>
                <c:ptCount val="1"/>
                <c:pt idx="0">
                  <c:v>V(V)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IV'!$F$5:$F$23</c:f>
              <c:numCache>
                <c:formatCode>General</c:formatCode>
                <c:ptCount val="19"/>
                <c:pt idx="0">
                  <c:v>3.7524718414124473E-33</c:v>
                </c:pt>
                <c:pt idx="1">
                  <c:v>7.5961234938959638E-3</c:v>
                </c:pt>
                <c:pt idx="2">
                  <c:v>3.0153689607045831E-2</c:v>
                </c:pt>
                <c:pt idx="3">
                  <c:v>6.698729810778066E-2</c:v>
                </c:pt>
                <c:pt idx="4">
                  <c:v>0.11697777844051105</c:v>
                </c:pt>
                <c:pt idx="5">
                  <c:v>0.17860619515673035</c:v>
                </c:pt>
                <c:pt idx="6">
                  <c:v>0.25000000000000011</c:v>
                </c:pt>
                <c:pt idx="7">
                  <c:v>0.32898992833716573</c:v>
                </c:pt>
                <c:pt idx="8">
                  <c:v>0.41317591116653485</c:v>
                </c:pt>
                <c:pt idx="9">
                  <c:v>0.50000000000000011</c:v>
                </c:pt>
                <c:pt idx="10">
                  <c:v>0.58682408883346515</c:v>
                </c:pt>
                <c:pt idx="11">
                  <c:v>0.67101007166283433</c:v>
                </c:pt>
                <c:pt idx="12">
                  <c:v>0.75000000000000011</c:v>
                </c:pt>
                <c:pt idx="13">
                  <c:v>0.82139380484326963</c:v>
                </c:pt>
                <c:pt idx="14">
                  <c:v>0.88302222155948906</c:v>
                </c:pt>
                <c:pt idx="15">
                  <c:v>0.93301270189221941</c:v>
                </c:pt>
                <c:pt idx="16">
                  <c:v>0.9698463103929541</c:v>
                </c:pt>
                <c:pt idx="17">
                  <c:v>0.99240387650610407</c:v>
                </c:pt>
                <c:pt idx="18">
                  <c:v>1</c:v>
                </c:pt>
              </c:numCache>
            </c:numRef>
          </c:xVal>
          <c:yVal>
            <c:numRef>
              <c:f>'Exp IV'!$H$5:$H$23</c:f>
              <c:numCache>
                <c:formatCode>General</c:formatCode>
                <c:ptCount val="19"/>
                <c:pt idx="0">
                  <c:v>4.0000000000000002E-4</c:v>
                </c:pt>
                <c:pt idx="1">
                  <c:v>1.6999999999999999E-3</c:v>
                </c:pt>
                <c:pt idx="2">
                  <c:v>4.5999999999999999E-3</c:v>
                </c:pt>
                <c:pt idx="3">
                  <c:v>7.9000000000000008E-3</c:v>
                </c:pt>
                <c:pt idx="4">
                  <c:v>1.21E-2</c:v>
                </c:pt>
                <c:pt idx="5">
                  <c:v>1.6800000000000002E-2</c:v>
                </c:pt>
                <c:pt idx="6">
                  <c:v>2.2200000000000001E-2</c:v>
                </c:pt>
                <c:pt idx="7">
                  <c:v>2.7899999999999998E-2</c:v>
                </c:pt>
                <c:pt idx="8">
                  <c:v>3.1800000000000002E-2</c:v>
                </c:pt>
                <c:pt idx="9">
                  <c:v>3.6299999999999999E-2</c:v>
                </c:pt>
                <c:pt idx="10">
                  <c:v>3.9600000000000003E-2</c:v>
                </c:pt>
                <c:pt idx="11">
                  <c:v>4.3299999999999998E-2</c:v>
                </c:pt>
                <c:pt idx="12">
                  <c:v>4.6100000000000002E-2</c:v>
                </c:pt>
                <c:pt idx="13">
                  <c:v>4.8200000000000007E-2</c:v>
                </c:pt>
                <c:pt idx="14">
                  <c:v>5.04E-2</c:v>
                </c:pt>
                <c:pt idx="15">
                  <c:v>5.1700000000000003E-2</c:v>
                </c:pt>
                <c:pt idx="16">
                  <c:v>5.28E-2</c:v>
                </c:pt>
                <c:pt idx="17">
                  <c:v>5.2999999999999999E-2</c:v>
                </c:pt>
                <c:pt idx="18">
                  <c:v>5.3100000000000001E-2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A-476C-8F5D-0F14FDCB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3856"/>
        <c:axId val="759126336"/>
      </c:scatterChart>
      <c:valAx>
        <c:axId val="7591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Cos^2</a:t>
                </a:r>
                <a:r>
                  <a:rPr lang="en-US" baseline="0"/>
                  <a:t> (\theta)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6336"/>
        <c:crosses val="autoZero"/>
        <c:crossBetween val="midCat"/>
      </c:valAx>
      <c:valAx>
        <c:axId val="759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</a:t>
                </a:r>
                <a:r>
                  <a:rPr lang="fa-IR" baseline="0"/>
                  <a:t> نور خروجی از تحلیل گر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163830</xdr:rowOff>
    </xdr:from>
    <xdr:to>
      <xdr:col>15</xdr:col>
      <xdr:colOff>152400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ABC20-24B9-4577-A68A-C7516BA08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3</xdr:row>
      <xdr:rowOff>110490</xdr:rowOff>
    </xdr:from>
    <xdr:to>
      <xdr:col>16</xdr:col>
      <xdr:colOff>388620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B27DC-6878-4DBC-B59F-05F2CC28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25</xdr:row>
      <xdr:rowOff>110490</xdr:rowOff>
    </xdr:from>
    <xdr:to>
      <xdr:col>16</xdr:col>
      <xdr:colOff>388620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ACC4-62D9-4B52-9F3D-FF16727F0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46</xdr:row>
      <xdr:rowOff>11430</xdr:rowOff>
    </xdr:from>
    <xdr:to>
      <xdr:col>15</xdr:col>
      <xdr:colOff>228600</xdr:colOff>
      <xdr:row>61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9E34B-D58D-4CD3-B068-819FC9745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65</xdr:row>
      <xdr:rowOff>72390</xdr:rowOff>
    </xdr:from>
    <xdr:to>
      <xdr:col>15</xdr:col>
      <xdr:colOff>533400</xdr:colOff>
      <xdr:row>80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981EB-0D07-404B-A0AE-8510E49D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3</xdr:row>
      <xdr:rowOff>163830</xdr:rowOff>
    </xdr:from>
    <xdr:to>
      <xdr:col>15</xdr:col>
      <xdr:colOff>586740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C306E-4687-4F8C-B857-67DC39344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28</xdr:row>
      <xdr:rowOff>11430</xdr:rowOff>
    </xdr:from>
    <xdr:to>
      <xdr:col>15</xdr:col>
      <xdr:colOff>228600</xdr:colOff>
      <xdr:row>43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934B4-1C0B-4EE1-8AD3-E88B7C6F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4</xdr:row>
      <xdr:rowOff>34290</xdr:rowOff>
    </xdr:from>
    <xdr:to>
      <xdr:col>16</xdr:col>
      <xdr:colOff>220980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4561-7A71-4163-B208-B1A811D6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tabSelected="1" workbookViewId="0">
      <selection activeCell="E3" sqref="E3"/>
    </sheetView>
  </sheetViews>
  <sheetFormatPr defaultRowHeight="14.4" x14ac:dyDescent="0.3"/>
  <sheetData>
    <row r="3" spans="2:5" x14ac:dyDescent="0.3">
      <c r="B3" t="s">
        <v>1</v>
      </c>
      <c r="C3" t="s">
        <v>0</v>
      </c>
      <c r="D3" t="s">
        <v>2</v>
      </c>
      <c r="E3" t="s">
        <v>12</v>
      </c>
    </row>
    <row r="4" spans="2:5" x14ac:dyDescent="0.3">
      <c r="B4">
        <f>RADIANS(C4)</f>
        <v>1.5707963267948966</v>
      </c>
      <c r="C4">
        <v>90</v>
      </c>
      <c r="D4">
        <v>-19.2</v>
      </c>
      <c r="E4">
        <f>ABS(D4)</f>
        <v>19.2</v>
      </c>
    </row>
    <row r="5" spans="2:5" x14ac:dyDescent="0.3">
      <c r="B5">
        <f t="shared" ref="B5:B16" si="0">RADIANS(C5)</f>
        <v>1.3089969389957472</v>
      </c>
      <c r="C5">
        <f>C4-15</f>
        <v>75</v>
      </c>
      <c r="D5">
        <v>-20.5</v>
      </c>
      <c r="E5">
        <f t="shared" ref="E5:E16" si="1">ABS(D5)</f>
        <v>20.5</v>
      </c>
    </row>
    <row r="6" spans="2:5" x14ac:dyDescent="0.3">
      <c r="B6">
        <f t="shared" si="0"/>
        <v>1.0471975511965976</v>
      </c>
      <c r="C6">
        <f t="shared" ref="C6:C16" si="2">C5-15</f>
        <v>60</v>
      </c>
      <c r="D6">
        <v>-21.9</v>
      </c>
      <c r="E6">
        <f t="shared" si="1"/>
        <v>21.9</v>
      </c>
    </row>
    <row r="7" spans="2:5" x14ac:dyDescent="0.3">
      <c r="B7">
        <f t="shared" si="0"/>
        <v>0.78539816339744828</v>
      </c>
      <c r="C7">
        <f t="shared" si="2"/>
        <v>45</v>
      </c>
      <c r="D7">
        <v>-22.5</v>
      </c>
      <c r="E7">
        <f t="shared" si="1"/>
        <v>22.5</v>
      </c>
    </row>
    <row r="8" spans="2:5" x14ac:dyDescent="0.3">
      <c r="B8">
        <f t="shared" si="0"/>
        <v>0.52359877559829882</v>
      </c>
      <c r="C8">
        <f t="shared" si="2"/>
        <v>30</v>
      </c>
      <c r="D8">
        <v>-22.4</v>
      </c>
      <c r="E8">
        <f t="shared" si="1"/>
        <v>22.4</v>
      </c>
    </row>
    <row r="9" spans="2:5" x14ac:dyDescent="0.3">
      <c r="B9">
        <f t="shared" si="0"/>
        <v>0.26179938779914941</v>
      </c>
      <c r="C9">
        <f t="shared" si="2"/>
        <v>15</v>
      </c>
      <c r="D9">
        <v>-21.3</v>
      </c>
      <c r="E9">
        <f t="shared" si="1"/>
        <v>21.3</v>
      </c>
    </row>
    <row r="10" spans="2:5" x14ac:dyDescent="0.3">
      <c r="B10">
        <f t="shared" si="0"/>
        <v>0</v>
      </c>
      <c r="C10">
        <f t="shared" si="2"/>
        <v>0</v>
      </c>
      <c r="D10">
        <v>-20</v>
      </c>
      <c r="E10">
        <f t="shared" si="1"/>
        <v>20</v>
      </c>
    </row>
    <row r="11" spans="2:5" x14ac:dyDescent="0.3">
      <c r="B11">
        <f t="shared" si="0"/>
        <v>-0.26179938779914941</v>
      </c>
      <c r="C11">
        <f t="shared" si="2"/>
        <v>-15</v>
      </c>
      <c r="D11">
        <v>-18.3</v>
      </c>
      <c r="E11">
        <f t="shared" si="1"/>
        <v>18.3</v>
      </c>
    </row>
    <row r="12" spans="2:5" x14ac:dyDescent="0.3">
      <c r="B12">
        <f t="shared" si="0"/>
        <v>-0.52359877559829882</v>
      </c>
      <c r="C12">
        <f t="shared" si="2"/>
        <v>-30</v>
      </c>
      <c r="D12">
        <v>-17.100000000000001</v>
      </c>
      <c r="E12">
        <f t="shared" si="1"/>
        <v>17.100000000000001</v>
      </c>
    </row>
    <row r="13" spans="2:5" x14ac:dyDescent="0.3">
      <c r="B13">
        <f t="shared" si="0"/>
        <v>-0.78539816339744828</v>
      </c>
      <c r="C13">
        <f t="shared" si="2"/>
        <v>-45</v>
      </c>
      <c r="D13">
        <v>-16.600000000000001</v>
      </c>
      <c r="E13">
        <f t="shared" si="1"/>
        <v>16.600000000000001</v>
      </c>
    </row>
    <row r="14" spans="2:5" x14ac:dyDescent="0.3">
      <c r="B14">
        <f t="shared" si="0"/>
        <v>-1.0471975511965976</v>
      </c>
      <c r="C14">
        <f t="shared" si="2"/>
        <v>-60</v>
      </c>
      <c r="D14">
        <v>-16.600000000000001</v>
      </c>
      <c r="E14">
        <f t="shared" si="1"/>
        <v>16.600000000000001</v>
      </c>
    </row>
    <row r="15" spans="2:5" x14ac:dyDescent="0.3">
      <c r="B15">
        <f t="shared" si="0"/>
        <v>-1.3089969389957472</v>
      </c>
      <c r="C15">
        <f>C14-15</f>
        <v>-75</v>
      </c>
      <c r="D15">
        <v>-17.5</v>
      </c>
      <c r="E15">
        <f t="shared" si="1"/>
        <v>17.5</v>
      </c>
    </row>
    <row r="16" spans="2:5" x14ac:dyDescent="0.3">
      <c r="B16">
        <f t="shared" si="0"/>
        <v>-1.5707963267948966</v>
      </c>
      <c r="C16">
        <f t="shared" si="2"/>
        <v>-90</v>
      </c>
      <c r="D16">
        <v>-19</v>
      </c>
      <c r="E16">
        <f t="shared" si="1"/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C7D5-AF90-41B7-A500-EB9B2DFD956D}">
  <dimension ref="C4:E81"/>
  <sheetViews>
    <sheetView topLeftCell="A61" workbookViewId="0">
      <selection activeCell="G74" sqref="G74"/>
    </sheetView>
  </sheetViews>
  <sheetFormatPr defaultRowHeight="14.4" x14ac:dyDescent="0.3"/>
  <sheetData>
    <row r="4" spans="3:5" x14ac:dyDescent="0.3">
      <c r="C4" t="s">
        <v>3</v>
      </c>
    </row>
    <row r="5" spans="3:5" x14ac:dyDescent="0.3">
      <c r="C5" t="s">
        <v>1</v>
      </c>
      <c r="D5" t="s">
        <v>0</v>
      </c>
      <c r="E5" t="s">
        <v>2</v>
      </c>
    </row>
    <row r="6" spans="3:5" x14ac:dyDescent="0.3">
      <c r="C6">
        <f>RADIANS(D6)</f>
        <v>1.5707963267948966</v>
      </c>
      <c r="D6">
        <v>90</v>
      </c>
      <c r="E6">
        <v>15.9</v>
      </c>
    </row>
    <row r="7" spans="3:5" x14ac:dyDescent="0.3">
      <c r="C7">
        <f t="shared" ref="C7:C18" si="0">RADIANS(D7)</f>
        <v>1.3089969389957472</v>
      </c>
      <c r="D7">
        <f>D6-15</f>
        <v>75</v>
      </c>
      <c r="E7">
        <v>15</v>
      </c>
    </row>
    <row r="8" spans="3:5" x14ac:dyDescent="0.3">
      <c r="C8">
        <f t="shared" si="0"/>
        <v>1.0471975511965976</v>
      </c>
      <c r="D8">
        <f t="shared" ref="D8:D18" si="1">D7-15</f>
        <v>60</v>
      </c>
      <c r="E8">
        <v>13.6</v>
      </c>
    </row>
    <row r="9" spans="3:5" x14ac:dyDescent="0.3">
      <c r="C9">
        <f t="shared" si="0"/>
        <v>0.78539816339744828</v>
      </c>
      <c r="D9">
        <f t="shared" si="1"/>
        <v>45</v>
      </c>
      <c r="E9">
        <v>12.2</v>
      </c>
    </row>
    <row r="10" spans="3:5" x14ac:dyDescent="0.3">
      <c r="C10">
        <f t="shared" si="0"/>
        <v>0.52359877559829882</v>
      </c>
      <c r="D10">
        <f t="shared" si="1"/>
        <v>30</v>
      </c>
      <c r="E10">
        <v>11.9</v>
      </c>
    </row>
    <row r="11" spans="3:5" x14ac:dyDescent="0.3">
      <c r="C11">
        <f t="shared" si="0"/>
        <v>0.26179938779914941</v>
      </c>
      <c r="D11">
        <f t="shared" si="1"/>
        <v>15</v>
      </c>
      <c r="E11">
        <v>12.4</v>
      </c>
    </row>
    <row r="12" spans="3:5" x14ac:dyDescent="0.3">
      <c r="C12">
        <f t="shared" si="0"/>
        <v>0</v>
      </c>
      <c r="D12">
        <f t="shared" si="1"/>
        <v>0</v>
      </c>
      <c r="E12">
        <v>13.4</v>
      </c>
    </row>
    <row r="13" spans="3:5" x14ac:dyDescent="0.3">
      <c r="C13">
        <f t="shared" si="0"/>
        <v>-0.26179938779914941</v>
      </c>
      <c r="D13">
        <f t="shared" si="1"/>
        <v>-15</v>
      </c>
      <c r="E13">
        <v>14.7</v>
      </c>
    </row>
    <row r="14" spans="3:5" x14ac:dyDescent="0.3">
      <c r="C14">
        <f t="shared" si="0"/>
        <v>-0.52359877559829882</v>
      </c>
      <c r="D14">
        <f t="shared" si="1"/>
        <v>-30</v>
      </c>
      <c r="E14">
        <v>16.3</v>
      </c>
    </row>
    <row r="15" spans="3:5" x14ac:dyDescent="0.3">
      <c r="C15">
        <f t="shared" si="0"/>
        <v>-0.78539816339744828</v>
      </c>
      <c r="D15">
        <f t="shared" si="1"/>
        <v>-45</v>
      </c>
      <c r="E15">
        <v>17.3</v>
      </c>
    </row>
    <row r="16" spans="3:5" x14ac:dyDescent="0.3">
      <c r="C16">
        <f t="shared" si="0"/>
        <v>-1.0471975511965976</v>
      </c>
      <c r="D16">
        <f t="shared" si="1"/>
        <v>-60</v>
      </c>
      <c r="E16">
        <v>17.7</v>
      </c>
    </row>
    <row r="17" spans="3:5" x14ac:dyDescent="0.3">
      <c r="C17">
        <f t="shared" si="0"/>
        <v>-1.3089969389957472</v>
      </c>
      <c r="D17">
        <f>D16-15</f>
        <v>-75</v>
      </c>
      <c r="E17">
        <v>17.3</v>
      </c>
    </row>
    <row r="18" spans="3:5" x14ac:dyDescent="0.3">
      <c r="C18">
        <f t="shared" si="0"/>
        <v>-1.5707963267948966</v>
      </c>
      <c r="D18">
        <f t="shared" si="1"/>
        <v>-90</v>
      </c>
      <c r="E18">
        <v>16.2</v>
      </c>
    </row>
    <row r="26" spans="3:5" x14ac:dyDescent="0.3">
      <c r="C26" t="s">
        <v>4</v>
      </c>
    </row>
    <row r="27" spans="3:5" x14ac:dyDescent="0.3">
      <c r="C27" t="s">
        <v>1</v>
      </c>
      <c r="D27" t="s">
        <v>0</v>
      </c>
      <c r="E27" t="s">
        <v>2</v>
      </c>
    </row>
    <row r="28" spans="3:5" x14ac:dyDescent="0.3">
      <c r="C28">
        <f>RADIANS(D28)</f>
        <v>1.5707963267948966</v>
      </c>
      <c r="D28">
        <v>90</v>
      </c>
      <c r="E28">
        <v>17.2</v>
      </c>
    </row>
    <row r="29" spans="3:5" x14ac:dyDescent="0.3">
      <c r="C29">
        <f t="shared" ref="C29:C40" si="2">RADIANS(D29)</f>
        <v>1.3089969389957472</v>
      </c>
      <c r="D29">
        <f>D28-15</f>
        <v>75</v>
      </c>
      <c r="E29">
        <v>10.3</v>
      </c>
    </row>
    <row r="30" spans="3:5" x14ac:dyDescent="0.3">
      <c r="C30">
        <f t="shared" si="2"/>
        <v>1.0471975511965976</v>
      </c>
      <c r="D30">
        <f t="shared" ref="D30:D38" si="3">D29-15</f>
        <v>60</v>
      </c>
      <c r="E30">
        <v>4.9000000000000004</v>
      </c>
    </row>
    <row r="31" spans="3:5" x14ac:dyDescent="0.3">
      <c r="C31">
        <f t="shared" si="2"/>
        <v>0.78539816339744828</v>
      </c>
      <c r="D31">
        <f t="shared" si="3"/>
        <v>45</v>
      </c>
      <c r="E31">
        <v>1.9</v>
      </c>
    </row>
    <row r="32" spans="3:5" x14ac:dyDescent="0.3">
      <c r="C32">
        <f t="shared" si="2"/>
        <v>0.52359877559829882</v>
      </c>
      <c r="D32">
        <f t="shared" si="3"/>
        <v>30</v>
      </c>
      <c r="E32">
        <v>2.2000000000000002</v>
      </c>
    </row>
    <row r="33" spans="3:5" x14ac:dyDescent="0.3">
      <c r="C33">
        <f t="shared" si="2"/>
        <v>0.26179938779914941</v>
      </c>
      <c r="D33">
        <f t="shared" si="3"/>
        <v>15</v>
      </c>
      <c r="E33">
        <v>6.2</v>
      </c>
    </row>
    <row r="34" spans="3:5" x14ac:dyDescent="0.3">
      <c r="C34">
        <f t="shared" si="2"/>
        <v>0</v>
      </c>
      <c r="D34">
        <f t="shared" si="3"/>
        <v>0</v>
      </c>
      <c r="E34">
        <v>12.5</v>
      </c>
    </row>
    <row r="35" spans="3:5" x14ac:dyDescent="0.3">
      <c r="C35">
        <f t="shared" si="2"/>
        <v>-0.26179938779914941</v>
      </c>
      <c r="D35">
        <f t="shared" si="3"/>
        <v>-15</v>
      </c>
      <c r="E35">
        <v>18.899999999999999</v>
      </c>
    </row>
    <row r="36" spans="3:5" x14ac:dyDescent="0.3">
      <c r="C36">
        <f t="shared" si="2"/>
        <v>-0.52359877559829882</v>
      </c>
      <c r="D36">
        <f t="shared" si="3"/>
        <v>-30</v>
      </c>
      <c r="E36">
        <v>23.5</v>
      </c>
    </row>
    <row r="37" spans="3:5" x14ac:dyDescent="0.3">
      <c r="C37">
        <f t="shared" si="2"/>
        <v>-0.78539816339744828</v>
      </c>
      <c r="D37">
        <f t="shared" si="3"/>
        <v>-45</v>
      </c>
      <c r="E37">
        <v>26</v>
      </c>
    </row>
    <row r="38" spans="3:5" x14ac:dyDescent="0.3">
      <c r="C38">
        <f t="shared" si="2"/>
        <v>-1.0471975511965976</v>
      </c>
      <c r="D38">
        <f t="shared" si="3"/>
        <v>-60</v>
      </c>
      <c r="E38">
        <v>25.4</v>
      </c>
    </row>
    <row r="39" spans="3:5" x14ac:dyDescent="0.3">
      <c r="C39">
        <f t="shared" si="2"/>
        <v>-1.3089969389957472</v>
      </c>
      <c r="D39">
        <f>D38-15</f>
        <v>-75</v>
      </c>
      <c r="E39">
        <v>22.5</v>
      </c>
    </row>
    <row r="40" spans="3:5" x14ac:dyDescent="0.3">
      <c r="C40">
        <f t="shared" si="2"/>
        <v>-1.5707963267948966</v>
      </c>
      <c r="D40">
        <f t="shared" ref="D40" si="4">D39-15</f>
        <v>-90</v>
      </c>
      <c r="E40">
        <v>17</v>
      </c>
    </row>
    <row r="47" spans="3:5" x14ac:dyDescent="0.3">
      <c r="C47" t="s">
        <v>5</v>
      </c>
    </row>
    <row r="48" spans="3:5" x14ac:dyDescent="0.3">
      <c r="C48" t="s">
        <v>1</v>
      </c>
      <c r="D48" t="s">
        <v>0</v>
      </c>
      <c r="E48" t="s">
        <v>2</v>
      </c>
    </row>
    <row r="49" spans="3:5" x14ac:dyDescent="0.3">
      <c r="C49">
        <f>RADIANS(D49)</f>
        <v>1.5707963267948966</v>
      </c>
      <c r="D49">
        <v>90</v>
      </c>
      <c r="E49">
        <v>4.4000000000000004</v>
      </c>
    </row>
    <row r="50" spans="3:5" x14ac:dyDescent="0.3">
      <c r="C50">
        <f t="shared" ref="C50:C61" si="5">RADIANS(D50)</f>
        <v>1.3089969389957472</v>
      </c>
      <c r="D50">
        <f>D49-15</f>
        <v>75</v>
      </c>
      <c r="E50">
        <v>4</v>
      </c>
    </row>
    <row r="51" spans="3:5" x14ac:dyDescent="0.3">
      <c r="C51">
        <f t="shared" si="5"/>
        <v>1.0471975511965976</v>
      </c>
      <c r="D51">
        <f t="shared" ref="D51:D59" si="6">D50-15</f>
        <v>60</v>
      </c>
      <c r="E51">
        <v>3.7</v>
      </c>
    </row>
    <row r="52" spans="3:5" x14ac:dyDescent="0.3">
      <c r="C52">
        <f t="shared" si="5"/>
        <v>0.78539816339744828</v>
      </c>
      <c r="D52">
        <f t="shared" si="6"/>
        <v>45</v>
      </c>
      <c r="E52">
        <v>3.8</v>
      </c>
    </row>
    <row r="53" spans="3:5" x14ac:dyDescent="0.3">
      <c r="C53">
        <f t="shared" si="5"/>
        <v>0.52359877559829882</v>
      </c>
      <c r="D53">
        <f t="shared" si="6"/>
        <v>30</v>
      </c>
      <c r="E53">
        <v>4</v>
      </c>
    </row>
    <row r="54" spans="3:5" x14ac:dyDescent="0.3">
      <c r="C54">
        <f t="shared" si="5"/>
        <v>0.26179938779914941</v>
      </c>
      <c r="D54">
        <f t="shared" si="6"/>
        <v>15</v>
      </c>
      <c r="E54">
        <v>4.4000000000000004</v>
      </c>
    </row>
    <row r="55" spans="3:5" x14ac:dyDescent="0.3">
      <c r="C55">
        <f t="shared" si="5"/>
        <v>0</v>
      </c>
      <c r="D55">
        <f t="shared" si="6"/>
        <v>0</v>
      </c>
      <c r="E55">
        <v>4.8</v>
      </c>
    </row>
    <row r="56" spans="3:5" x14ac:dyDescent="0.3">
      <c r="C56">
        <f t="shared" si="5"/>
        <v>-0.26179938779914941</v>
      </c>
      <c r="D56">
        <f t="shared" si="6"/>
        <v>-15</v>
      </c>
      <c r="E56">
        <v>5.0999999999999996</v>
      </c>
    </row>
    <row r="57" spans="3:5" x14ac:dyDescent="0.3">
      <c r="C57">
        <f t="shared" si="5"/>
        <v>-0.52359877559829882</v>
      </c>
      <c r="D57">
        <f t="shared" si="6"/>
        <v>-30</v>
      </c>
      <c r="E57">
        <v>5.3</v>
      </c>
    </row>
    <row r="58" spans="3:5" x14ac:dyDescent="0.3">
      <c r="C58">
        <f t="shared" si="5"/>
        <v>-0.78539816339744828</v>
      </c>
      <c r="D58">
        <f t="shared" si="6"/>
        <v>-45</v>
      </c>
      <c r="E58">
        <v>5.3</v>
      </c>
    </row>
    <row r="59" spans="3:5" x14ac:dyDescent="0.3">
      <c r="C59">
        <f t="shared" si="5"/>
        <v>-1.0471975511965976</v>
      </c>
      <c r="D59">
        <f t="shared" si="6"/>
        <v>-60</v>
      </c>
      <c r="E59">
        <v>5.0999999999999996</v>
      </c>
    </row>
    <row r="60" spans="3:5" x14ac:dyDescent="0.3">
      <c r="C60">
        <f t="shared" si="5"/>
        <v>-1.3089969389957472</v>
      </c>
      <c r="D60">
        <f>D59-15</f>
        <v>-75</v>
      </c>
      <c r="E60">
        <v>4.8</v>
      </c>
    </row>
    <row r="61" spans="3:5" x14ac:dyDescent="0.3">
      <c r="C61">
        <f t="shared" si="5"/>
        <v>-1.5707963267948966</v>
      </c>
      <c r="D61">
        <f t="shared" ref="D61" si="7">D60-15</f>
        <v>-90</v>
      </c>
      <c r="E61">
        <v>4.3</v>
      </c>
    </row>
    <row r="67" spans="3:5" x14ac:dyDescent="0.3">
      <c r="C67" t="s">
        <v>6</v>
      </c>
    </row>
    <row r="68" spans="3:5" x14ac:dyDescent="0.3">
      <c r="C68" t="s">
        <v>1</v>
      </c>
      <c r="D68" t="s">
        <v>0</v>
      </c>
      <c r="E68" t="s">
        <v>2</v>
      </c>
    </row>
    <row r="69" spans="3:5" x14ac:dyDescent="0.3">
      <c r="C69">
        <f>RADIANS(D69)</f>
        <v>1.5707963267948966</v>
      </c>
      <c r="D69">
        <v>90</v>
      </c>
      <c r="E69">
        <v>13.6</v>
      </c>
    </row>
    <row r="70" spans="3:5" x14ac:dyDescent="0.3">
      <c r="C70">
        <f t="shared" ref="C70:C81" si="8">RADIANS(D70)</f>
        <v>1.3089969389957472</v>
      </c>
      <c r="D70">
        <f>D69-15</f>
        <v>75</v>
      </c>
      <c r="E70">
        <v>19</v>
      </c>
    </row>
    <row r="71" spans="3:5" x14ac:dyDescent="0.3">
      <c r="C71">
        <f t="shared" si="8"/>
        <v>1.0471975511965976</v>
      </c>
      <c r="D71">
        <f t="shared" ref="D71:D79" si="9">D70-15</f>
        <v>60</v>
      </c>
      <c r="E71">
        <v>22.3</v>
      </c>
    </row>
    <row r="72" spans="3:5" x14ac:dyDescent="0.3">
      <c r="C72">
        <f t="shared" si="8"/>
        <v>0.78539816339744828</v>
      </c>
      <c r="D72">
        <f t="shared" si="9"/>
        <v>45</v>
      </c>
      <c r="E72">
        <v>23.6</v>
      </c>
    </row>
    <row r="73" spans="3:5" x14ac:dyDescent="0.3">
      <c r="C73">
        <f t="shared" si="8"/>
        <v>0.52359877559829882</v>
      </c>
      <c r="D73">
        <f t="shared" si="9"/>
        <v>30</v>
      </c>
      <c r="E73">
        <v>21.9</v>
      </c>
    </row>
    <row r="74" spans="3:5" x14ac:dyDescent="0.3">
      <c r="C74">
        <f t="shared" si="8"/>
        <v>0.26179938779914941</v>
      </c>
      <c r="D74">
        <f t="shared" si="9"/>
        <v>15</v>
      </c>
      <c r="E74">
        <v>18.399999999999999</v>
      </c>
    </row>
    <row r="75" spans="3:5" x14ac:dyDescent="0.3">
      <c r="C75">
        <f t="shared" si="8"/>
        <v>0</v>
      </c>
      <c r="D75">
        <f t="shared" si="9"/>
        <v>0</v>
      </c>
      <c r="E75">
        <v>12.5</v>
      </c>
    </row>
    <row r="76" spans="3:5" x14ac:dyDescent="0.3">
      <c r="C76">
        <f t="shared" si="8"/>
        <v>-0.26179938779914941</v>
      </c>
      <c r="D76">
        <f t="shared" si="9"/>
        <v>-15</v>
      </c>
      <c r="E76">
        <v>6.4</v>
      </c>
    </row>
    <row r="77" spans="3:5" x14ac:dyDescent="0.3">
      <c r="C77">
        <f t="shared" si="8"/>
        <v>-0.52359877559829882</v>
      </c>
      <c r="D77">
        <f t="shared" si="9"/>
        <v>-30</v>
      </c>
      <c r="E77">
        <v>1.5</v>
      </c>
    </row>
    <row r="78" spans="3:5" x14ac:dyDescent="0.3">
      <c r="C78">
        <f t="shared" si="8"/>
        <v>-0.78539816339744828</v>
      </c>
      <c r="D78">
        <f t="shared" si="9"/>
        <v>-45</v>
      </c>
      <c r="E78">
        <v>0.2</v>
      </c>
    </row>
    <row r="79" spans="3:5" x14ac:dyDescent="0.3">
      <c r="C79">
        <f t="shared" si="8"/>
        <v>-1.0471975511965976</v>
      </c>
      <c r="D79">
        <f t="shared" si="9"/>
        <v>-60</v>
      </c>
      <c r="E79">
        <v>2.7</v>
      </c>
    </row>
    <row r="80" spans="3:5" x14ac:dyDescent="0.3">
      <c r="C80">
        <f t="shared" si="8"/>
        <v>-1.3089969389957472</v>
      </c>
      <c r="D80">
        <f>D79-15</f>
        <v>-75</v>
      </c>
      <c r="E80">
        <v>8</v>
      </c>
    </row>
    <row r="81" spans="3:5" x14ac:dyDescent="0.3">
      <c r="C81">
        <f t="shared" si="8"/>
        <v>-1.5707963267948966</v>
      </c>
      <c r="D81">
        <f t="shared" ref="D81" si="10">D80-15</f>
        <v>-90</v>
      </c>
      <c r="E81">
        <v>13.7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9C1E-0D5A-455E-AB04-D418C7BDEDF6}">
  <dimension ref="C4:E37"/>
  <sheetViews>
    <sheetView topLeftCell="A22" workbookViewId="0">
      <selection activeCell="G23" sqref="G23"/>
    </sheetView>
  </sheetViews>
  <sheetFormatPr defaultRowHeight="14.4" x14ac:dyDescent="0.3"/>
  <sheetData>
    <row r="4" spans="3:5" x14ac:dyDescent="0.3">
      <c r="C4">
        <v>1</v>
      </c>
    </row>
    <row r="5" spans="3:5" x14ac:dyDescent="0.3">
      <c r="C5" t="s">
        <v>1</v>
      </c>
      <c r="D5" t="s">
        <v>0</v>
      </c>
      <c r="E5" t="s">
        <v>2</v>
      </c>
    </row>
    <row r="6" spans="3:5" x14ac:dyDescent="0.3">
      <c r="C6">
        <f>RADIANS(D6)</f>
        <v>1.5707963267948966</v>
      </c>
      <c r="D6">
        <v>90</v>
      </c>
      <c r="E6">
        <v>10.4</v>
      </c>
    </row>
    <row r="7" spans="3:5" x14ac:dyDescent="0.3">
      <c r="C7">
        <f t="shared" ref="C7:C18" si="0">RADIANS(D7)</f>
        <v>1.3089969389957472</v>
      </c>
      <c r="D7">
        <f>D6-15</f>
        <v>75</v>
      </c>
      <c r="E7">
        <v>14.4</v>
      </c>
    </row>
    <row r="8" spans="3:5" x14ac:dyDescent="0.3">
      <c r="C8">
        <f t="shared" si="0"/>
        <v>1.0471975511965976</v>
      </c>
      <c r="D8">
        <f t="shared" ref="D8:D16" si="1">D7-15</f>
        <v>60</v>
      </c>
      <c r="E8">
        <v>17.2</v>
      </c>
    </row>
    <row r="9" spans="3:5" x14ac:dyDescent="0.3">
      <c r="C9">
        <f t="shared" si="0"/>
        <v>0.78539816339744828</v>
      </c>
      <c r="D9">
        <f t="shared" si="1"/>
        <v>45</v>
      </c>
      <c r="E9">
        <v>17.5</v>
      </c>
    </row>
    <row r="10" spans="3:5" x14ac:dyDescent="0.3">
      <c r="C10">
        <f t="shared" si="0"/>
        <v>0.52359877559829882</v>
      </c>
      <c r="D10">
        <f t="shared" si="1"/>
        <v>30</v>
      </c>
      <c r="E10">
        <v>16.3</v>
      </c>
    </row>
    <row r="11" spans="3:5" x14ac:dyDescent="0.3">
      <c r="C11">
        <f t="shared" si="0"/>
        <v>0.26179938779914941</v>
      </c>
      <c r="D11">
        <f t="shared" si="1"/>
        <v>15</v>
      </c>
      <c r="E11">
        <v>13</v>
      </c>
    </row>
    <row r="12" spans="3:5" x14ac:dyDescent="0.3">
      <c r="C12">
        <f t="shared" si="0"/>
        <v>0</v>
      </c>
      <c r="D12">
        <f t="shared" si="1"/>
        <v>0</v>
      </c>
      <c r="E12">
        <v>9</v>
      </c>
    </row>
    <row r="13" spans="3:5" x14ac:dyDescent="0.3">
      <c r="C13">
        <f t="shared" si="0"/>
        <v>-0.26179938779914941</v>
      </c>
      <c r="D13">
        <f t="shared" si="1"/>
        <v>-15</v>
      </c>
      <c r="E13">
        <v>4.9000000000000004</v>
      </c>
    </row>
    <row r="14" spans="3:5" x14ac:dyDescent="0.3">
      <c r="C14">
        <f t="shared" si="0"/>
        <v>-0.52359877559829882</v>
      </c>
      <c r="D14">
        <f t="shared" si="1"/>
        <v>-30</v>
      </c>
      <c r="E14">
        <v>1.8</v>
      </c>
    </row>
    <row r="15" spans="3:5" x14ac:dyDescent="0.3">
      <c r="C15">
        <f t="shared" si="0"/>
        <v>-0.78539816339744828</v>
      </c>
      <c r="D15">
        <f t="shared" si="1"/>
        <v>-45</v>
      </c>
      <c r="E15">
        <v>1.1000000000000001</v>
      </c>
    </row>
    <row r="16" spans="3:5" x14ac:dyDescent="0.3">
      <c r="C16">
        <f t="shared" si="0"/>
        <v>-1.0471975511965976</v>
      </c>
      <c r="D16">
        <f t="shared" si="1"/>
        <v>-60</v>
      </c>
      <c r="E16">
        <v>2.8</v>
      </c>
    </row>
    <row r="17" spans="3:5" x14ac:dyDescent="0.3">
      <c r="C17">
        <f t="shared" si="0"/>
        <v>-1.3089969389957472</v>
      </c>
      <c r="D17">
        <f>D16-15</f>
        <v>-75</v>
      </c>
      <c r="E17">
        <v>6.5</v>
      </c>
    </row>
    <row r="18" spans="3:5" x14ac:dyDescent="0.3">
      <c r="C18">
        <f t="shared" si="0"/>
        <v>-1.5707963267948966</v>
      </c>
      <c r="D18">
        <f t="shared" ref="D18" si="2">D17-15</f>
        <v>-90</v>
      </c>
      <c r="E18">
        <v>10.6</v>
      </c>
    </row>
    <row r="23" spans="3:5" x14ac:dyDescent="0.3">
      <c r="C23">
        <v>2</v>
      </c>
    </row>
    <row r="24" spans="3:5" x14ac:dyDescent="0.3">
      <c r="C24" t="s">
        <v>1</v>
      </c>
      <c r="D24" t="s">
        <v>0</v>
      </c>
      <c r="E24" t="s">
        <v>2</v>
      </c>
    </row>
    <row r="25" spans="3:5" x14ac:dyDescent="0.3">
      <c r="C25">
        <f>RADIANS(D25)</f>
        <v>1.5707963267948966</v>
      </c>
      <c r="D25">
        <v>90</v>
      </c>
      <c r="E25">
        <v>8.9</v>
      </c>
    </row>
    <row r="26" spans="3:5" x14ac:dyDescent="0.3">
      <c r="C26">
        <f t="shared" ref="C26:C37" si="3">RADIANS(D26)</f>
        <v>1.3089969389957472</v>
      </c>
      <c r="D26">
        <f>D25-15</f>
        <v>75</v>
      </c>
      <c r="E26">
        <v>4.7</v>
      </c>
    </row>
    <row r="27" spans="3:5" x14ac:dyDescent="0.3">
      <c r="C27">
        <f t="shared" si="3"/>
        <v>1.0471975511965976</v>
      </c>
      <c r="D27">
        <f t="shared" ref="D27:D35" si="4">D26-15</f>
        <v>60</v>
      </c>
      <c r="E27">
        <v>2.1</v>
      </c>
    </row>
    <row r="28" spans="3:5" x14ac:dyDescent="0.3">
      <c r="C28">
        <f t="shared" si="3"/>
        <v>0.78539816339744828</v>
      </c>
      <c r="D28">
        <f t="shared" si="4"/>
        <v>45</v>
      </c>
      <c r="E28">
        <v>1.7</v>
      </c>
    </row>
    <row r="29" spans="3:5" x14ac:dyDescent="0.3">
      <c r="C29">
        <f t="shared" si="3"/>
        <v>0.52359877559829882</v>
      </c>
      <c r="D29">
        <f t="shared" si="4"/>
        <v>30</v>
      </c>
      <c r="E29">
        <v>3.2</v>
      </c>
    </row>
    <row r="30" spans="3:5" x14ac:dyDescent="0.3">
      <c r="C30">
        <f t="shared" si="3"/>
        <v>0.26179938779914941</v>
      </c>
      <c r="D30">
        <f t="shared" si="4"/>
        <v>15</v>
      </c>
      <c r="E30">
        <v>6.6</v>
      </c>
    </row>
    <row r="31" spans="3:5" x14ac:dyDescent="0.3">
      <c r="C31">
        <f t="shared" si="3"/>
        <v>0</v>
      </c>
      <c r="D31">
        <f t="shared" si="4"/>
        <v>0</v>
      </c>
      <c r="E31">
        <v>10.9</v>
      </c>
    </row>
    <row r="32" spans="3:5" x14ac:dyDescent="0.3">
      <c r="C32">
        <f t="shared" si="3"/>
        <v>-0.26179938779914941</v>
      </c>
      <c r="D32">
        <f t="shared" si="4"/>
        <v>-15</v>
      </c>
      <c r="E32">
        <v>14.6</v>
      </c>
    </row>
    <row r="33" spans="3:5" x14ac:dyDescent="0.3">
      <c r="C33">
        <f t="shared" si="3"/>
        <v>-0.52359877559829882</v>
      </c>
      <c r="D33">
        <f t="shared" si="4"/>
        <v>-30</v>
      </c>
      <c r="E33">
        <v>17.100000000000001</v>
      </c>
    </row>
    <row r="34" spans="3:5" x14ac:dyDescent="0.3">
      <c r="C34">
        <f t="shared" si="3"/>
        <v>-0.78539816339744828</v>
      </c>
      <c r="D34">
        <f t="shared" si="4"/>
        <v>-45</v>
      </c>
      <c r="E34">
        <v>17.7</v>
      </c>
    </row>
    <row r="35" spans="3:5" x14ac:dyDescent="0.3">
      <c r="C35">
        <f t="shared" si="3"/>
        <v>-1.0471975511965976</v>
      </c>
      <c r="D35">
        <f t="shared" si="4"/>
        <v>-60</v>
      </c>
      <c r="E35">
        <v>16.399999999999999</v>
      </c>
    </row>
    <row r="36" spans="3:5" x14ac:dyDescent="0.3">
      <c r="C36">
        <f t="shared" si="3"/>
        <v>-1.3089969389957472</v>
      </c>
      <c r="D36">
        <f>D35-15</f>
        <v>-75</v>
      </c>
      <c r="E36">
        <v>13</v>
      </c>
    </row>
    <row r="37" spans="3:5" x14ac:dyDescent="0.3">
      <c r="C37">
        <f t="shared" si="3"/>
        <v>-1.5707963267948966</v>
      </c>
      <c r="D37">
        <f t="shared" ref="D37" si="5">D36-15</f>
        <v>-90</v>
      </c>
      <c r="E37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7951-F605-49D8-A534-4887AC87B45D}">
  <dimension ref="C4:H23"/>
  <sheetViews>
    <sheetView workbookViewId="0">
      <selection activeCell="C4" sqref="C4"/>
    </sheetView>
  </sheetViews>
  <sheetFormatPr defaultRowHeight="14.4" x14ac:dyDescent="0.3"/>
  <cols>
    <col min="5" max="7" width="12" bestFit="1" customWidth="1"/>
  </cols>
  <sheetData>
    <row r="4" spans="3:8" x14ac:dyDescent="0.3"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3:8" x14ac:dyDescent="0.3">
      <c r="C5">
        <v>90</v>
      </c>
      <c r="D5">
        <v>0.4</v>
      </c>
      <c r="E5">
        <f>COS(RADIANS(C5))</f>
        <v>6.1257422745431001E-17</v>
      </c>
      <c r="F5">
        <f>E5^2</f>
        <v>3.7524718414124473E-33</v>
      </c>
      <c r="G5">
        <f>D5/(F5)</f>
        <v>1.0659640282588723E+32</v>
      </c>
      <c r="H5">
        <f t="shared" ref="H5:H23" si="0">D5*0.001</f>
        <v>4.0000000000000002E-4</v>
      </c>
    </row>
    <row r="6" spans="3:8" x14ac:dyDescent="0.3">
      <c r="C6">
        <f>C5-5</f>
        <v>85</v>
      </c>
      <c r="D6">
        <v>1.7</v>
      </c>
      <c r="E6">
        <f t="shared" ref="E6:E23" si="1">COS(RADIANS(C6))</f>
        <v>8.7155742747658138E-2</v>
      </c>
      <c r="F6">
        <f t="shared" ref="F6:F23" si="2">E6^2</f>
        <v>7.5961234938959638E-3</v>
      </c>
      <c r="G6">
        <f t="shared" ref="G6:G23" si="3">D6/(F6)</f>
        <v>223.79836259456198</v>
      </c>
      <c r="H6">
        <f t="shared" si="0"/>
        <v>1.6999999999999999E-3</v>
      </c>
    </row>
    <row r="7" spans="3:8" x14ac:dyDescent="0.3">
      <c r="C7">
        <f t="shared" ref="C7:C22" si="4">C6-5</f>
        <v>80</v>
      </c>
      <c r="D7">
        <v>4.5999999999999996</v>
      </c>
      <c r="E7">
        <f t="shared" si="1"/>
        <v>0.17364817766693041</v>
      </c>
      <c r="F7">
        <f t="shared" si="2"/>
        <v>3.0153689607045831E-2</v>
      </c>
      <c r="G7">
        <f t="shared" si="3"/>
        <v>152.55181239662113</v>
      </c>
      <c r="H7">
        <f t="shared" si="0"/>
        <v>4.5999999999999999E-3</v>
      </c>
    </row>
    <row r="8" spans="3:8" x14ac:dyDescent="0.3">
      <c r="C8">
        <f t="shared" si="4"/>
        <v>75</v>
      </c>
      <c r="D8">
        <v>7.9</v>
      </c>
      <c r="E8">
        <f t="shared" si="1"/>
        <v>0.25881904510252074</v>
      </c>
      <c r="F8">
        <f t="shared" si="2"/>
        <v>6.698729810778066E-2</v>
      </c>
      <c r="G8">
        <f t="shared" si="3"/>
        <v>117.93280551917655</v>
      </c>
      <c r="H8">
        <f t="shared" si="0"/>
        <v>7.9000000000000008E-3</v>
      </c>
    </row>
    <row r="9" spans="3:8" x14ac:dyDescent="0.3">
      <c r="C9">
        <f t="shared" si="4"/>
        <v>70</v>
      </c>
      <c r="D9">
        <v>12.1</v>
      </c>
      <c r="E9">
        <f t="shared" si="1"/>
        <v>0.34202014332566882</v>
      </c>
      <c r="F9">
        <f t="shared" si="2"/>
        <v>0.11697777844051105</v>
      </c>
      <c r="G9">
        <f t="shared" si="3"/>
        <v>103.4384492619976</v>
      </c>
      <c r="H9">
        <f t="shared" si="0"/>
        <v>1.21E-2</v>
      </c>
    </row>
    <row r="10" spans="3:8" x14ac:dyDescent="0.3">
      <c r="C10">
        <f t="shared" si="4"/>
        <v>65</v>
      </c>
      <c r="D10">
        <v>16.8</v>
      </c>
      <c r="E10">
        <f t="shared" si="1"/>
        <v>0.42261826174069944</v>
      </c>
      <c r="F10">
        <f t="shared" si="2"/>
        <v>0.17860619515673035</v>
      </c>
      <c r="G10">
        <f t="shared" si="3"/>
        <v>94.06168685950496</v>
      </c>
      <c r="H10">
        <f t="shared" si="0"/>
        <v>1.6800000000000002E-2</v>
      </c>
    </row>
    <row r="11" spans="3:8" x14ac:dyDescent="0.3">
      <c r="C11">
        <f t="shared" si="4"/>
        <v>60</v>
      </c>
      <c r="D11">
        <v>22.2</v>
      </c>
      <c r="E11">
        <f t="shared" si="1"/>
        <v>0.50000000000000011</v>
      </c>
      <c r="F11">
        <f t="shared" si="2"/>
        <v>0.25000000000000011</v>
      </c>
      <c r="G11">
        <f t="shared" si="3"/>
        <v>88.799999999999955</v>
      </c>
      <c r="H11">
        <f t="shared" si="0"/>
        <v>2.2200000000000001E-2</v>
      </c>
    </row>
    <row r="12" spans="3:8" x14ac:dyDescent="0.3">
      <c r="C12">
        <f t="shared" si="4"/>
        <v>55</v>
      </c>
      <c r="D12">
        <v>27.9</v>
      </c>
      <c r="E12">
        <f t="shared" si="1"/>
        <v>0.57357643635104616</v>
      </c>
      <c r="F12">
        <f t="shared" si="2"/>
        <v>0.32898992833716573</v>
      </c>
      <c r="G12">
        <f t="shared" si="3"/>
        <v>84.805027743605123</v>
      </c>
      <c r="H12">
        <f t="shared" si="0"/>
        <v>2.7899999999999998E-2</v>
      </c>
    </row>
    <row r="13" spans="3:8" x14ac:dyDescent="0.3">
      <c r="C13">
        <f t="shared" si="4"/>
        <v>50</v>
      </c>
      <c r="D13">
        <v>31.8</v>
      </c>
      <c r="E13">
        <f t="shared" si="1"/>
        <v>0.64278760968653936</v>
      </c>
      <c r="F13">
        <f t="shared" si="2"/>
        <v>0.41317591116653485</v>
      </c>
      <c r="G13">
        <f t="shared" si="3"/>
        <v>76.964796689666358</v>
      </c>
      <c r="H13">
        <f t="shared" si="0"/>
        <v>3.1800000000000002E-2</v>
      </c>
    </row>
    <row r="14" spans="3:8" x14ac:dyDescent="0.3">
      <c r="C14">
        <f t="shared" si="4"/>
        <v>45</v>
      </c>
      <c r="D14">
        <v>36.299999999999997</v>
      </c>
      <c r="E14">
        <f t="shared" si="1"/>
        <v>0.70710678118654757</v>
      </c>
      <c r="F14">
        <f t="shared" si="2"/>
        <v>0.50000000000000011</v>
      </c>
      <c r="G14">
        <f t="shared" si="3"/>
        <v>72.59999999999998</v>
      </c>
      <c r="H14">
        <f t="shared" si="0"/>
        <v>3.6299999999999999E-2</v>
      </c>
    </row>
    <row r="15" spans="3:8" x14ac:dyDescent="0.3">
      <c r="C15">
        <f t="shared" si="4"/>
        <v>40</v>
      </c>
      <c r="D15">
        <v>39.6</v>
      </c>
      <c r="E15">
        <f t="shared" si="1"/>
        <v>0.76604444311897801</v>
      </c>
      <c r="F15">
        <f t="shared" si="2"/>
        <v>0.58682408883346515</v>
      </c>
      <c r="G15">
        <f t="shared" si="3"/>
        <v>67.481892365257167</v>
      </c>
      <c r="H15">
        <f t="shared" si="0"/>
        <v>3.9600000000000003E-2</v>
      </c>
    </row>
    <row r="16" spans="3:8" x14ac:dyDescent="0.3">
      <c r="C16">
        <f t="shared" si="4"/>
        <v>35</v>
      </c>
      <c r="D16">
        <v>43.3</v>
      </c>
      <c r="E16">
        <f t="shared" si="1"/>
        <v>0.8191520442889918</v>
      </c>
      <c r="F16">
        <f t="shared" si="2"/>
        <v>0.67101007166283433</v>
      </c>
      <c r="G16">
        <f t="shared" si="3"/>
        <v>64.529582831294903</v>
      </c>
      <c r="H16">
        <f t="shared" si="0"/>
        <v>4.3299999999999998E-2</v>
      </c>
    </row>
    <row r="17" spans="3:8" x14ac:dyDescent="0.3">
      <c r="C17">
        <f t="shared" si="4"/>
        <v>30</v>
      </c>
      <c r="D17">
        <v>46.1</v>
      </c>
      <c r="E17">
        <f t="shared" si="1"/>
        <v>0.86602540378443871</v>
      </c>
      <c r="F17">
        <f t="shared" si="2"/>
        <v>0.75000000000000011</v>
      </c>
      <c r="G17">
        <f t="shared" si="3"/>
        <v>61.466666666666661</v>
      </c>
      <c r="H17">
        <f t="shared" si="0"/>
        <v>4.6100000000000002E-2</v>
      </c>
    </row>
    <row r="18" spans="3:8" x14ac:dyDescent="0.3">
      <c r="C18">
        <f t="shared" si="4"/>
        <v>25</v>
      </c>
      <c r="D18">
        <v>48.2</v>
      </c>
      <c r="E18">
        <f t="shared" si="1"/>
        <v>0.90630778703664994</v>
      </c>
      <c r="F18">
        <f t="shared" si="2"/>
        <v>0.82139380484326963</v>
      </c>
      <c r="G18">
        <f t="shared" si="3"/>
        <v>58.680744505002757</v>
      </c>
      <c r="H18">
        <f t="shared" si="0"/>
        <v>4.8200000000000007E-2</v>
      </c>
    </row>
    <row r="19" spans="3:8" x14ac:dyDescent="0.3">
      <c r="C19">
        <f>C18-5</f>
        <v>20</v>
      </c>
      <c r="D19">
        <v>50.4</v>
      </c>
      <c r="E19">
        <f t="shared" si="1"/>
        <v>0.93969262078590843</v>
      </c>
      <c r="F19">
        <f t="shared" si="2"/>
        <v>0.88302222155948906</v>
      </c>
      <c r="G19">
        <f t="shared" si="3"/>
        <v>57.076706304162421</v>
      </c>
      <c r="H19">
        <f t="shared" si="0"/>
        <v>5.04E-2</v>
      </c>
    </row>
    <row r="20" spans="3:8" x14ac:dyDescent="0.3">
      <c r="C20">
        <f t="shared" si="4"/>
        <v>15</v>
      </c>
      <c r="D20">
        <v>51.7</v>
      </c>
      <c r="E20">
        <f t="shared" si="1"/>
        <v>0.96592582628906831</v>
      </c>
      <c r="F20">
        <f t="shared" si="2"/>
        <v>0.93301270189221941</v>
      </c>
      <c r="G20">
        <f t="shared" si="3"/>
        <v>55.411892994756172</v>
      </c>
      <c r="H20">
        <f t="shared" si="0"/>
        <v>5.1700000000000003E-2</v>
      </c>
    </row>
    <row r="21" spans="3:8" x14ac:dyDescent="0.3">
      <c r="C21">
        <f t="shared" si="4"/>
        <v>10</v>
      </c>
      <c r="D21">
        <v>52.8</v>
      </c>
      <c r="E21">
        <f t="shared" si="1"/>
        <v>0.98480775301220802</v>
      </c>
      <c r="F21">
        <f t="shared" si="2"/>
        <v>0.9698463103929541</v>
      </c>
      <c r="G21">
        <f t="shared" si="3"/>
        <v>54.441615577840309</v>
      </c>
      <c r="H21">
        <f t="shared" si="0"/>
        <v>5.28E-2</v>
      </c>
    </row>
    <row r="22" spans="3:8" x14ac:dyDescent="0.3">
      <c r="C22">
        <f t="shared" si="4"/>
        <v>5</v>
      </c>
      <c r="D22">
        <v>53</v>
      </c>
      <c r="E22">
        <f t="shared" si="1"/>
        <v>0.99619469809174555</v>
      </c>
      <c r="F22">
        <f t="shared" si="2"/>
        <v>0.99240387650610407</v>
      </c>
      <c r="G22">
        <f t="shared" si="3"/>
        <v>53.405676111014273</v>
      </c>
      <c r="H22">
        <f t="shared" si="0"/>
        <v>5.2999999999999999E-2</v>
      </c>
    </row>
    <row r="23" spans="3:8" x14ac:dyDescent="0.3">
      <c r="C23">
        <f>C22-5</f>
        <v>0</v>
      </c>
      <c r="D23">
        <v>53.1</v>
      </c>
      <c r="E23">
        <f t="shared" si="1"/>
        <v>1</v>
      </c>
      <c r="F23">
        <f t="shared" si="2"/>
        <v>1</v>
      </c>
      <c r="G23">
        <f t="shared" si="3"/>
        <v>53.1</v>
      </c>
      <c r="H23">
        <f t="shared" si="0"/>
        <v>5.3100000000000001E-2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I</vt:lpstr>
      <vt:lpstr>Exp II</vt:lpstr>
      <vt:lpstr>Exp III</vt:lpstr>
      <vt:lpstr>Exp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2021-04-06T17:51:39Z</dcterms:modified>
</cp:coreProperties>
</file>