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System\Desktop\"/>
    </mc:Choice>
  </mc:AlternateContent>
  <xr:revisionPtr revIDLastSave="0" documentId="13_ncr:1_{D4E5670E-B623-4D4E-848E-647DB1B390D6}" xr6:coauthVersionLast="46" xr6:coauthVersionMax="46" xr10:uidLastSave="{00000000-0000-0000-0000-000000000000}"/>
  <bookViews>
    <workbookView xWindow="-108" yWindow="-108" windowWidth="23256" windowHeight="12576" xr2:uid="{341C6747-091E-4013-9547-2722EC7AD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T8" i="1"/>
  <c r="T17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T9" i="1"/>
  <c r="T10" i="1"/>
  <c r="T11" i="1"/>
  <c r="T12" i="1"/>
  <c r="T13" i="1"/>
  <c r="T14" i="1"/>
  <c r="T15" i="1"/>
  <c r="T16" i="1"/>
  <c r="Q9" i="1"/>
  <c r="P9" i="1" s="1"/>
  <c r="O9" i="1" s="1"/>
  <c r="Q10" i="1"/>
  <c r="P10" i="1" s="1"/>
  <c r="O10" i="1" s="1"/>
  <c r="Q11" i="1"/>
  <c r="P11" i="1" s="1"/>
  <c r="O11" i="1" s="1"/>
  <c r="Q12" i="1"/>
  <c r="P12" i="1" s="1"/>
  <c r="O12" i="1" s="1"/>
  <c r="Q13" i="1"/>
  <c r="P13" i="1" s="1"/>
  <c r="O13" i="1" s="1"/>
  <c r="Q14" i="1"/>
  <c r="P14" i="1" s="1"/>
  <c r="O14" i="1" s="1"/>
  <c r="Q15" i="1"/>
  <c r="P15" i="1" s="1"/>
  <c r="O15" i="1" s="1"/>
  <c r="Q16" i="1"/>
  <c r="P16" i="1" s="1"/>
  <c r="O16" i="1" s="1"/>
  <c r="Q17" i="1"/>
  <c r="P17" i="1" s="1"/>
  <c r="O17" i="1" s="1"/>
  <c r="Q8" i="1"/>
  <c r="P8" i="1" s="1"/>
  <c r="O8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4" i="1"/>
  <c r="A4" i="1" s="1"/>
  <c r="G11" i="1" l="1"/>
  <c r="G12" i="1"/>
  <c r="G17" i="1"/>
  <c r="G9" i="1"/>
  <c r="G16" i="1"/>
  <c r="G8" i="1"/>
  <c r="G4" i="1"/>
  <c r="G15" i="1"/>
  <c r="G7" i="1"/>
  <c r="G14" i="1"/>
  <c r="G6" i="1"/>
  <c r="G13" i="1"/>
  <c r="G5" i="1"/>
  <c r="G19" i="1"/>
  <c r="G18" i="1"/>
  <c r="G10" i="1"/>
  <c r="G20" i="1" l="1"/>
</calcChain>
</file>

<file path=xl/sharedStrings.xml><?xml version="1.0" encoding="utf-8"?>
<sst xmlns="http://schemas.openxmlformats.org/spreadsheetml/2006/main" count="13" uniqueCount="12">
  <si>
    <t>x2</t>
  </si>
  <si>
    <t>ولتاژ ترموپیل (4-^10)</t>
  </si>
  <si>
    <t>توان رسیده به ترموپیل در واحد های SI یعنی Watt</t>
  </si>
  <si>
    <t>شدت دریافت شده در واحد وات بر مترمربع بر ثانیه</t>
  </si>
  <si>
    <t>دما به کلوین</t>
  </si>
  <si>
    <t>دما به سلیسیوس</t>
  </si>
  <si>
    <t>توان چهارم دما</t>
  </si>
  <si>
    <t>فاصله به سانتی متر یا همان r</t>
  </si>
  <si>
    <t>r یا فاصله به متر</t>
  </si>
  <si>
    <t>r^{-2}</t>
  </si>
  <si>
    <t>توان رسیده به ترموپیل</t>
  </si>
  <si>
    <t>ثابت استفان بولتزمان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</si>
</sst>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شدت دریافتی بر حسب توان چهارم دما برای</a:t>
            </a:r>
            <a:r>
              <a:rPr lang="fa-IR" baseline="0"/>
              <a:t> آزمایش تشعشع جسم سیاه در دماهای مختلف 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شدت دریافت شده در واحد وات بر مترمربع بر ثانیه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50054665441</c:v>
                </c:pt>
                <c:pt idx="1">
                  <c:v>54423757521</c:v>
                </c:pt>
                <c:pt idx="2">
                  <c:v>59072816401</c:v>
                </c:pt>
                <c:pt idx="3">
                  <c:v>64013554081</c:v>
                </c:pt>
                <c:pt idx="4">
                  <c:v>69257922561</c:v>
                </c:pt>
                <c:pt idx="5">
                  <c:v>74818113841</c:v>
                </c:pt>
                <c:pt idx="6">
                  <c:v>80706559921</c:v>
                </c:pt>
                <c:pt idx="7">
                  <c:v>86935932801</c:v>
                </c:pt>
                <c:pt idx="8">
                  <c:v>93519144481</c:v>
                </c:pt>
                <c:pt idx="9">
                  <c:v>100469346961</c:v>
                </c:pt>
                <c:pt idx="10">
                  <c:v>107799932241</c:v>
                </c:pt>
                <c:pt idx="11">
                  <c:v>115524532321</c:v>
                </c:pt>
                <c:pt idx="12">
                  <c:v>123657019201</c:v>
                </c:pt>
                <c:pt idx="13">
                  <c:v>132211504881</c:v>
                </c:pt>
                <c:pt idx="14">
                  <c:v>136651472896</c:v>
                </c:pt>
                <c:pt idx="15" formatCode="0.00000E+00">
                  <c:v>141202341361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3702.4876049738327</c:v>
                </c:pt>
                <c:pt idx="1">
                  <c:v>4106.6487362570488</c:v>
                </c:pt>
                <c:pt idx="2">
                  <c:v>4524.7464582741686</c:v>
                </c:pt>
                <c:pt idx="3">
                  <c:v>4947.489710535925</c:v>
                </c:pt>
                <c:pt idx="4">
                  <c:v>5388.8150837762178</c:v>
                </c:pt>
                <c:pt idx="5">
                  <c:v>5858.013638484319</c:v>
                </c:pt>
                <c:pt idx="6">
                  <c:v>6369.0219653941331</c:v>
                </c:pt>
                <c:pt idx="7">
                  <c:v>6889.3213527932157</c:v>
                </c:pt>
                <c:pt idx="8">
                  <c:v>7418.9118006815679</c:v>
                </c:pt>
                <c:pt idx="9">
                  <c:v>8041.4128534626143</c:v>
                </c:pt>
                <c:pt idx="10">
                  <c:v>8705.7236784453708</c:v>
                </c:pt>
                <c:pt idx="11">
                  <c:v>9244.6051868229933</c:v>
                </c:pt>
                <c:pt idx="12">
                  <c:v>9941.434723518194</c:v>
                </c:pt>
                <c:pt idx="13">
                  <c:v>10638.264260213393</c:v>
                </c:pt>
                <c:pt idx="14">
                  <c:v>11009.906679784168</c:v>
                </c:pt>
                <c:pt idx="15">
                  <c:v>11335.093796908597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D-49A8-A807-0CA68783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78640"/>
        <c:axId val="2069875312"/>
      </c:scatterChart>
      <c:valAx>
        <c:axId val="20698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توان چهارم دما</a:t>
                </a:r>
                <a:r>
                  <a:rPr lang="fa-IR" baseline="0"/>
                  <a:t> </a:t>
                </a:r>
                <a:r>
                  <a:rPr lang="en-US" baseline="0"/>
                  <a:t>(T^4)[K^4]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75312"/>
        <c:crosses val="autoZero"/>
        <c:crossBetween val="midCat"/>
      </c:valAx>
      <c:valAx>
        <c:axId val="20698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 دریافتی</a:t>
                </a:r>
                <a:r>
                  <a:rPr lang="fa-IR" baseline="0"/>
                  <a:t> در واحد سطح و بر واحد زمان</a:t>
                </a:r>
                <a:r>
                  <a:rPr lang="en-US" baseline="0"/>
                  <a:t>  (I)[W/m^</a:t>
                </a:r>
                <a:r>
                  <a:rPr lang="fa-IR" baseline="0"/>
                  <a:t>2</a:t>
                </a:r>
                <a:r>
                  <a:rPr lang="en-US" baseline="0"/>
                  <a:t> 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توان</a:t>
            </a:r>
            <a:r>
              <a:rPr lang="fa-IR" baseline="0"/>
              <a:t> رسیده شده به ترموپیل بر حسب عکس مجذور فاصله از ترموپیل از دیافراگم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Sheet1!$T$7</c:f>
              <c:strCache>
                <c:ptCount val="1"/>
                <c:pt idx="0">
                  <c:v>توان رسیده به ترموپیل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Sheet1!$O$8:$O$17</c:f>
              <c:numCache>
                <c:formatCode>General</c:formatCode>
                <c:ptCount val="10"/>
                <c:pt idx="0">
                  <c:v>54.869684499314126</c:v>
                </c:pt>
                <c:pt idx="1">
                  <c:v>36.73094582185491</c:v>
                </c:pt>
                <c:pt idx="2">
                  <c:v>26.298487836949374</c:v>
                </c:pt>
                <c:pt idx="3">
                  <c:v>19.753086419753085</c:v>
                </c:pt>
                <c:pt idx="4">
                  <c:v>15.378700499807767</c:v>
                </c:pt>
                <c:pt idx="5">
                  <c:v>12.311480455524775</c:v>
                </c:pt>
                <c:pt idx="6">
                  <c:v>10.078105316200553</c:v>
                </c:pt>
                <c:pt idx="7">
                  <c:v>8.4015963032976249</c:v>
                </c:pt>
                <c:pt idx="8">
                  <c:v>7.1111111111111107</c:v>
                </c:pt>
                <c:pt idx="9">
                  <c:v>6.0966316110349021</c:v>
                </c:pt>
              </c:numCache>
            </c:numRef>
          </c:xVal>
          <c:yVal>
            <c:numRef>
              <c:f>Sheet1!$T$8:$T$17</c:f>
              <c:numCache>
                <c:formatCode>General</c:formatCode>
                <c:ptCount val="10"/>
                <c:pt idx="0">
                  <c:v>2.0375000000000001E-2</c:v>
                </c:pt>
                <c:pt idx="1">
                  <c:v>1.2812500000000001E-2</c:v>
                </c:pt>
                <c:pt idx="2">
                  <c:v>8.8125000000000009E-3</c:v>
                </c:pt>
                <c:pt idx="3">
                  <c:v>6.5937500000000007E-3</c:v>
                </c:pt>
                <c:pt idx="4">
                  <c:v>5.3E-3</c:v>
                </c:pt>
                <c:pt idx="5">
                  <c:v>4.3625000000000001E-3</c:v>
                </c:pt>
                <c:pt idx="6">
                  <c:v>3.6687500000000001E-3</c:v>
                </c:pt>
                <c:pt idx="7">
                  <c:v>3.15E-3</c:v>
                </c:pt>
                <c:pt idx="8">
                  <c:v>2.6250000000000002E-3</c:v>
                </c:pt>
                <c:pt idx="9">
                  <c:v>2.2187500000000002E-3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E-4839-AE68-2FAD0929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34048"/>
        <c:axId val="2066341952"/>
      </c:scatterChart>
      <c:valAx>
        <c:axId val="20663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عکس مجذور</a:t>
                </a:r>
                <a:r>
                  <a:rPr lang="fa-IR" baseline="0"/>
                  <a:t> فاصله ترموپیل از دیافراگم</a:t>
                </a:r>
                <a:r>
                  <a:rPr lang="en-US" baseline="0"/>
                  <a:t> r^{-2} [m^{-2}]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41952"/>
        <c:crosses val="autoZero"/>
        <c:crossBetween val="midCat"/>
      </c:valAx>
      <c:valAx>
        <c:axId val="2066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توان</a:t>
                </a:r>
                <a:r>
                  <a:rPr lang="fa-IR" baseline="0"/>
                  <a:t> رسیده به ترموپیل  در واحد ژول بر ثاینه</a:t>
                </a:r>
              </a:p>
              <a:p>
                <a:pPr>
                  <a:defRPr/>
                </a:pPr>
                <a:r>
                  <a:rPr lang="en-US" baseline="0"/>
                  <a:t>W [J/s][w]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20</xdr:row>
      <xdr:rowOff>148590</xdr:rowOff>
    </xdr:from>
    <xdr:to>
      <xdr:col>6</xdr:col>
      <xdr:colOff>655320</xdr:colOff>
      <xdr:row>35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471F5A-30FB-4363-8629-6E368415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19</xdr:row>
      <xdr:rowOff>41910</xdr:rowOff>
    </xdr:from>
    <xdr:to>
      <xdr:col>20</xdr:col>
      <xdr:colOff>167640</xdr:colOff>
      <xdr:row>34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65F873-80DD-4507-9AA2-826BFCF30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C671-6696-43EB-9794-ABF33A63DD0B}">
  <dimension ref="A3:T20"/>
  <sheetViews>
    <sheetView tabSelected="1" workbookViewId="0">
      <selection activeCell="I13" sqref="I13"/>
    </sheetView>
  </sheetViews>
  <sheetFormatPr defaultRowHeight="14.4" x14ac:dyDescent="0.3"/>
  <cols>
    <col min="1" max="1" width="14.6640625" bestFit="1" customWidth="1"/>
    <col min="7" max="7" width="12.21875" bestFit="1" customWidth="1"/>
    <col min="9" max="9" width="12" bestFit="1" customWidth="1"/>
    <col min="20" max="20" width="11" bestFit="1" customWidth="1"/>
  </cols>
  <sheetData>
    <row r="3" spans="1:20" x14ac:dyDescent="0.3">
      <c r="A3" t="s">
        <v>6</v>
      </c>
      <c r="B3" t="s">
        <v>4</v>
      </c>
      <c r="C3" t="s">
        <v>5</v>
      </c>
      <c r="D3" t="s">
        <v>1</v>
      </c>
      <c r="E3" t="s">
        <v>2</v>
      </c>
      <c r="F3" t="s">
        <v>3</v>
      </c>
      <c r="G3" t="s">
        <v>11</v>
      </c>
    </row>
    <row r="4" spans="1:20" x14ac:dyDescent="0.3">
      <c r="A4">
        <f>B4^4</f>
        <v>50054665441</v>
      </c>
      <c r="B4">
        <f>C4+273</f>
        <v>473</v>
      </c>
      <c r="C4">
        <v>200</v>
      </c>
      <c r="D4">
        <v>7.97</v>
      </c>
      <c r="E4">
        <f>D4/0.16*0.0001</f>
        <v>4.9812500000000004E-3</v>
      </c>
      <c r="F4">
        <f>E4/(3.14*(0.0125)^2*(3.14*(0.01)^2))*2*3.1415*0.135^2</f>
        <v>3702.4876049738327</v>
      </c>
      <c r="G4">
        <f>F4/A4</f>
        <v>7.3968881269179524E-8</v>
      </c>
    </row>
    <row r="5" spans="1:20" x14ac:dyDescent="0.3">
      <c r="A5">
        <f t="shared" ref="A5:A19" si="0">B5^4</f>
        <v>54423757521</v>
      </c>
      <c r="B5">
        <f t="shared" ref="B5:B19" si="1">C5+273</f>
        <v>483</v>
      </c>
      <c r="C5">
        <v>210</v>
      </c>
      <c r="D5">
        <v>8.84</v>
      </c>
      <c r="E5">
        <f t="shared" ref="E5:E19" si="2">D5/0.16*0.0001</f>
        <v>5.5250000000000004E-3</v>
      </c>
      <c r="F5">
        <f t="shared" ref="F5:F19" si="3">E5/(3.14*(0.0125)^2*(3.14*(0.01)^2))*2*3.1415*0.135^2</f>
        <v>4106.6487362570488</v>
      </c>
      <c r="G5">
        <f t="shared" ref="G5:G19" si="4">F5/A5</f>
        <v>7.5456912997461694E-8</v>
      </c>
    </row>
    <row r="6" spans="1:20" x14ac:dyDescent="0.3">
      <c r="A6">
        <f t="shared" si="0"/>
        <v>59072816401</v>
      </c>
      <c r="B6">
        <f t="shared" si="1"/>
        <v>493</v>
      </c>
      <c r="C6">
        <v>220</v>
      </c>
      <c r="D6">
        <v>9.74</v>
      </c>
      <c r="E6">
        <f t="shared" si="2"/>
        <v>6.0875E-3</v>
      </c>
      <c r="F6">
        <f t="shared" si="3"/>
        <v>4524.7464582741686</v>
      </c>
      <c r="G6">
        <f t="shared" si="4"/>
        <v>7.6596084865145734E-8</v>
      </c>
    </row>
    <row r="7" spans="1:20" x14ac:dyDescent="0.3">
      <c r="A7">
        <f t="shared" si="0"/>
        <v>64013554081</v>
      </c>
      <c r="B7">
        <f t="shared" si="1"/>
        <v>503</v>
      </c>
      <c r="C7">
        <v>230</v>
      </c>
      <c r="D7">
        <v>10.65</v>
      </c>
      <c r="E7">
        <f t="shared" si="2"/>
        <v>6.6562500000000007E-3</v>
      </c>
      <c r="F7">
        <f t="shared" si="3"/>
        <v>4947.489710535925</v>
      </c>
      <c r="G7">
        <f t="shared" si="4"/>
        <v>7.7288158446499999E-8</v>
      </c>
      <c r="O7" t="s">
        <v>9</v>
      </c>
      <c r="P7" t="s">
        <v>8</v>
      </c>
      <c r="Q7" t="s">
        <v>7</v>
      </c>
      <c r="R7" t="s">
        <v>0</v>
      </c>
      <c r="S7" t="s">
        <v>1</v>
      </c>
      <c r="T7" t="s">
        <v>10</v>
      </c>
    </row>
    <row r="8" spans="1:20" x14ac:dyDescent="0.3">
      <c r="A8">
        <f t="shared" si="0"/>
        <v>69257922561</v>
      </c>
      <c r="B8">
        <f t="shared" si="1"/>
        <v>513</v>
      </c>
      <c r="C8">
        <v>240</v>
      </c>
      <c r="D8">
        <v>11.6</v>
      </c>
      <c r="E8">
        <f t="shared" si="2"/>
        <v>7.2500000000000004E-3</v>
      </c>
      <c r="F8">
        <f t="shared" si="3"/>
        <v>5388.8150837762178</v>
      </c>
      <c r="G8">
        <f t="shared" si="4"/>
        <v>7.7807922682490722E-8</v>
      </c>
      <c r="O8">
        <f>P8^(-2)</f>
        <v>54.869684499314126</v>
      </c>
      <c r="P8">
        <f>Q8*0.01</f>
        <v>0.13500000000000001</v>
      </c>
      <c r="Q8">
        <f>R8 - 28.5</f>
        <v>13.5</v>
      </c>
      <c r="R8">
        <v>42</v>
      </c>
      <c r="S8">
        <v>32.6</v>
      </c>
      <c r="T8">
        <f>S8 / 0.16*0.0001</f>
        <v>2.0375000000000001E-2</v>
      </c>
    </row>
    <row r="9" spans="1:20" x14ac:dyDescent="0.3">
      <c r="A9">
        <f t="shared" si="0"/>
        <v>74818113841</v>
      </c>
      <c r="B9">
        <f t="shared" si="1"/>
        <v>523</v>
      </c>
      <c r="C9">
        <v>250</v>
      </c>
      <c r="D9">
        <v>12.61</v>
      </c>
      <c r="E9">
        <f t="shared" si="2"/>
        <v>7.8812500000000011E-3</v>
      </c>
      <c r="F9">
        <f t="shared" si="3"/>
        <v>5858.013638484319</v>
      </c>
      <c r="G9">
        <f t="shared" si="4"/>
        <v>7.8296729732234346E-8</v>
      </c>
      <c r="O9">
        <f t="shared" ref="O9:O17" si="5">P9^(-2)</f>
        <v>36.73094582185491</v>
      </c>
      <c r="P9">
        <f t="shared" ref="P9:P17" si="6">Q9*0.01</f>
        <v>0.16500000000000001</v>
      </c>
      <c r="Q9">
        <f t="shared" ref="Q9:Q17" si="7">R9 - 28.5</f>
        <v>16.5</v>
      </c>
      <c r="R9">
        <v>45</v>
      </c>
      <c r="S9">
        <v>20.5</v>
      </c>
      <c r="T9">
        <f t="shared" ref="T9:T17" si="8">S9 / 0.16*0.0001</f>
        <v>1.2812500000000001E-2</v>
      </c>
    </row>
    <row r="10" spans="1:20" x14ac:dyDescent="0.3">
      <c r="A10">
        <f t="shared" si="0"/>
        <v>80706559921</v>
      </c>
      <c r="B10">
        <f t="shared" si="1"/>
        <v>533</v>
      </c>
      <c r="C10">
        <v>260</v>
      </c>
      <c r="D10">
        <v>13.71</v>
      </c>
      <c r="E10">
        <f t="shared" si="2"/>
        <v>8.56875E-3</v>
      </c>
      <c r="F10">
        <f t="shared" si="3"/>
        <v>6369.0219653941331</v>
      </c>
      <c r="G10">
        <f t="shared" si="4"/>
        <v>7.8915790384678527E-8</v>
      </c>
      <c r="O10">
        <f t="shared" si="5"/>
        <v>26.298487836949374</v>
      </c>
      <c r="P10">
        <f t="shared" si="6"/>
        <v>0.19500000000000001</v>
      </c>
      <c r="Q10">
        <f t="shared" si="7"/>
        <v>19.5</v>
      </c>
      <c r="R10">
        <v>48</v>
      </c>
      <c r="S10">
        <v>14.1</v>
      </c>
      <c r="T10">
        <f t="shared" si="8"/>
        <v>8.8125000000000009E-3</v>
      </c>
    </row>
    <row r="11" spans="1:20" x14ac:dyDescent="0.3">
      <c r="A11">
        <f t="shared" si="0"/>
        <v>86935932801</v>
      </c>
      <c r="B11">
        <f t="shared" si="1"/>
        <v>543</v>
      </c>
      <c r="C11">
        <v>270</v>
      </c>
      <c r="D11">
        <v>14.83</v>
      </c>
      <c r="E11">
        <f t="shared" si="2"/>
        <v>9.2687500000000009E-3</v>
      </c>
      <c r="F11">
        <f t="shared" si="3"/>
        <v>6889.3213527932157</v>
      </c>
      <c r="G11">
        <f t="shared" si="4"/>
        <v>7.9245958843774782E-8</v>
      </c>
      <c r="O11">
        <f t="shared" si="5"/>
        <v>19.753086419753085</v>
      </c>
      <c r="P11">
        <f t="shared" si="6"/>
        <v>0.22500000000000001</v>
      </c>
      <c r="Q11">
        <f t="shared" si="7"/>
        <v>22.5</v>
      </c>
      <c r="R11">
        <v>51</v>
      </c>
      <c r="S11">
        <v>10.55</v>
      </c>
      <c r="T11">
        <f t="shared" si="8"/>
        <v>6.5937500000000007E-3</v>
      </c>
    </row>
    <row r="12" spans="1:20" x14ac:dyDescent="0.3">
      <c r="A12">
        <f t="shared" si="0"/>
        <v>93519144481</v>
      </c>
      <c r="B12">
        <f t="shared" si="1"/>
        <v>553</v>
      </c>
      <c r="C12">
        <v>280</v>
      </c>
      <c r="D12">
        <v>15.97</v>
      </c>
      <c r="E12">
        <f t="shared" si="2"/>
        <v>9.9812500000000005E-3</v>
      </c>
      <c r="F12">
        <f t="shared" si="3"/>
        <v>7418.9118006815679</v>
      </c>
      <c r="G12">
        <f t="shared" si="4"/>
        <v>7.9330407071771765E-8</v>
      </c>
      <c r="O12">
        <f t="shared" si="5"/>
        <v>15.378700499807767</v>
      </c>
      <c r="P12">
        <f t="shared" si="6"/>
        <v>0.255</v>
      </c>
      <c r="Q12">
        <f t="shared" si="7"/>
        <v>25.5</v>
      </c>
      <c r="R12">
        <v>54</v>
      </c>
      <c r="S12">
        <v>8.48</v>
      </c>
      <c r="T12">
        <f t="shared" si="8"/>
        <v>5.3E-3</v>
      </c>
    </row>
    <row r="13" spans="1:20" x14ac:dyDescent="0.3">
      <c r="A13">
        <f t="shared" si="0"/>
        <v>100469346961</v>
      </c>
      <c r="B13">
        <f t="shared" si="1"/>
        <v>563</v>
      </c>
      <c r="C13">
        <v>290</v>
      </c>
      <c r="D13">
        <v>17.309999999999999</v>
      </c>
      <c r="E13">
        <f t="shared" si="2"/>
        <v>1.0818749999999999E-2</v>
      </c>
      <c r="F13">
        <f t="shared" si="3"/>
        <v>8041.4128534626143</v>
      </c>
      <c r="G13">
        <f t="shared" si="4"/>
        <v>8.0038470406144016E-8</v>
      </c>
      <c r="O13">
        <f t="shared" si="5"/>
        <v>12.311480455524775</v>
      </c>
      <c r="P13">
        <f t="shared" si="6"/>
        <v>0.28500000000000003</v>
      </c>
      <c r="Q13">
        <f t="shared" si="7"/>
        <v>28.5</v>
      </c>
      <c r="R13">
        <v>57</v>
      </c>
      <c r="S13">
        <v>6.98</v>
      </c>
      <c r="T13">
        <f t="shared" si="8"/>
        <v>4.3625000000000001E-3</v>
      </c>
    </row>
    <row r="14" spans="1:20" x14ac:dyDescent="0.3">
      <c r="A14">
        <f t="shared" si="0"/>
        <v>107799932241</v>
      </c>
      <c r="B14">
        <f t="shared" si="1"/>
        <v>573</v>
      </c>
      <c r="C14">
        <v>300</v>
      </c>
      <c r="D14">
        <v>18.739999999999998</v>
      </c>
      <c r="E14">
        <f t="shared" si="2"/>
        <v>1.1712499999999999E-2</v>
      </c>
      <c r="F14">
        <f t="shared" si="3"/>
        <v>8705.7236784453708</v>
      </c>
      <c r="G14">
        <f t="shared" si="4"/>
        <v>8.0758155385317452E-8</v>
      </c>
      <c r="O14">
        <f t="shared" si="5"/>
        <v>10.078105316200553</v>
      </c>
      <c r="P14">
        <f t="shared" si="6"/>
        <v>0.315</v>
      </c>
      <c r="Q14">
        <f t="shared" si="7"/>
        <v>31.5</v>
      </c>
      <c r="R14">
        <v>60</v>
      </c>
      <c r="S14">
        <v>5.87</v>
      </c>
      <c r="T14">
        <f t="shared" si="8"/>
        <v>3.6687500000000001E-3</v>
      </c>
    </row>
    <row r="15" spans="1:20" x14ac:dyDescent="0.3">
      <c r="A15">
        <f t="shared" si="0"/>
        <v>115524532321</v>
      </c>
      <c r="B15">
        <f t="shared" si="1"/>
        <v>583</v>
      </c>
      <c r="C15">
        <v>310</v>
      </c>
      <c r="D15">
        <v>19.899999999999999</v>
      </c>
      <c r="E15">
        <f t="shared" si="2"/>
        <v>1.2437499999999999E-2</v>
      </c>
      <c r="F15">
        <f t="shared" si="3"/>
        <v>9244.6051868229933</v>
      </c>
      <c r="G15">
        <f t="shared" si="4"/>
        <v>8.002287480494316E-8</v>
      </c>
      <c r="O15">
        <f t="shared" si="5"/>
        <v>8.4015963032976249</v>
      </c>
      <c r="P15">
        <f t="shared" si="6"/>
        <v>0.34500000000000003</v>
      </c>
      <c r="Q15">
        <f t="shared" si="7"/>
        <v>34.5</v>
      </c>
      <c r="R15">
        <v>63</v>
      </c>
      <c r="S15">
        <v>5.04</v>
      </c>
      <c r="T15">
        <f t="shared" si="8"/>
        <v>3.15E-3</v>
      </c>
    </row>
    <row r="16" spans="1:20" x14ac:dyDescent="0.3">
      <c r="A16">
        <f t="shared" si="0"/>
        <v>123657019201</v>
      </c>
      <c r="B16">
        <f t="shared" si="1"/>
        <v>593</v>
      </c>
      <c r="C16">
        <v>320</v>
      </c>
      <c r="D16">
        <v>21.4</v>
      </c>
      <c r="E16">
        <f t="shared" si="2"/>
        <v>1.3375000000000001E-2</v>
      </c>
      <c r="F16">
        <f t="shared" si="3"/>
        <v>9941.434723518194</v>
      </c>
      <c r="G16">
        <f t="shared" si="4"/>
        <v>8.039523180935449E-8</v>
      </c>
      <c r="O16">
        <f t="shared" si="5"/>
        <v>7.1111111111111107</v>
      </c>
      <c r="P16">
        <f t="shared" si="6"/>
        <v>0.375</v>
      </c>
      <c r="Q16">
        <f t="shared" si="7"/>
        <v>37.5</v>
      </c>
      <c r="R16">
        <v>66</v>
      </c>
      <c r="S16">
        <v>4.2</v>
      </c>
      <c r="T16">
        <f t="shared" si="8"/>
        <v>2.6250000000000002E-3</v>
      </c>
    </row>
    <row r="17" spans="1:20" x14ac:dyDescent="0.3">
      <c r="A17">
        <f t="shared" si="0"/>
        <v>132211504881</v>
      </c>
      <c r="B17">
        <f t="shared" si="1"/>
        <v>603</v>
      </c>
      <c r="C17">
        <v>330</v>
      </c>
      <c r="D17">
        <v>22.9</v>
      </c>
      <c r="E17">
        <f t="shared" si="2"/>
        <v>1.4312500000000001E-2</v>
      </c>
      <c r="F17">
        <f t="shared" si="3"/>
        <v>10638.264260213393</v>
      </c>
      <c r="G17">
        <f t="shared" si="4"/>
        <v>8.0463982841649126E-8</v>
      </c>
      <c r="O17">
        <f t="shared" si="5"/>
        <v>6.0966316110349021</v>
      </c>
      <c r="P17">
        <f t="shared" si="6"/>
        <v>0.40500000000000003</v>
      </c>
      <c r="Q17">
        <f t="shared" si="7"/>
        <v>40.5</v>
      </c>
      <c r="R17">
        <v>69</v>
      </c>
      <c r="S17">
        <v>3.55</v>
      </c>
      <c r="T17">
        <f t="shared" si="8"/>
        <v>2.2187500000000002E-3</v>
      </c>
    </row>
    <row r="18" spans="1:20" x14ac:dyDescent="0.3">
      <c r="A18">
        <f t="shared" si="0"/>
        <v>136651472896</v>
      </c>
      <c r="B18">
        <f t="shared" si="1"/>
        <v>608</v>
      </c>
      <c r="C18">
        <v>335</v>
      </c>
      <c r="D18">
        <v>23.7</v>
      </c>
      <c r="E18">
        <f t="shared" si="2"/>
        <v>1.4812500000000001E-2</v>
      </c>
      <c r="F18">
        <f t="shared" si="3"/>
        <v>11009.906679784168</v>
      </c>
      <c r="G18">
        <f t="shared" si="4"/>
        <v>8.0569249979203441E-8</v>
      </c>
    </row>
    <row r="19" spans="1:20" x14ac:dyDescent="0.3">
      <c r="A19" s="1">
        <f t="shared" si="0"/>
        <v>141202341361</v>
      </c>
      <c r="B19">
        <f t="shared" si="1"/>
        <v>613</v>
      </c>
      <c r="C19">
        <v>340</v>
      </c>
      <c r="D19">
        <v>24.4</v>
      </c>
      <c r="E19">
        <f t="shared" si="2"/>
        <v>1.5250000000000001E-2</v>
      </c>
      <c r="F19">
        <f t="shared" si="3"/>
        <v>11335.093796908597</v>
      </c>
      <c r="G19">
        <f t="shared" si="4"/>
        <v>8.0275537130996489E-8</v>
      </c>
    </row>
    <row r="20" spans="1:20" x14ac:dyDescent="0.3">
      <c r="G20" s="1">
        <f>_xlfn.STDEV.S(G4:G19)</f>
        <v>2.0125833956734073E-9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2021-02-24T08:10:04Z</dcterms:created>
  <dcterms:modified xsi:type="dcterms:W3CDTF">2021-02-25T15:06:51Z</dcterms:modified>
</cp:coreProperties>
</file>