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ehrSystem\Desktop\Studies\Term II - Master Degree\Advanced Lab\Exp  (5) - SEN\"/>
    </mc:Choice>
  </mc:AlternateContent>
  <xr:revisionPtr revIDLastSave="0" documentId="13_ncr:1_{54788EC7-EC76-436C-BBB4-834281135C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 I" sheetId="3" r:id="rId1"/>
    <sheet name="Exp II" sheetId="4" r:id="rId2"/>
    <sheet name="Exp III" sheetId="5" r:id="rId3"/>
    <sheet name="Exp IV" sheetId="6" r:id="rId4"/>
    <sheet name="Exp V" sheetId="7" r:id="rId5"/>
    <sheet name="Resistance of CdS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5" l="1"/>
  <c r="R7" i="5"/>
  <c r="S7" i="5"/>
  <c r="T7" i="5"/>
  <c r="U7" i="5"/>
  <c r="V7" i="5"/>
  <c r="W7" i="5"/>
  <c r="X7" i="5"/>
  <c r="P7" i="5"/>
  <c r="R6" i="5"/>
  <c r="S6" i="5" s="1"/>
  <c r="T6" i="5" s="1"/>
  <c r="U6" i="5" s="1"/>
  <c r="V6" i="5" s="1"/>
  <c r="W6" i="5" s="1"/>
  <c r="X6" i="5" s="1"/>
  <c r="Q6" i="5"/>
  <c r="D24" i="8"/>
  <c r="N24" i="8"/>
  <c r="M24" i="8"/>
  <c r="L24" i="8"/>
  <c r="K24" i="8"/>
  <c r="J24" i="8"/>
  <c r="I24" i="8"/>
  <c r="H24" i="8"/>
  <c r="G24" i="8"/>
  <c r="F24" i="8"/>
  <c r="E24" i="8"/>
  <c r="E10" i="8"/>
  <c r="F10" i="8"/>
  <c r="G10" i="8"/>
  <c r="H10" i="8"/>
  <c r="I10" i="8"/>
  <c r="J10" i="8"/>
  <c r="K10" i="8"/>
  <c r="L10" i="8"/>
  <c r="M10" i="8"/>
  <c r="N10" i="8"/>
  <c r="D10" i="8"/>
  <c r="E22" i="8"/>
  <c r="F22" i="8" s="1"/>
  <c r="G22" i="8" s="1"/>
  <c r="H22" i="8" s="1"/>
  <c r="I22" i="8" s="1"/>
  <c r="J22" i="8" s="1"/>
  <c r="K22" i="8" s="1"/>
  <c r="L22" i="8" s="1"/>
  <c r="M22" i="8" s="1"/>
  <c r="N22" i="8" s="1"/>
  <c r="E8" i="8"/>
  <c r="F8" i="8" s="1"/>
  <c r="G8" i="8" s="1"/>
  <c r="H8" i="8" s="1"/>
  <c r="I8" i="8" s="1"/>
  <c r="J8" i="8" s="1"/>
  <c r="K8" i="8" s="1"/>
  <c r="L8" i="8" s="1"/>
  <c r="M8" i="8" s="1"/>
  <c r="N8" i="8" s="1"/>
  <c r="E7" i="6"/>
  <c r="F7" i="6"/>
  <c r="G7" i="6"/>
  <c r="D7" i="6"/>
  <c r="F6" i="5"/>
  <c r="G6" i="5" s="1"/>
  <c r="H6" i="5" s="1"/>
  <c r="I6" i="5" s="1"/>
  <c r="J6" i="5" s="1"/>
  <c r="K6" i="5" s="1"/>
  <c r="L6" i="5" s="1"/>
  <c r="E6" i="5"/>
  <c r="F6" i="4"/>
  <c r="G6" i="4" s="1"/>
  <c r="H6" i="4" s="1"/>
  <c r="I6" i="4" s="1"/>
  <c r="J6" i="4" s="1"/>
  <c r="K6" i="4" s="1"/>
  <c r="L6" i="4" s="1"/>
  <c r="M6" i="4" s="1"/>
  <c r="N6" i="4" s="1"/>
  <c r="E6" i="4"/>
  <c r="E6" i="3"/>
  <c r="F6" i="3" s="1"/>
  <c r="G6" i="3" s="1"/>
  <c r="H6" i="3" s="1"/>
  <c r="I6" i="3" s="1"/>
  <c r="J6" i="3" s="1"/>
  <c r="K6" i="3" s="1"/>
  <c r="L6" i="3" s="1"/>
  <c r="M6" i="3" s="1"/>
  <c r="N6" i="3" s="1"/>
</calcChain>
</file>

<file path=xl/sharedStrings.xml><?xml version="1.0" encoding="utf-8"?>
<sst xmlns="http://schemas.openxmlformats.org/spreadsheetml/2006/main" count="54" uniqueCount="25">
  <si>
    <t>Properties:</t>
  </si>
  <si>
    <t>Constant Intensity</t>
  </si>
  <si>
    <t xml:space="preserve"> vs Voltage of CdS</t>
  </si>
  <si>
    <t xml:space="preserve"> = 0</t>
  </si>
  <si>
    <t>Voltage (V)</t>
  </si>
  <si>
    <t xml:space="preserve">    (mA)</t>
  </si>
  <si>
    <t>Note:</t>
  </si>
  <si>
    <t>We couldn't increase voltage to 28 V in Table I, since the maximum voltage that we could reach was 22 V.</t>
  </si>
  <si>
    <t xml:space="preserve"> vs Intensity of light on CdS</t>
  </si>
  <si>
    <t>V= 1V</t>
  </si>
  <si>
    <t>V=10V</t>
  </si>
  <si>
    <t>V=20V</t>
  </si>
  <si>
    <t>Measuring Frequency Response.</t>
  </si>
  <si>
    <t>Color of incident wave</t>
  </si>
  <si>
    <t>Angle between rails</t>
  </si>
  <si>
    <t xml:space="preserve"> (mA)</t>
  </si>
  <si>
    <t>green</t>
  </si>
  <si>
    <t>yellow</t>
  </si>
  <si>
    <t>red</t>
  </si>
  <si>
    <t>This experiment wasn't done since there was no BPY47-sensor on the Lab.</t>
  </si>
  <si>
    <t>(nm)</t>
  </si>
  <si>
    <t>Wavelength vs color in visible light.</t>
  </si>
  <si>
    <t>Violet</t>
  </si>
  <si>
    <r>
      <t>R(</t>
    </r>
    <r>
      <rPr>
        <sz val="11"/>
        <color theme="1"/>
        <rFont val="Calibri"/>
        <family val="2"/>
      </rPr>
      <t>Ω)</t>
    </r>
  </si>
  <si>
    <t xml:space="preserve">Cos(    )^2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</si>
</sst>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 vs Voltage of CdS for Aligned Polarizer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303018372703412"/>
                  <c:y val="0.11202719451735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I'!$D$6:$N$6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xVal>
          <c:yVal>
            <c:numRef>
              <c:f>'Exp I'!$D$7:$N$7</c:f>
              <c:numCache>
                <c:formatCode>General</c:formatCode>
                <c:ptCount val="11"/>
                <c:pt idx="0">
                  <c:v>0.45400000000000001</c:v>
                </c:pt>
                <c:pt idx="1">
                  <c:v>0.88300000000000001</c:v>
                </c:pt>
                <c:pt idx="2">
                  <c:v>1.3320000000000001</c:v>
                </c:pt>
                <c:pt idx="3">
                  <c:v>1.804</c:v>
                </c:pt>
                <c:pt idx="4">
                  <c:v>2.2519999999999998</c:v>
                </c:pt>
                <c:pt idx="5">
                  <c:v>2.7730000000000001</c:v>
                </c:pt>
                <c:pt idx="6">
                  <c:v>3.2509999999999999</c:v>
                </c:pt>
                <c:pt idx="7">
                  <c:v>3.7610000000000001</c:v>
                </c:pt>
                <c:pt idx="8">
                  <c:v>4.3099999999999996</c:v>
                </c:pt>
                <c:pt idx="9">
                  <c:v>4.8259999999999996</c:v>
                </c:pt>
                <c:pt idx="10">
                  <c:v>5.4210000000000003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A-4610-97A9-823DC21C6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4063"/>
        <c:axId val="56336463"/>
      </c:scatterChart>
      <c:valAx>
        <c:axId val="563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Vlotage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6463"/>
        <c:crosses val="autoZero"/>
        <c:crossBetween val="midCat"/>
      </c:valAx>
      <c:valAx>
        <c:axId val="563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I_ph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</a:t>
            </a:r>
            <a:r>
              <a:rPr lang="en-US" baseline="0"/>
              <a:t> vs Voltage of CdS in 45 Angle Difference of Polarizer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II'!$D$6:$N$6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xVal>
          <c:yVal>
            <c:numRef>
              <c:f>'Exp II'!$D$7:$N$7</c:f>
              <c:numCache>
                <c:formatCode>General</c:formatCode>
                <c:ptCount val="11"/>
                <c:pt idx="0">
                  <c:v>0.255</c:v>
                </c:pt>
                <c:pt idx="1">
                  <c:v>0.5</c:v>
                </c:pt>
                <c:pt idx="2">
                  <c:v>0.79</c:v>
                </c:pt>
                <c:pt idx="3">
                  <c:v>1.042</c:v>
                </c:pt>
                <c:pt idx="4">
                  <c:v>1.333</c:v>
                </c:pt>
                <c:pt idx="5">
                  <c:v>1.6080000000000001</c:v>
                </c:pt>
                <c:pt idx="6">
                  <c:v>1.8979999999999999</c:v>
                </c:pt>
                <c:pt idx="7">
                  <c:v>2.2250000000000001</c:v>
                </c:pt>
                <c:pt idx="8">
                  <c:v>2.5009999999999999</c:v>
                </c:pt>
                <c:pt idx="9">
                  <c:v>2.8410000000000002</c:v>
                </c:pt>
                <c:pt idx="10">
                  <c:v>3.1320000000000001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7-4881-9F92-C1368E1C9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0223"/>
        <c:axId val="152937343"/>
      </c:scatterChart>
      <c:valAx>
        <c:axId val="15294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37343"/>
        <c:crosses val="autoZero"/>
        <c:crossBetween val="midCat"/>
      </c:valAx>
      <c:valAx>
        <c:axId val="1529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I_ph(mA)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</a:t>
            </a:r>
            <a:r>
              <a:rPr lang="en-US" baseline="0"/>
              <a:t> in Different angle of polarizer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V=1v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III'!$D$6:$L$6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'Exp III'!$D$7:$L$7</c:f>
              <c:numCache>
                <c:formatCode>General</c:formatCode>
                <c:ptCount val="9"/>
                <c:pt idx="0">
                  <c:v>0.53500000000000003</c:v>
                </c:pt>
                <c:pt idx="1">
                  <c:v>0.5</c:v>
                </c:pt>
                <c:pt idx="2">
                  <c:v>0.44</c:v>
                </c:pt>
                <c:pt idx="3">
                  <c:v>0.36799999999999999</c:v>
                </c:pt>
                <c:pt idx="4">
                  <c:v>0.26600000000000001</c:v>
                </c:pt>
                <c:pt idx="5">
                  <c:v>0.16700000000000001</c:v>
                </c:pt>
                <c:pt idx="6">
                  <c:v>9.6000000000000002E-2</c:v>
                </c:pt>
                <c:pt idx="7">
                  <c:v>2.3E-2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E-48D4-A4A1-E39949DA426A}"/>
            </c:ext>
          </c:extLst>
        </c:ser>
        <c:ser>
          <c:idx val="1"/>
          <c:order val="1"/>
          <c:tx>
            <c:v>V=10v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III'!$D$6:$L$6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'Exp III'!$D$8:$L$8</c:f>
              <c:numCache>
                <c:formatCode>General</c:formatCode>
                <c:ptCount val="9"/>
                <c:pt idx="0">
                  <c:v>5.2859999999999996</c:v>
                </c:pt>
                <c:pt idx="1">
                  <c:v>4.92</c:v>
                </c:pt>
                <c:pt idx="2">
                  <c:v>4.33</c:v>
                </c:pt>
                <c:pt idx="3">
                  <c:v>3.633</c:v>
                </c:pt>
                <c:pt idx="4">
                  <c:v>2.7490000000000001</c:v>
                </c:pt>
                <c:pt idx="5">
                  <c:v>1.8149999999999999</c:v>
                </c:pt>
                <c:pt idx="6">
                  <c:v>0.92300000000000004</c:v>
                </c:pt>
                <c:pt idx="7">
                  <c:v>0.3</c:v>
                </c:pt>
                <c:pt idx="8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E-48D4-A4A1-E39949DA426A}"/>
            </c:ext>
          </c:extLst>
        </c:ser>
        <c:ser>
          <c:idx val="2"/>
          <c:order val="2"/>
          <c:tx>
            <c:v>V=20v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 III'!$D$6:$L$6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'Exp III'!$D$9:$L$9</c:f>
              <c:numCache>
                <c:formatCode>General</c:formatCode>
                <c:ptCount val="9"/>
                <c:pt idx="0">
                  <c:v>11.596</c:v>
                </c:pt>
                <c:pt idx="1">
                  <c:v>10.901999999999999</c:v>
                </c:pt>
                <c:pt idx="2">
                  <c:v>9.5850000000000009</c:v>
                </c:pt>
                <c:pt idx="3">
                  <c:v>7.93</c:v>
                </c:pt>
                <c:pt idx="4">
                  <c:v>5.9729999999999999</c:v>
                </c:pt>
                <c:pt idx="5">
                  <c:v>4</c:v>
                </c:pt>
                <c:pt idx="6">
                  <c:v>2.2320000000000002</c:v>
                </c:pt>
                <c:pt idx="7">
                  <c:v>0.57599999999999996</c:v>
                </c:pt>
                <c:pt idx="8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E-48D4-A4A1-E39949DA4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3103"/>
        <c:axId val="56335503"/>
      </c:scatterChart>
      <c:valAx>
        <c:axId val="5633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503"/>
        <c:crosses val="autoZero"/>
        <c:crossBetween val="midCat"/>
      </c:valAx>
      <c:valAx>
        <c:axId val="5633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I_ph(mA)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</a:t>
            </a:r>
            <a:r>
              <a:rPr lang="en-US" baseline="0"/>
              <a:t> vs Cos(\theta)^2 for different voltage of CdS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 III'!$P$7:$X$7</c:f>
              <c:numCache>
                <c:formatCode>General</c:formatCode>
                <c:ptCount val="9"/>
                <c:pt idx="0">
                  <c:v>0.9698463103929541</c:v>
                </c:pt>
                <c:pt idx="1">
                  <c:v>0.88302222155948906</c:v>
                </c:pt>
                <c:pt idx="2">
                  <c:v>0.75000000000000011</c:v>
                </c:pt>
                <c:pt idx="3">
                  <c:v>0.58682408883346515</c:v>
                </c:pt>
                <c:pt idx="4">
                  <c:v>0.41317591116653485</c:v>
                </c:pt>
                <c:pt idx="5">
                  <c:v>0.25000000000000011</c:v>
                </c:pt>
                <c:pt idx="6">
                  <c:v>0.11697777844051105</c:v>
                </c:pt>
                <c:pt idx="7">
                  <c:v>3.0153689607045831E-2</c:v>
                </c:pt>
                <c:pt idx="8">
                  <c:v>3.7524718414124473E-33</c:v>
                </c:pt>
              </c:numCache>
            </c:numRef>
          </c:xVal>
          <c:yVal>
            <c:numRef>
              <c:f>'Exp III'!$P$8:$X$8</c:f>
              <c:numCache>
                <c:formatCode>General</c:formatCode>
                <c:ptCount val="9"/>
                <c:pt idx="0">
                  <c:v>0.53500000000000003</c:v>
                </c:pt>
                <c:pt idx="1">
                  <c:v>0.5</c:v>
                </c:pt>
                <c:pt idx="2">
                  <c:v>0.44</c:v>
                </c:pt>
                <c:pt idx="3">
                  <c:v>0.36799999999999999</c:v>
                </c:pt>
                <c:pt idx="4">
                  <c:v>0.26600000000000001</c:v>
                </c:pt>
                <c:pt idx="5">
                  <c:v>0.16700000000000001</c:v>
                </c:pt>
                <c:pt idx="6">
                  <c:v>9.6000000000000002E-2</c:v>
                </c:pt>
                <c:pt idx="7">
                  <c:v>2.3E-2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3-462D-BC3E-72B8ADC5498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 III'!$P$7:$X$7</c:f>
              <c:numCache>
                <c:formatCode>General</c:formatCode>
                <c:ptCount val="9"/>
                <c:pt idx="0">
                  <c:v>0.9698463103929541</c:v>
                </c:pt>
                <c:pt idx="1">
                  <c:v>0.88302222155948906</c:v>
                </c:pt>
                <c:pt idx="2">
                  <c:v>0.75000000000000011</c:v>
                </c:pt>
                <c:pt idx="3">
                  <c:v>0.58682408883346515</c:v>
                </c:pt>
                <c:pt idx="4">
                  <c:v>0.41317591116653485</c:v>
                </c:pt>
                <c:pt idx="5">
                  <c:v>0.25000000000000011</c:v>
                </c:pt>
                <c:pt idx="6">
                  <c:v>0.11697777844051105</c:v>
                </c:pt>
                <c:pt idx="7">
                  <c:v>3.0153689607045831E-2</c:v>
                </c:pt>
                <c:pt idx="8">
                  <c:v>3.7524718414124473E-33</c:v>
                </c:pt>
              </c:numCache>
            </c:numRef>
          </c:xVal>
          <c:yVal>
            <c:numRef>
              <c:f>'Exp III'!$P$9:$X$9</c:f>
              <c:numCache>
                <c:formatCode>General</c:formatCode>
                <c:ptCount val="9"/>
                <c:pt idx="0">
                  <c:v>5.2859999999999996</c:v>
                </c:pt>
                <c:pt idx="1">
                  <c:v>4.92</c:v>
                </c:pt>
                <c:pt idx="2">
                  <c:v>4.33</c:v>
                </c:pt>
                <c:pt idx="3">
                  <c:v>3.633</c:v>
                </c:pt>
                <c:pt idx="4">
                  <c:v>2.7490000000000001</c:v>
                </c:pt>
                <c:pt idx="5">
                  <c:v>1.8149999999999999</c:v>
                </c:pt>
                <c:pt idx="6">
                  <c:v>0.92300000000000004</c:v>
                </c:pt>
                <c:pt idx="7">
                  <c:v>0.3</c:v>
                </c:pt>
                <c:pt idx="8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3-462D-BC3E-72B8ADC5498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 III'!$P$7:$X$7</c:f>
              <c:numCache>
                <c:formatCode>General</c:formatCode>
                <c:ptCount val="9"/>
                <c:pt idx="0">
                  <c:v>0.9698463103929541</c:v>
                </c:pt>
                <c:pt idx="1">
                  <c:v>0.88302222155948906</c:v>
                </c:pt>
                <c:pt idx="2">
                  <c:v>0.75000000000000011</c:v>
                </c:pt>
                <c:pt idx="3">
                  <c:v>0.58682408883346515</c:v>
                </c:pt>
                <c:pt idx="4">
                  <c:v>0.41317591116653485</c:v>
                </c:pt>
                <c:pt idx="5">
                  <c:v>0.25000000000000011</c:v>
                </c:pt>
                <c:pt idx="6">
                  <c:v>0.11697777844051105</c:v>
                </c:pt>
                <c:pt idx="7">
                  <c:v>3.0153689607045831E-2</c:v>
                </c:pt>
                <c:pt idx="8">
                  <c:v>3.7524718414124473E-33</c:v>
                </c:pt>
              </c:numCache>
            </c:numRef>
          </c:xVal>
          <c:yVal>
            <c:numRef>
              <c:f>'Exp III'!$P$10:$X$10</c:f>
              <c:numCache>
                <c:formatCode>General</c:formatCode>
                <c:ptCount val="9"/>
                <c:pt idx="0">
                  <c:v>11.596</c:v>
                </c:pt>
                <c:pt idx="1">
                  <c:v>10.901999999999999</c:v>
                </c:pt>
                <c:pt idx="2">
                  <c:v>9.5850000000000009</c:v>
                </c:pt>
                <c:pt idx="3">
                  <c:v>7.93</c:v>
                </c:pt>
                <c:pt idx="4">
                  <c:v>5.9729999999999999</c:v>
                </c:pt>
                <c:pt idx="5">
                  <c:v>4</c:v>
                </c:pt>
                <c:pt idx="6">
                  <c:v>2.2320000000000002</c:v>
                </c:pt>
                <c:pt idx="7">
                  <c:v>0.57599999999999996</c:v>
                </c:pt>
                <c:pt idx="8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3-462D-BC3E-72B8ADC54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2143"/>
        <c:axId val="152942623"/>
      </c:scatterChart>
      <c:valAx>
        <c:axId val="1529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Cos(\theta)^2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2623"/>
        <c:crosses val="autoZero"/>
        <c:crossBetween val="midCat"/>
      </c:valAx>
      <c:valAx>
        <c:axId val="1529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I_ph(mA)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</a:t>
            </a:r>
            <a:r>
              <a:rPr lang="en-US" baseline="0"/>
              <a:t> vs wavelength of incident light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IV'!$D$7:$G$7</c:f>
              <c:numCache>
                <c:formatCode>General</c:formatCode>
                <c:ptCount val="4"/>
                <c:pt idx="0">
                  <c:v>403.20315933277959</c:v>
                </c:pt>
                <c:pt idx="1">
                  <c:v>515.02832395824566</c:v>
                </c:pt>
                <c:pt idx="2">
                  <c:v>570.03357220944781</c:v>
                </c:pt>
                <c:pt idx="3">
                  <c:v>651.21854748212297</c:v>
                </c:pt>
              </c:numCache>
            </c:numRef>
          </c:xVal>
          <c:yVal>
            <c:numRef>
              <c:f>'Exp IV'!$D$8:$G$8</c:f>
              <c:numCache>
                <c:formatCode>General</c:formatCode>
                <c:ptCount val="4"/>
                <c:pt idx="0">
                  <c:v>1.2E-2</c:v>
                </c:pt>
                <c:pt idx="1">
                  <c:v>6.0999999999999999E-2</c:v>
                </c:pt>
                <c:pt idx="2">
                  <c:v>0.158</c:v>
                </c:pt>
                <c:pt idx="3">
                  <c:v>0.157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C-4F0B-A219-CB991BE84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7903"/>
        <c:axId val="152948383"/>
      </c:scatterChart>
      <c:valAx>
        <c:axId val="152947903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8383"/>
        <c:crosses val="autoZero"/>
        <c:crossBetween val="midCat"/>
      </c:valAx>
      <c:valAx>
        <c:axId val="1529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I_ph(mA)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243840</xdr:colOff>
      <xdr:row>1</xdr:row>
      <xdr:rowOff>175260</xdr:rowOff>
    </xdr:from>
    <xdr:ext cx="214354" cy="18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8CD1C8-3FE8-89BA-5D84-C669C05E7BCA}"/>
                </a:ext>
              </a:extLst>
            </xdr:cNvPr>
            <xdr:cNvSpPr txBox="1"/>
          </xdr:nvSpPr>
          <xdr:spPr>
            <a:xfrm>
              <a:off x="2072640" y="35814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8CD1C8-3FE8-89BA-5D84-C669C05E7BCA}"/>
                </a:ext>
              </a:extLst>
            </xdr:cNvPr>
            <xdr:cNvSpPr txBox="1"/>
          </xdr:nvSpPr>
          <xdr:spPr>
            <a:xfrm>
              <a:off x="2072640" y="35814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𝐼_𝑝ℎ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365760</xdr:colOff>
      <xdr:row>5</xdr:row>
      <xdr:rowOff>175260</xdr:rowOff>
    </xdr:from>
    <xdr:ext cx="214354" cy="18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FBCF46D-9574-438D-8A26-A500D3837963}"/>
                </a:ext>
              </a:extLst>
            </xdr:cNvPr>
            <xdr:cNvSpPr txBox="1"/>
          </xdr:nvSpPr>
          <xdr:spPr>
            <a:xfrm>
              <a:off x="975360" y="90678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FBCF46D-9574-438D-8A26-A500D3837963}"/>
                </a:ext>
              </a:extLst>
            </xdr:cNvPr>
            <xdr:cNvSpPr txBox="1"/>
          </xdr:nvSpPr>
          <xdr:spPr>
            <a:xfrm>
              <a:off x="975360" y="90678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𝐼_𝑝ℎ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30480</xdr:colOff>
      <xdr:row>2</xdr:row>
      <xdr:rowOff>7620</xdr:rowOff>
    </xdr:from>
    <xdr:ext cx="3134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6EF0F12-4129-424E-AF4B-E04B12271173}"/>
                </a:ext>
              </a:extLst>
            </xdr:cNvPr>
            <xdr:cNvSpPr txBox="1"/>
          </xdr:nvSpPr>
          <xdr:spPr>
            <a:xfrm>
              <a:off x="11612880" y="1104900"/>
              <a:ext cx="313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6EF0F12-4129-424E-AF4B-E04B12271173}"/>
                </a:ext>
              </a:extLst>
            </xdr:cNvPr>
            <xdr:cNvSpPr txBox="1"/>
          </xdr:nvSpPr>
          <xdr:spPr>
            <a:xfrm>
              <a:off x="11612880" y="1104900"/>
              <a:ext cx="313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</xdr:col>
      <xdr:colOff>160020</xdr:colOff>
      <xdr:row>7</xdr:row>
      <xdr:rowOff>175260</xdr:rowOff>
    </xdr:from>
    <xdr:to>
      <xdr:col>8</xdr:col>
      <xdr:colOff>464820</xdr:colOff>
      <xdr:row>22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B9E539-254F-7489-939F-882AE7307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243840</xdr:colOff>
      <xdr:row>1</xdr:row>
      <xdr:rowOff>175260</xdr:rowOff>
    </xdr:from>
    <xdr:ext cx="214354" cy="18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C1A27C-C8F6-4C82-9EDD-3D32F78D7320}"/>
                </a:ext>
              </a:extLst>
            </xdr:cNvPr>
            <xdr:cNvSpPr txBox="1"/>
          </xdr:nvSpPr>
          <xdr:spPr>
            <a:xfrm>
              <a:off x="2072640" y="35814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C1A27C-C8F6-4C82-9EDD-3D32F78D7320}"/>
                </a:ext>
              </a:extLst>
            </xdr:cNvPr>
            <xdr:cNvSpPr txBox="1"/>
          </xdr:nvSpPr>
          <xdr:spPr>
            <a:xfrm>
              <a:off x="2072640" y="35814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𝐼_𝑝ℎ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365760</xdr:colOff>
      <xdr:row>5</xdr:row>
      <xdr:rowOff>175260</xdr:rowOff>
    </xdr:from>
    <xdr:ext cx="214354" cy="18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AFE520-D2DB-4E53-8C45-D030519C2895}"/>
                </a:ext>
              </a:extLst>
            </xdr:cNvPr>
            <xdr:cNvSpPr txBox="1"/>
          </xdr:nvSpPr>
          <xdr:spPr>
            <a:xfrm>
              <a:off x="975360" y="108966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AFE520-D2DB-4E53-8C45-D030519C2895}"/>
                </a:ext>
              </a:extLst>
            </xdr:cNvPr>
            <xdr:cNvSpPr txBox="1"/>
          </xdr:nvSpPr>
          <xdr:spPr>
            <a:xfrm>
              <a:off x="975360" y="108966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𝐼_𝑝ℎ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30480</xdr:colOff>
      <xdr:row>2</xdr:row>
      <xdr:rowOff>7620</xdr:rowOff>
    </xdr:from>
    <xdr:ext cx="6400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A55C32E-BD0D-4C45-998D-A9E946691CC1}"/>
                </a:ext>
              </a:extLst>
            </xdr:cNvPr>
            <xdr:cNvSpPr txBox="1"/>
          </xdr:nvSpPr>
          <xdr:spPr>
            <a:xfrm>
              <a:off x="7345680" y="373380"/>
              <a:ext cx="640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45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°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A55C32E-BD0D-4C45-998D-A9E946691CC1}"/>
                </a:ext>
              </a:extLst>
            </xdr:cNvPr>
            <xdr:cNvSpPr txBox="1"/>
          </xdr:nvSpPr>
          <xdr:spPr>
            <a:xfrm>
              <a:off x="7345680" y="373380"/>
              <a:ext cx="640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𝜃=45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</xdr:col>
      <xdr:colOff>0</xdr:colOff>
      <xdr:row>8</xdr:row>
      <xdr:rowOff>7620</xdr:rowOff>
    </xdr:from>
    <xdr:to>
      <xdr:col>8</xdr:col>
      <xdr:colOff>304800</xdr:colOff>
      <xdr:row>23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53A9C7-68C7-9A0D-CD73-ECDAFCEBC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312420</xdr:colOff>
      <xdr:row>2</xdr:row>
      <xdr:rowOff>0</xdr:rowOff>
    </xdr:from>
    <xdr:ext cx="214354" cy="18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0231F50-2F27-48A7-B2B8-A591A815E721}"/>
                </a:ext>
              </a:extLst>
            </xdr:cNvPr>
            <xdr:cNvSpPr txBox="1"/>
          </xdr:nvSpPr>
          <xdr:spPr>
            <a:xfrm>
              <a:off x="2141220" y="36576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0231F50-2F27-48A7-B2B8-A591A815E721}"/>
                </a:ext>
              </a:extLst>
            </xdr:cNvPr>
            <xdr:cNvSpPr txBox="1"/>
          </xdr:nvSpPr>
          <xdr:spPr>
            <a:xfrm>
              <a:off x="2141220" y="36576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𝐼_𝑝ℎ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457200</xdr:colOff>
      <xdr:row>5</xdr:row>
      <xdr:rowOff>7620</xdr:rowOff>
    </xdr:from>
    <xdr:ext cx="2853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BC7453-728C-5279-0D91-3D6A6DD6AA5C}"/>
                </a:ext>
              </a:extLst>
            </xdr:cNvPr>
            <xdr:cNvSpPr txBox="1"/>
          </xdr:nvSpPr>
          <xdr:spPr>
            <a:xfrm>
              <a:off x="1066800" y="922020"/>
              <a:ext cx="2853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(°)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BC7453-728C-5279-0D91-3D6A6DD6AA5C}"/>
                </a:ext>
              </a:extLst>
            </xdr:cNvPr>
            <xdr:cNvSpPr txBox="1"/>
          </xdr:nvSpPr>
          <xdr:spPr>
            <a:xfrm>
              <a:off x="1066800" y="922020"/>
              <a:ext cx="2853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</xdr:col>
      <xdr:colOff>30480</xdr:colOff>
      <xdr:row>10</xdr:row>
      <xdr:rowOff>22860</xdr:rowOff>
    </xdr:from>
    <xdr:to>
      <xdr:col>8</xdr:col>
      <xdr:colOff>335280</xdr:colOff>
      <xdr:row>25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DC5E63-36CC-C88E-48D8-C26D1BA37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457200</xdr:colOff>
      <xdr:row>5</xdr:row>
      <xdr:rowOff>7620</xdr:rowOff>
    </xdr:from>
    <xdr:ext cx="2853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6BB54CA-527B-4EB1-85CA-779E59809201}"/>
                </a:ext>
              </a:extLst>
            </xdr:cNvPr>
            <xdr:cNvSpPr txBox="1"/>
          </xdr:nvSpPr>
          <xdr:spPr>
            <a:xfrm>
              <a:off x="1066800" y="922020"/>
              <a:ext cx="2853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(°)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6BB54CA-527B-4EB1-85CA-779E59809201}"/>
                </a:ext>
              </a:extLst>
            </xdr:cNvPr>
            <xdr:cNvSpPr txBox="1"/>
          </xdr:nvSpPr>
          <xdr:spPr>
            <a:xfrm>
              <a:off x="1066800" y="922020"/>
              <a:ext cx="2853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548640</xdr:colOff>
      <xdr:row>6</xdr:row>
      <xdr:rowOff>15240</xdr:rowOff>
    </xdr:from>
    <xdr:ext cx="18393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C091203-1BF5-4BDB-BA52-4AC82D371796}"/>
                </a:ext>
              </a:extLst>
            </xdr:cNvPr>
            <xdr:cNvSpPr txBox="1"/>
          </xdr:nvSpPr>
          <xdr:spPr>
            <a:xfrm>
              <a:off x="8473440" y="1112520"/>
              <a:ext cx="183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C091203-1BF5-4BDB-BA52-4AC82D371796}"/>
                </a:ext>
              </a:extLst>
            </xdr:cNvPr>
            <xdr:cNvSpPr txBox="1"/>
          </xdr:nvSpPr>
          <xdr:spPr>
            <a:xfrm>
              <a:off x="8473440" y="1112520"/>
              <a:ext cx="183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13</xdr:col>
      <xdr:colOff>91440</xdr:colOff>
      <xdr:row>10</xdr:row>
      <xdr:rowOff>137160</xdr:rowOff>
    </xdr:from>
    <xdr:to>
      <xdr:col>20</xdr:col>
      <xdr:colOff>396240</xdr:colOff>
      <xdr:row>25</xdr:row>
      <xdr:rowOff>137160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76FBFB-FB6C-CD21-0D40-F6DA9DD38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297180</xdr:colOff>
      <xdr:row>6</xdr:row>
      <xdr:rowOff>175260</xdr:rowOff>
    </xdr:from>
    <xdr:ext cx="214354" cy="18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54827E3-2D44-48EC-89B8-BF23915A5864}"/>
                </a:ext>
              </a:extLst>
            </xdr:cNvPr>
            <xdr:cNvSpPr txBox="1"/>
          </xdr:nvSpPr>
          <xdr:spPr>
            <a:xfrm>
              <a:off x="906780" y="108966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54827E3-2D44-48EC-89B8-BF23915A5864}"/>
                </a:ext>
              </a:extLst>
            </xdr:cNvPr>
            <xdr:cNvSpPr txBox="1"/>
          </xdr:nvSpPr>
          <xdr:spPr>
            <a:xfrm>
              <a:off x="906780" y="108966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𝐼_𝑝ℎ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373380</xdr:colOff>
      <xdr:row>5</xdr:row>
      <xdr:rowOff>22860</xdr:rowOff>
    </xdr:from>
    <xdr:ext cx="146900" cy="125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7EA510C-E4A6-93B9-7032-DAAAC1A9F82D}"/>
                </a:ext>
              </a:extLst>
            </xdr:cNvPr>
            <xdr:cNvSpPr txBox="1"/>
          </xdr:nvSpPr>
          <xdr:spPr>
            <a:xfrm>
              <a:off x="1592580" y="937260"/>
              <a:ext cx="146900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8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°)</m:t>
                    </m:r>
                  </m:oMath>
                </m:oMathPara>
              </a14:m>
              <a:endParaRPr lang="en-US" sz="8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7EA510C-E4A6-93B9-7032-DAAAC1A9F82D}"/>
                </a:ext>
              </a:extLst>
            </xdr:cNvPr>
            <xdr:cNvSpPr txBox="1"/>
          </xdr:nvSpPr>
          <xdr:spPr>
            <a:xfrm>
              <a:off x="1592580" y="937260"/>
              <a:ext cx="146900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(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°)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1</xdr:col>
      <xdr:colOff>335280</xdr:colOff>
      <xdr:row>6</xdr:row>
      <xdr:rowOff>7620</xdr:rowOff>
    </xdr:from>
    <xdr:ext cx="1997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2DF1A7-917C-CDA4-B7F6-4D7126787916}"/>
                </a:ext>
              </a:extLst>
            </xdr:cNvPr>
            <xdr:cNvSpPr txBox="1"/>
          </xdr:nvSpPr>
          <xdr:spPr>
            <a:xfrm>
              <a:off x="944880" y="1470660"/>
              <a:ext cx="1997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1">
                        <a:latin typeface="Cambria Math" panose="02040503050406030204" pitchFamily="18" charset="0"/>
                      </a:rPr>
                      <m:t>λ</m:t>
                    </m:r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2DF1A7-917C-CDA4-B7F6-4D7126787916}"/>
                </a:ext>
              </a:extLst>
            </xdr:cNvPr>
            <xdr:cNvSpPr txBox="1"/>
          </xdr:nvSpPr>
          <xdr:spPr>
            <a:xfrm>
              <a:off x="944880" y="1470660"/>
              <a:ext cx="1997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λ</a:t>
              </a:r>
              <a:endParaRPr lang="en-US" sz="1100" b="0"/>
            </a:p>
          </xdr:txBody>
        </xdr:sp>
      </mc:Fallback>
    </mc:AlternateContent>
    <xdr:clientData/>
  </xdr:oneCellAnchor>
  <xdr:twoCellAnchor>
    <xdr:from>
      <xdr:col>1</xdr:col>
      <xdr:colOff>7620</xdr:colOff>
      <xdr:row>9</xdr:row>
      <xdr:rowOff>22860</xdr:rowOff>
    </xdr:from>
    <xdr:to>
      <xdr:col>9</xdr:col>
      <xdr:colOff>53340</xdr:colOff>
      <xdr:row>27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3EE590-1B6E-7FDD-1A2E-A4977AE0A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30480</xdr:colOff>
      <xdr:row>7</xdr:row>
      <xdr:rowOff>38100</xdr:rowOff>
    </xdr:from>
    <xdr:to>
      <xdr:col>17</xdr:col>
      <xdr:colOff>0</xdr:colOff>
      <xdr:row>21</xdr:row>
      <xdr:rowOff>169439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E5C033-E6E4-0ED5-FC78-AE565E5A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840" y="1318260"/>
          <a:ext cx="4236720" cy="269165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243840</xdr:colOff>
      <xdr:row>3</xdr:row>
      <xdr:rowOff>175260</xdr:rowOff>
    </xdr:from>
    <xdr:ext cx="214354" cy="18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506B704-D0F0-4B6C-8080-2B938A611D97}"/>
                </a:ext>
              </a:extLst>
            </xdr:cNvPr>
            <xdr:cNvSpPr txBox="1"/>
          </xdr:nvSpPr>
          <xdr:spPr>
            <a:xfrm>
              <a:off x="2072640" y="35814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506B704-D0F0-4B6C-8080-2B938A611D97}"/>
                </a:ext>
              </a:extLst>
            </xdr:cNvPr>
            <xdr:cNvSpPr txBox="1"/>
          </xdr:nvSpPr>
          <xdr:spPr>
            <a:xfrm>
              <a:off x="2072640" y="35814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𝐼_𝑝ℎ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365760</xdr:colOff>
      <xdr:row>7</xdr:row>
      <xdr:rowOff>175260</xdr:rowOff>
    </xdr:from>
    <xdr:ext cx="214354" cy="18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985286-1F4B-4F14-8D45-2441B54CB13E}"/>
                </a:ext>
              </a:extLst>
            </xdr:cNvPr>
            <xdr:cNvSpPr txBox="1"/>
          </xdr:nvSpPr>
          <xdr:spPr>
            <a:xfrm>
              <a:off x="975360" y="108966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985286-1F4B-4F14-8D45-2441B54CB13E}"/>
                </a:ext>
              </a:extLst>
            </xdr:cNvPr>
            <xdr:cNvSpPr txBox="1"/>
          </xdr:nvSpPr>
          <xdr:spPr>
            <a:xfrm>
              <a:off x="975360" y="108966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𝐼_𝑝ℎ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30480</xdr:colOff>
      <xdr:row>4</xdr:row>
      <xdr:rowOff>7620</xdr:rowOff>
    </xdr:from>
    <xdr:ext cx="3134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92D9151-9EB2-4BEF-A659-B3EFE165F67D}"/>
                </a:ext>
              </a:extLst>
            </xdr:cNvPr>
            <xdr:cNvSpPr txBox="1"/>
          </xdr:nvSpPr>
          <xdr:spPr>
            <a:xfrm>
              <a:off x="7345680" y="373380"/>
              <a:ext cx="313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92D9151-9EB2-4BEF-A659-B3EFE165F67D}"/>
                </a:ext>
              </a:extLst>
            </xdr:cNvPr>
            <xdr:cNvSpPr txBox="1"/>
          </xdr:nvSpPr>
          <xdr:spPr>
            <a:xfrm>
              <a:off x="7345680" y="373380"/>
              <a:ext cx="313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243840</xdr:colOff>
      <xdr:row>17</xdr:row>
      <xdr:rowOff>175260</xdr:rowOff>
    </xdr:from>
    <xdr:ext cx="214354" cy="18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1EFD7B-B688-409A-8F9D-4F17A81275A4}"/>
                </a:ext>
              </a:extLst>
            </xdr:cNvPr>
            <xdr:cNvSpPr txBox="1"/>
          </xdr:nvSpPr>
          <xdr:spPr>
            <a:xfrm>
              <a:off x="2072640" y="35814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1EFD7B-B688-409A-8F9D-4F17A81275A4}"/>
                </a:ext>
              </a:extLst>
            </xdr:cNvPr>
            <xdr:cNvSpPr txBox="1"/>
          </xdr:nvSpPr>
          <xdr:spPr>
            <a:xfrm>
              <a:off x="2072640" y="35814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𝐼_𝑝ℎ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365760</xdr:colOff>
      <xdr:row>21</xdr:row>
      <xdr:rowOff>175260</xdr:rowOff>
    </xdr:from>
    <xdr:ext cx="214354" cy="18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C401156-90AB-4C0D-99D0-59F4BA8B204A}"/>
                </a:ext>
              </a:extLst>
            </xdr:cNvPr>
            <xdr:cNvSpPr txBox="1"/>
          </xdr:nvSpPr>
          <xdr:spPr>
            <a:xfrm>
              <a:off x="975360" y="108966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C401156-90AB-4C0D-99D0-59F4BA8B204A}"/>
                </a:ext>
              </a:extLst>
            </xdr:cNvPr>
            <xdr:cNvSpPr txBox="1"/>
          </xdr:nvSpPr>
          <xdr:spPr>
            <a:xfrm>
              <a:off x="975360" y="1089660"/>
              <a:ext cx="214354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𝐼_𝑝ℎ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30480</xdr:colOff>
      <xdr:row>18</xdr:row>
      <xdr:rowOff>7620</xdr:rowOff>
    </xdr:from>
    <xdr:ext cx="6400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CCE4EBD-6DF5-4CE3-ABA7-6CC3AF2B91E7}"/>
                </a:ext>
              </a:extLst>
            </xdr:cNvPr>
            <xdr:cNvSpPr txBox="1"/>
          </xdr:nvSpPr>
          <xdr:spPr>
            <a:xfrm>
              <a:off x="7345680" y="373380"/>
              <a:ext cx="640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45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°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CCE4EBD-6DF5-4CE3-ABA7-6CC3AF2B91E7}"/>
                </a:ext>
              </a:extLst>
            </xdr:cNvPr>
            <xdr:cNvSpPr txBox="1"/>
          </xdr:nvSpPr>
          <xdr:spPr>
            <a:xfrm>
              <a:off x="7345680" y="373380"/>
              <a:ext cx="640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𝜃=45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A2AE-0705-4CE3-9611-15EA82DF3A2C}">
  <dimension ref="B3:N7"/>
  <sheetViews>
    <sheetView tabSelected="1" workbookViewId="0">
      <selection activeCell="J7" sqref="J7"/>
    </sheetView>
  </sheetViews>
  <sheetFormatPr defaultRowHeight="14.4" x14ac:dyDescent="0.3"/>
  <sheetData>
    <row r="3" spans="2:14" x14ac:dyDescent="0.3">
      <c r="B3" s="4" t="s">
        <v>0</v>
      </c>
      <c r="C3" s="4"/>
      <c r="D3" s="4" t="s">
        <v>2</v>
      </c>
      <c r="E3" s="4"/>
      <c r="F3" s="4"/>
      <c r="H3" s="4" t="s">
        <v>1</v>
      </c>
      <c r="I3" s="4"/>
      <c r="J3" s="4"/>
      <c r="L3" s="4" t="s">
        <v>3</v>
      </c>
      <c r="M3" s="4"/>
      <c r="N3" s="4"/>
    </row>
    <row r="4" spans="2:14" x14ac:dyDescent="0.3">
      <c r="B4" s="4" t="s">
        <v>6</v>
      </c>
      <c r="C4" s="4"/>
      <c r="D4" s="4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</row>
    <row r="6" spans="2:14" x14ac:dyDescent="0.3">
      <c r="B6" s="2" t="s">
        <v>4</v>
      </c>
      <c r="C6" s="2"/>
      <c r="D6" s="1">
        <v>2</v>
      </c>
      <c r="E6" s="1">
        <f>D6+2</f>
        <v>4</v>
      </c>
      <c r="F6" s="1">
        <f>E6+2</f>
        <v>6</v>
      </c>
      <c r="G6" s="1">
        <f>F6+2</f>
        <v>8</v>
      </c>
      <c r="H6" s="1">
        <f>G6+2</f>
        <v>10</v>
      </c>
      <c r="I6" s="1">
        <f>H6+2</f>
        <v>12</v>
      </c>
      <c r="J6" s="1">
        <f>I6+2</f>
        <v>14</v>
      </c>
      <c r="K6" s="1">
        <f>J6+2</f>
        <v>16</v>
      </c>
      <c r="L6" s="1">
        <f>K6+2</f>
        <v>18</v>
      </c>
      <c r="M6" s="1">
        <f>L6+2</f>
        <v>20</v>
      </c>
      <c r="N6" s="1">
        <f>M6+2</f>
        <v>22</v>
      </c>
    </row>
    <row r="7" spans="2:14" x14ac:dyDescent="0.3">
      <c r="B7" s="2" t="s">
        <v>5</v>
      </c>
      <c r="C7" s="2"/>
      <c r="D7" s="1">
        <v>0.45400000000000001</v>
      </c>
      <c r="E7" s="1">
        <v>0.88300000000000001</v>
      </c>
      <c r="F7" s="1">
        <v>1.3320000000000001</v>
      </c>
      <c r="G7" s="1">
        <v>1.804</v>
      </c>
      <c r="H7" s="1">
        <v>2.2519999999999998</v>
      </c>
      <c r="I7" s="1">
        <v>2.7730000000000001</v>
      </c>
      <c r="J7" s="1">
        <v>3.2509999999999999</v>
      </c>
      <c r="K7" s="1">
        <v>3.7610000000000001</v>
      </c>
      <c r="L7" s="1">
        <v>4.3099999999999996</v>
      </c>
      <c r="M7" s="1">
        <v>4.8259999999999996</v>
      </c>
      <c r="N7" s="1">
        <v>5.4210000000000003</v>
      </c>
    </row>
  </sheetData>
  <mergeCells count="8">
    <mergeCell ref="B3:C3"/>
    <mergeCell ref="D3:F3"/>
    <mergeCell ref="H3:J3"/>
    <mergeCell ref="B6:C6"/>
    <mergeCell ref="B7:C7"/>
    <mergeCell ref="B4:C4"/>
    <mergeCell ref="D4:N4"/>
    <mergeCell ref="L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CA6E-B2A6-424A-A006-97603B4D6DC1}">
  <dimension ref="B3:N7"/>
  <sheetViews>
    <sheetView workbookViewId="0">
      <selection activeCell="N7" sqref="B3:N7"/>
    </sheetView>
  </sheetViews>
  <sheetFormatPr defaultRowHeight="14.4" x14ac:dyDescent="0.3"/>
  <sheetData>
    <row r="3" spans="2:14" x14ac:dyDescent="0.3">
      <c r="B3" s="4" t="s">
        <v>0</v>
      </c>
      <c r="C3" s="4"/>
      <c r="D3" s="4" t="s">
        <v>2</v>
      </c>
      <c r="E3" s="4"/>
      <c r="F3" s="4"/>
      <c r="H3" s="4" t="s">
        <v>1</v>
      </c>
      <c r="I3" s="4"/>
      <c r="J3" s="4"/>
      <c r="L3" s="4"/>
      <c r="M3" s="4"/>
      <c r="N3" s="4"/>
    </row>
    <row r="4" spans="2:14" x14ac:dyDescent="0.3">
      <c r="B4" s="4" t="s">
        <v>6</v>
      </c>
      <c r="C4" s="4"/>
      <c r="D4" s="4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</row>
    <row r="6" spans="2:14" x14ac:dyDescent="0.3">
      <c r="B6" s="2" t="s">
        <v>4</v>
      </c>
      <c r="C6" s="2"/>
      <c r="D6" s="1">
        <v>2</v>
      </c>
      <c r="E6" s="1">
        <f>D6+2</f>
        <v>4</v>
      </c>
      <c r="F6" s="1">
        <f>E6+2</f>
        <v>6</v>
      </c>
      <c r="G6" s="1">
        <f>F6+2</f>
        <v>8</v>
      </c>
      <c r="H6" s="1">
        <f>G6+2</f>
        <v>10</v>
      </c>
      <c r="I6" s="1">
        <f>H6+2</f>
        <v>12</v>
      </c>
      <c r="J6" s="1">
        <f>I6+2</f>
        <v>14</v>
      </c>
      <c r="K6" s="1">
        <f>J6+2</f>
        <v>16</v>
      </c>
      <c r="L6" s="1">
        <f>K6+2</f>
        <v>18</v>
      </c>
      <c r="M6" s="1">
        <f>L6+2</f>
        <v>20</v>
      </c>
      <c r="N6" s="1">
        <f>M6+2</f>
        <v>22</v>
      </c>
    </row>
    <row r="7" spans="2:14" x14ac:dyDescent="0.3">
      <c r="B7" s="2" t="s">
        <v>5</v>
      </c>
      <c r="C7" s="2"/>
      <c r="D7" s="1">
        <v>0.255</v>
      </c>
      <c r="E7" s="1">
        <v>0.5</v>
      </c>
      <c r="F7" s="1">
        <v>0.79</v>
      </c>
      <c r="G7" s="1">
        <v>1.042</v>
      </c>
      <c r="H7" s="1">
        <v>1.333</v>
      </c>
      <c r="I7" s="1">
        <v>1.6080000000000001</v>
      </c>
      <c r="J7" s="1">
        <v>1.8979999999999999</v>
      </c>
      <c r="K7" s="1">
        <v>2.2250000000000001</v>
      </c>
      <c r="L7" s="1">
        <v>2.5009999999999999</v>
      </c>
      <c r="M7" s="1">
        <v>2.8410000000000002</v>
      </c>
      <c r="N7" s="1">
        <v>3.1320000000000001</v>
      </c>
    </row>
  </sheetData>
  <mergeCells count="8">
    <mergeCell ref="B6:C6"/>
    <mergeCell ref="B7:C7"/>
    <mergeCell ref="B3:C3"/>
    <mergeCell ref="D3:F3"/>
    <mergeCell ref="H3:J3"/>
    <mergeCell ref="L3:N3"/>
    <mergeCell ref="B4:C4"/>
    <mergeCell ref="D4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F4FF-FBB4-4749-9E5B-3F02CE39207B}">
  <dimension ref="B3:X10"/>
  <sheetViews>
    <sheetView workbookViewId="0">
      <selection activeCell="L15" sqref="L15"/>
    </sheetView>
  </sheetViews>
  <sheetFormatPr defaultRowHeight="14.4" x14ac:dyDescent="0.3"/>
  <sheetData>
    <row r="3" spans="2:24" x14ac:dyDescent="0.3">
      <c r="B3" s="4" t="s">
        <v>0</v>
      </c>
      <c r="C3" s="4"/>
      <c r="D3" s="4" t="s">
        <v>8</v>
      </c>
      <c r="E3" s="4"/>
      <c r="F3" s="4"/>
      <c r="G3" s="4"/>
    </row>
    <row r="6" spans="2:24" x14ac:dyDescent="0.3">
      <c r="B6" s="4"/>
      <c r="C6" s="4"/>
      <c r="D6" s="1">
        <v>10</v>
      </c>
      <c r="E6" s="1">
        <f>D6+10</f>
        <v>20</v>
      </c>
      <c r="F6" s="1">
        <f t="shared" ref="F6:L6" si="0">E6+10</f>
        <v>30</v>
      </c>
      <c r="G6" s="1">
        <f t="shared" si="0"/>
        <v>40</v>
      </c>
      <c r="H6" s="1">
        <f t="shared" si="0"/>
        <v>50</v>
      </c>
      <c r="I6" s="1">
        <f t="shared" si="0"/>
        <v>60</v>
      </c>
      <c r="J6" s="1">
        <f t="shared" si="0"/>
        <v>70</v>
      </c>
      <c r="K6" s="1">
        <f t="shared" si="0"/>
        <v>80</v>
      </c>
      <c r="L6" s="1">
        <f t="shared" si="0"/>
        <v>90</v>
      </c>
      <c r="N6" s="2"/>
      <c r="O6" s="2"/>
      <c r="P6" s="1">
        <v>10</v>
      </c>
      <c r="Q6" s="1">
        <f>P6+10</f>
        <v>20</v>
      </c>
      <c r="R6" s="1">
        <f t="shared" ref="R6:X6" si="1">Q6+10</f>
        <v>30</v>
      </c>
      <c r="S6" s="1">
        <f t="shared" si="1"/>
        <v>40</v>
      </c>
      <c r="T6" s="1">
        <f t="shared" si="1"/>
        <v>50</v>
      </c>
      <c r="U6" s="1">
        <f t="shared" si="1"/>
        <v>60</v>
      </c>
      <c r="V6" s="1">
        <f t="shared" si="1"/>
        <v>70</v>
      </c>
      <c r="W6" s="1">
        <f t="shared" si="1"/>
        <v>80</v>
      </c>
      <c r="X6" s="1">
        <f t="shared" si="1"/>
        <v>90</v>
      </c>
    </row>
    <row r="7" spans="2:24" x14ac:dyDescent="0.3">
      <c r="B7" s="4" t="s">
        <v>9</v>
      </c>
      <c r="C7" s="4"/>
      <c r="D7" s="1">
        <v>0.53500000000000003</v>
      </c>
      <c r="E7" s="1">
        <v>0.5</v>
      </c>
      <c r="F7" s="1">
        <v>0.44</v>
      </c>
      <c r="G7" s="1">
        <v>0.36799999999999999</v>
      </c>
      <c r="H7" s="1">
        <v>0.26600000000000001</v>
      </c>
      <c r="I7" s="1">
        <v>0.16700000000000001</v>
      </c>
      <c r="J7" s="1">
        <v>9.6000000000000002E-2</v>
      </c>
      <c r="K7" s="1">
        <v>2.3E-2</v>
      </c>
      <c r="L7" s="1">
        <v>0</v>
      </c>
      <c r="N7" s="2" t="s">
        <v>24</v>
      </c>
      <c r="O7" s="2"/>
      <c r="P7" s="1">
        <f>COS(RADIANS(P6))^2</f>
        <v>0.9698463103929541</v>
      </c>
      <c r="Q7" s="1">
        <f t="shared" ref="Q7:X7" si="2">COS(RADIANS(Q6))^2</f>
        <v>0.88302222155948906</v>
      </c>
      <c r="R7" s="1">
        <f t="shared" si="2"/>
        <v>0.75000000000000011</v>
      </c>
      <c r="S7" s="1">
        <f t="shared" si="2"/>
        <v>0.58682408883346515</v>
      </c>
      <c r="T7" s="1">
        <f t="shared" si="2"/>
        <v>0.41317591116653485</v>
      </c>
      <c r="U7" s="1">
        <f t="shared" si="2"/>
        <v>0.25000000000000011</v>
      </c>
      <c r="V7" s="1">
        <f t="shared" si="2"/>
        <v>0.11697777844051105</v>
      </c>
      <c r="W7" s="1">
        <f t="shared" si="2"/>
        <v>3.0153689607045831E-2</v>
      </c>
      <c r="X7" s="1">
        <f t="shared" si="2"/>
        <v>3.7524718414124473E-33</v>
      </c>
    </row>
    <row r="8" spans="2:24" x14ac:dyDescent="0.3">
      <c r="B8" s="4" t="s">
        <v>10</v>
      </c>
      <c r="C8" s="4"/>
      <c r="D8" s="1">
        <v>5.2859999999999996</v>
      </c>
      <c r="E8" s="1">
        <v>4.92</v>
      </c>
      <c r="F8" s="1">
        <v>4.33</v>
      </c>
      <c r="G8" s="1">
        <v>3.633</v>
      </c>
      <c r="H8" s="1">
        <v>2.7490000000000001</v>
      </c>
      <c r="I8" s="1">
        <v>1.8149999999999999</v>
      </c>
      <c r="J8" s="1">
        <v>0.92300000000000004</v>
      </c>
      <c r="K8" s="1">
        <v>0.3</v>
      </c>
      <c r="L8" s="1">
        <v>5.0000000000000001E-3</v>
      </c>
      <c r="N8" s="4" t="s">
        <v>9</v>
      </c>
      <c r="O8" s="4"/>
      <c r="P8" s="1">
        <v>0.53500000000000003</v>
      </c>
      <c r="Q8" s="1">
        <v>0.5</v>
      </c>
      <c r="R8" s="1">
        <v>0.44</v>
      </c>
      <c r="S8" s="1">
        <v>0.36799999999999999</v>
      </c>
      <c r="T8" s="1">
        <v>0.26600000000000001</v>
      </c>
      <c r="U8" s="1">
        <v>0.16700000000000001</v>
      </c>
      <c r="V8" s="1">
        <v>9.6000000000000002E-2</v>
      </c>
      <c r="W8" s="1">
        <v>2.3E-2</v>
      </c>
      <c r="X8" s="1">
        <v>0</v>
      </c>
    </row>
    <row r="9" spans="2:24" x14ac:dyDescent="0.3">
      <c r="B9" s="4" t="s">
        <v>11</v>
      </c>
      <c r="C9" s="4"/>
      <c r="D9" s="1">
        <v>11.596</v>
      </c>
      <c r="E9" s="1">
        <v>10.901999999999999</v>
      </c>
      <c r="F9" s="1">
        <v>9.5850000000000009</v>
      </c>
      <c r="G9" s="1">
        <v>7.93</v>
      </c>
      <c r="H9" s="1">
        <v>5.9729999999999999</v>
      </c>
      <c r="I9" s="1">
        <v>4</v>
      </c>
      <c r="J9" s="1">
        <v>2.2320000000000002</v>
      </c>
      <c r="K9" s="1">
        <v>0.57599999999999996</v>
      </c>
      <c r="L9" s="1">
        <v>7.0000000000000001E-3</v>
      </c>
      <c r="N9" s="4" t="s">
        <v>10</v>
      </c>
      <c r="O9" s="4"/>
      <c r="P9" s="1">
        <v>5.2859999999999996</v>
      </c>
      <c r="Q9" s="1">
        <v>4.92</v>
      </c>
      <c r="R9" s="1">
        <v>4.33</v>
      </c>
      <c r="S9" s="1">
        <v>3.633</v>
      </c>
      <c r="T9" s="1">
        <v>2.7490000000000001</v>
      </c>
      <c r="U9" s="1">
        <v>1.8149999999999999</v>
      </c>
      <c r="V9" s="1">
        <v>0.92300000000000004</v>
      </c>
      <c r="W9" s="1">
        <v>0.3</v>
      </c>
      <c r="X9" s="1">
        <v>5.0000000000000001E-3</v>
      </c>
    </row>
    <row r="10" spans="2:24" x14ac:dyDescent="0.3">
      <c r="N10" s="4" t="s">
        <v>11</v>
      </c>
      <c r="O10" s="4"/>
      <c r="P10" s="1">
        <v>11.596</v>
      </c>
      <c r="Q10" s="1">
        <v>10.901999999999999</v>
      </c>
      <c r="R10" s="1">
        <v>9.5850000000000009</v>
      </c>
      <c r="S10" s="1">
        <v>7.93</v>
      </c>
      <c r="T10" s="1">
        <v>5.9729999999999999</v>
      </c>
      <c r="U10" s="1">
        <v>4</v>
      </c>
      <c r="V10" s="1">
        <v>2.2320000000000002</v>
      </c>
      <c r="W10" s="1">
        <v>0.57599999999999996</v>
      </c>
      <c r="X10" s="1">
        <v>7.0000000000000001E-3</v>
      </c>
    </row>
  </sheetData>
  <mergeCells count="11">
    <mergeCell ref="B6:C6"/>
    <mergeCell ref="B7:C7"/>
    <mergeCell ref="B8:C8"/>
    <mergeCell ref="B9:C9"/>
    <mergeCell ref="N6:O6"/>
    <mergeCell ref="N8:O8"/>
    <mergeCell ref="N9:O9"/>
    <mergeCell ref="N10:O10"/>
    <mergeCell ref="N7:O7"/>
    <mergeCell ref="B3:C3"/>
    <mergeCell ref="D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C165-0C7E-4B9F-B901-E9CB1D401C80}">
  <dimension ref="B3:P8"/>
  <sheetViews>
    <sheetView topLeftCell="A4" workbookViewId="0">
      <selection activeCell="U14" sqref="U14"/>
    </sheetView>
  </sheetViews>
  <sheetFormatPr defaultRowHeight="14.4" x14ac:dyDescent="0.3"/>
  <cols>
    <col min="5" max="5" width="12" bestFit="1" customWidth="1"/>
  </cols>
  <sheetData>
    <row r="3" spans="2:16" x14ac:dyDescent="0.3">
      <c r="B3" s="4" t="s">
        <v>0</v>
      </c>
      <c r="C3" s="4"/>
      <c r="D3" s="4" t="s">
        <v>12</v>
      </c>
      <c r="E3" s="4"/>
      <c r="F3" s="4"/>
      <c r="G3" s="4"/>
    </row>
    <row r="5" spans="2:16" x14ac:dyDescent="0.3">
      <c r="B5" s="5" t="s">
        <v>13</v>
      </c>
      <c r="C5" s="5"/>
      <c r="D5" s="8" t="s">
        <v>22</v>
      </c>
      <c r="E5" s="7" t="s">
        <v>16</v>
      </c>
      <c r="F5" s="6" t="s">
        <v>17</v>
      </c>
      <c r="G5" s="9" t="s">
        <v>18</v>
      </c>
    </row>
    <row r="6" spans="2:16" x14ac:dyDescent="0.3">
      <c r="B6" s="10" t="s">
        <v>14</v>
      </c>
      <c r="C6" s="10"/>
      <c r="D6" s="1">
        <v>18</v>
      </c>
      <c r="E6" s="1">
        <v>22</v>
      </c>
      <c r="F6" s="1">
        <v>24</v>
      </c>
      <c r="G6" s="1">
        <v>27</v>
      </c>
      <c r="L6" s="3" t="s">
        <v>21</v>
      </c>
      <c r="M6" s="3"/>
      <c r="N6" s="3"/>
      <c r="O6" s="3"/>
      <c r="P6" s="3"/>
    </row>
    <row r="7" spans="2:16" x14ac:dyDescent="0.3">
      <c r="B7" s="4" t="s">
        <v>20</v>
      </c>
      <c r="C7" s="4"/>
      <c r="D7" s="12">
        <f>1/600*SIN(RADIANS(D6-4))*1000000</f>
        <v>403.20315933277959</v>
      </c>
      <c r="E7" s="12">
        <f>1/600*SIN(RADIANS(E6-4))*1000000</f>
        <v>515.02832395824566</v>
      </c>
      <c r="F7" s="12">
        <f>1/600*SIN(RADIANS(F6-4))*1000000</f>
        <v>570.03357220944781</v>
      </c>
      <c r="G7" s="12">
        <f>1/600*SIN(RADIANS(G6-4))*1000000</f>
        <v>651.21854748212297</v>
      </c>
    </row>
    <row r="8" spans="2:16" x14ac:dyDescent="0.3">
      <c r="B8" s="4" t="s">
        <v>15</v>
      </c>
      <c r="C8" s="4"/>
      <c r="D8" s="1">
        <v>1.2E-2</v>
      </c>
      <c r="E8" s="1">
        <v>6.0999999999999999E-2</v>
      </c>
      <c r="F8" s="1">
        <v>0.158</v>
      </c>
      <c r="G8" s="1">
        <v>0.157</v>
      </c>
    </row>
  </sheetData>
  <mergeCells count="7">
    <mergeCell ref="L6:P6"/>
    <mergeCell ref="B3:C3"/>
    <mergeCell ref="D3:G3"/>
    <mergeCell ref="B5:C5"/>
    <mergeCell ref="B6:C6"/>
    <mergeCell ref="B8:C8"/>
    <mergeCell ref="B7:C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9022-1734-4DBD-8314-13DA0DEDF225}">
  <dimension ref="B4:O4"/>
  <sheetViews>
    <sheetView workbookViewId="0"/>
  </sheetViews>
  <sheetFormatPr defaultRowHeight="14.4" x14ac:dyDescent="0.3"/>
  <sheetData>
    <row r="4" spans="2:15" x14ac:dyDescent="0.3">
      <c r="B4" s="4" t="s">
        <v>6</v>
      </c>
      <c r="C4" s="4"/>
      <c r="D4" s="11" t="s">
        <v>19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</sheetData>
  <mergeCells count="2">
    <mergeCell ref="B4:C4"/>
    <mergeCell ref="D4: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A736-7E14-49EA-9FA8-2D963006C51A}">
  <dimension ref="B5:N24"/>
  <sheetViews>
    <sheetView workbookViewId="0">
      <selection activeCell="B28" sqref="B28"/>
    </sheetView>
  </sheetViews>
  <sheetFormatPr defaultRowHeight="14.4" x14ac:dyDescent="0.3"/>
  <sheetData>
    <row r="5" spans="2:14" x14ac:dyDescent="0.3">
      <c r="B5" s="4" t="s">
        <v>0</v>
      </c>
      <c r="C5" s="4"/>
      <c r="D5" s="4" t="s">
        <v>2</v>
      </c>
      <c r="E5" s="4"/>
      <c r="F5" s="4"/>
      <c r="H5" s="4" t="s">
        <v>1</v>
      </c>
      <c r="I5" s="4"/>
      <c r="J5" s="4"/>
      <c r="L5" s="4" t="s">
        <v>3</v>
      </c>
      <c r="M5" s="4"/>
      <c r="N5" s="4"/>
    </row>
    <row r="6" spans="2:14" x14ac:dyDescent="0.3">
      <c r="B6" s="4" t="s">
        <v>6</v>
      </c>
      <c r="C6" s="4"/>
      <c r="D6" s="4" t="s">
        <v>7</v>
      </c>
      <c r="E6" s="4"/>
      <c r="F6" s="4"/>
      <c r="G6" s="4"/>
      <c r="H6" s="4"/>
      <c r="I6" s="4"/>
      <c r="J6" s="4"/>
      <c r="K6" s="4"/>
      <c r="L6" s="4"/>
      <c r="M6" s="4"/>
      <c r="N6" s="4"/>
    </row>
    <row r="8" spans="2:14" x14ac:dyDescent="0.3">
      <c r="B8" s="2" t="s">
        <v>4</v>
      </c>
      <c r="C8" s="2"/>
      <c r="D8" s="1">
        <v>2</v>
      </c>
      <c r="E8" s="1">
        <f>D8+2</f>
        <v>4</v>
      </c>
      <c r="F8" s="1">
        <f>E8+2</f>
        <v>6</v>
      </c>
      <c r="G8" s="1">
        <f>F8+2</f>
        <v>8</v>
      </c>
      <c r="H8" s="1">
        <f>G8+2</f>
        <v>10</v>
      </c>
      <c r="I8" s="1">
        <f>H8+2</f>
        <v>12</v>
      </c>
      <c r="J8" s="1">
        <f>I8+2</f>
        <v>14</v>
      </c>
      <c r="K8" s="1">
        <f>J8+2</f>
        <v>16</v>
      </c>
      <c r="L8" s="1">
        <f>K8+2</f>
        <v>18</v>
      </c>
      <c r="M8" s="1">
        <f>L8+2</f>
        <v>20</v>
      </c>
      <c r="N8" s="1">
        <f>M8+2</f>
        <v>22</v>
      </c>
    </row>
    <row r="9" spans="2:14" x14ac:dyDescent="0.3">
      <c r="B9" s="2" t="s">
        <v>5</v>
      </c>
      <c r="C9" s="2"/>
      <c r="D9" s="1">
        <v>0.45400000000000001</v>
      </c>
      <c r="E9" s="1">
        <v>0.88300000000000001</v>
      </c>
      <c r="F9" s="1">
        <v>1.3320000000000001</v>
      </c>
      <c r="G9" s="1">
        <v>1.804</v>
      </c>
      <c r="H9" s="1">
        <v>2.2519999999999998</v>
      </c>
      <c r="I9" s="1">
        <v>2.7730000000000001</v>
      </c>
      <c r="J9" s="1">
        <v>3.2509999999999999</v>
      </c>
      <c r="K9" s="1">
        <v>3.7610000000000001</v>
      </c>
      <c r="L9" s="1">
        <v>4.3099999999999996</v>
      </c>
      <c r="M9" s="1">
        <v>4.8259999999999996</v>
      </c>
      <c r="N9" s="1">
        <v>5.4210000000000003</v>
      </c>
    </row>
    <row r="10" spans="2:14" x14ac:dyDescent="0.3">
      <c r="B10" s="4" t="s">
        <v>23</v>
      </c>
      <c r="C10" s="4"/>
      <c r="D10" s="12">
        <f>D8/D9*1000</f>
        <v>4405.2863436123343</v>
      </c>
      <c r="E10" s="12">
        <f t="shared" ref="E10:N10" si="0">E8/E9*1000</f>
        <v>4530.011325028313</v>
      </c>
      <c r="F10" s="12">
        <f t="shared" si="0"/>
        <v>4504.5045045045044</v>
      </c>
      <c r="G10" s="12">
        <f t="shared" si="0"/>
        <v>4434.5898004434594</v>
      </c>
      <c r="H10" s="12">
        <f t="shared" si="0"/>
        <v>4440.4973357015988</v>
      </c>
      <c r="I10" s="12">
        <f t="shared" si="0"/>
        <v>4327.4432023079689</v>
      </c>
      <c r="J10" s="12">
        <f t="shared" si="0"/>
        <v>4306.3672716087358</v>
      </c>
      <c r="K10" s="12">
        <f t="shared" si="0"/>
        <v>4254.1877160329695</v>
      </c>
      <c r="L10" s="12">
        <f t="shared" si="0"/>
        <v>4176.3341067285382</v>
      </c>
      <c r="M10" s="12">
        <f t="shared" si="0"/>
        <v>4144.2188147534189</v>
      </c>
      <c r="N10" s="12">
        <f t="shared" si="0"/>
        <v>4058.2918280760005</v>
      </c>
    </row>
    <row r="19" spans="2:14" x14ac:dyDescent="0.3">
      <c r="B19" s="4" t="s">
        <v>0</v>
      </c>
      <c r="C19" s="4"/>
      <c r="D19" s="4" t="s">
        <v>2</v>
      </c>
      <c r="E19" s="4"/>
      <c r="F19" s="4"/>
      <c r="H19" s="4" t="s">
        <v>1</v>
      </c>
      <c r="I19" s="4"/>
      <c r="J19" s="4"/>
      <c r="L19" s="4"/>
      <c r="M19" s="4"/>
      <c r="N19" s="4"/>
    </row>
    <row r="20" spans="2:14" x14ac:dyDescent="0.3">
      <c r="B20" s="4" t="s">
        <v>6</v>
      </c>
      <c r="C20" s="4"/>
      <c r="D20" s="4" t="s">
        <v>7</v>
      </c>
      <c r="E20" s="4"/>
      <c r="F20" s="4"/>
      <c r="G20" s="4"/>
      <c r="H20" s="4"/>
      <c r="I20" s="4"/>
      <c r="J20" s="4"/>
      <c r="K20" s="4"/>
      <c r="L20" s="4"/>
      <c r="M20" s="4"/>
      <c r="N20" s="4"/>
    </row>
    <row r="22" spans="2:14" x14ac:dyDescent="0.3">
      <c r="B22" s="2" t="s">
        <v>4</v>
      </c>
      <c r="C22" s="2"/>
      <c r="D22" s="1">
        <v>2</v>
      </c>
      <c r="E22" s="1">
        <f>D22+2</f>
        <v>4</v>
      </c>
      <c r="F22" s="1">
        <f>E22+2</f>
        <v>6</v>
      </c>
      <c r="G22" s="1">
        <f>F22+2</f>
        <v>8</v>
      </c>
      <c r="H22" s="1">
        <f>G22+2</f>
        <v>10</v>
      </c>
      <c r="I22" s="1">
        <f>H22+2</f>
        <v>12</v>
      </c>
      <c r="J22" s="1">
        <f>I22+2</f>
        <v>14</v>
      </c>
      <c r="K22" s="1">
        <f>J22+2</f>
        <v>16</v>
      </c>
      <c r="L22" s="1">
        <f>K22+2</f>
        <v>18</v>
      </c>
      <c r="M22" s="1">
        <f>L22+2</f>
        <v>20</v>
      </c>
      <c r="N22" s="1">
        <f>M22+2</f>
        <v>22</v>
      </c>
    </row>
    <row r="23" spans="2:14" x14ac:dyDescent="0.3">
      <c r="B23" s="2" t="s">
        <v>5</v>
      </c>
      <c r="C23" s="2"/>
      <c r="D23" s="1">
        <v>0.255</v>
      </c>
      <c r="E23" s="1">
        <v>0.5</v>
      </c>
      <c r="F23" s="1">
        <v>0.79</v>
      </c>
      <c r="G23" s="1">
        <v>1.042</v>
      </c>
      <c r="H23" s="1">
        <v>1.333</v>
      </c>
      <c r="I23" s="1">
        <v>1.6080000000000001</v>
      </c>
      <c r="J23" s="1">
        <v>1.8979999999999999</v>
      </c>
      <c r="K23" s="1">
        <v>2.2250000000000001</v>
      </c>
      <c r="L23" s="1">
        <v>2.5009999999999999</v>
      </c>
      <c r="M23" s="1">
        <v>2.8410000000000002</v>
      </c>
      <c r="N23" s="1">
        <v>3.1320000000000001</v>
      </c>
    </row>
    <row r="24" spans="2:14" x14ac:dyDescent="0.3">
      <c r="B24" s="4" t="s">
        <v>23</v>
      </c>
      <c r="C24" s="4"/>
      <c r="D24" s="12">
        <f>D22/D23*1000</f>
        <v>7843.1372549019607</v>
      </c>
      <c r="E24" s="12">
        <f t="shared" ref="E24" si="1">E22/E23*1000</f>
        <v>8000</v>
      </c>
      <c r="F24" s="12">
        <f t="shared" ref="F24" si="2">F22/F23*1000</f>
        <v>7594.9367088607587</v>
      </c>
      <c r="G24" s="12">
        <f t="shared" ref="G24" si="3">G22/G23*1000</f>
        <v>7677.5431861804218</v>
      </c>
      <c r="H24" s="12">
        <f t="shared" ref="H24" si="4">H22/H23*1000</f>
        <v>7501.875468867217</v>
      </c>
      <c r="I24" s="12">
        <f t="shared" ref="I24" si="5">I22/I23*1000</f>
        <v>7462.6865671641781</v>
      </c>
      <c r="J24" s="12">
        <f t="shared" ref="J24" si="6">J22/J23*1000</f>
        <v>7376.1854583772401</v>
      </c>
      <c r="K24" s="12">
        <f t="shared" ref="K24" si="7">K22/K23*1000</f>
        <v>7191.0112359550558</v>
      </c>
      <c r="L24" s="12">
        <f t="shared" ref="L24" si="8">L22/L23*1000</f>
        <v>7197.1211515393843</v>
      </c>
      <c r="M24" s="12">
        <f t="shared" ref="M24" si="9">M22/M23*1000</f>
        <v>7039.774727208729</v>
      </c>
      <c r="N24" s="12">
        <f t="shared" ref="N24" si="10">N22/N23*1000</f>
        <v>7024.2656449552996</v>
      </c>
    </row>
  </sheetData>
  <mergeCells count="18">
    <mergeCell ref="B20:C20"/>
    <mergeCell ref="D20:N20"/>
    <mergeCell ref="B22:C22"/>
    <mergeCell ref="B23:C23"/>
    <mergeCell ref="B10:C10"/>
    <mergeCell ref="B24:C24"/>
    <mergeCell ref="B8:C8"/>
    <mergeCell ref="B9:C9"/>
    <mergeCell ref="B19:C19"/>
    <mergeCell ref="D19:F19"/>
    <mergeCell ref="H19:J19"/>
    <mergeCell ref="L19:N19"/>
    <mergeCell ref="B5:C5"/>
    <mergeCell ref="D5:F5"/>
    <mergeCell ref="H5:J5"/>
    <mergeCell ref="L5:N5"/>
    <mergeCell ref="B6:C6"/>
    <mergeCell ref="D6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 I</vt:lpstr>
      <vt:lpstr>Exp II</vt:lpstr>
      <vt:lpstr>Exp III</vt:lpstr>
      <vt:lpstr>Exp IV</vt:lpstr>
      <vt:lpstr>Exp V</vt:lpstr>
      <vt:lpstr>Resistance of CdS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Darvish</dc:creator>
  <cp:lastModifiedBy>Blk Intlct</cp:lastModifiedBy>
  <dcterms:created xsi:type="dcterms:W3CDTF">2015-06-05T18:17:20Z</dcterms:created>
  <dcterms:modified xsi:type="dcterms:W3CDTF">2023-04-14T17:59:02Z</dcterms:modified>
</cp:coreProperties>
</file>