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blahova/Desktop/"/>
    </mc:Choice>
  </mc:AlternateContent>
  <xr:revisionPtr revIDLastSave="0" documentId="13_ncr:1_{4DCBBAF5-4114-4544-ACB1-7FD8E351E14E}" xr6:coauthVersionLast="47" xr6:coauthVersionMax="47" xr10:uidLastSave="{00000000-0000-0000-0000-000000000000}"/>
  <bookViews>
    <workbookView xWindow="31900" yWindow="4420" windowWidth="45100" windowHeight="23420" tabRatio="688" xr2:uid="{00000000-000D-0000-FFFF-FFFF00000000}"/>
  </bookViews>
  <sheets>
    <sheet name="1 A" sheetId="1" r:id="rId1"/>
    <sheet name="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7" i="4" l="1"/>
  <c r="B96" i="4"/>
  <c r="B95" i="4"/>
  <c r="C97" i="4"/>
  <c r="C96" i="4"/>
  <c r="C95" i="4"/>
  <c r="B94" i="4"/>
  <c r="B93" i="4"/>
  <c r="B92" i="4"/>
  <c r="C94" i="4"/>
  <c r="C93" i="4"/>
  <c r="C92" i="4"/>
  <c r="B90" i="4"/>
  <c r="B89" i="4"/>
  <c r="C90" i="4"/>
  <c r="C89" i="4"/>
  <c r="B88" i="4"/>
  <c r="B87" i="4"/>
  <c r="C88" i="4"/>
  <c r="C87" i="4"/>
  <c r="B86" i="4"/>
  <c r="C86" i="4"/>
  <c r="B79" i="4"/>
  <c r="C79" i="4"/>
  <c r="B85" i="4"/>
  <c r="C85" i="4"/>
  <c r="B83" i="4"/>
  <c r="C83" i="4"/>
  <c r="B82" i="4"/>
  <c r="C82" i="4"/>
  <c r="B81" i="4"/>
  <c r="C81" i="4"/>
  <c r="B80" i="4"/>
  <c r="C80" i="4"/>
  <c r="B78" i="4"/>
  <c r="C78" i="4"/>
  <c r="B73" i="4"/>
  <c r="B74" i="4"/>
  <c r="C74" i="4"/>
  <c r="C73" i="4"/>
  <c r="B76" i="4"/>
  <c r="C76" i="4"/>
  <c r="B75" i="4"/>
  <c r="B72" i="4"/>
  <c r="B71" i="4"/>
  <c r="C75" i="4"/>
  <c r="C72" i="4"/>
  <c r="C71" i="4"/>
  <c r="B69" i="4"/>
  <c r="B68" i="4"/>
  <c r="B67" i="4"/>
  <c r="B66" i="4"/>
  <c r="C69" i="4"/>
  <c r="C68" i="4"/>
  <c r="C66" i="4"/>
  <c r="B65" i="4"/>
  <c r="B64" i="4"/>
  <c r="C65" i="4"/>
  <c r="C67" i="4"/>
  <c r="C64" i="4"/>
  <c r="B62" i="4"/>
  <c r="B61" i="4"/>
  <c r="B60" i="4"/>
  <c r="B59" i="4"/>
  <c r="B58" i="4"/>
  <c r="B57" i="4"/>
  <c r="C62" i="4"/>
  <c r="C61" i="4"/>
  <c r="C60" i="4"/>
  <c r="C59" i="4"/>
  <c r="C58" i="4"/>
  <c r="C57" i="4"/>
  <c r="B55" i="4"/>
  <c r="B54" i="4"/>
  <c r="B53" i="4"/>
  <c r="B52" i="4"/>
  <c r="B51" i="4"/>
  <c r="B50" i="4"/>
  <c r="C55" i="4"/>
  <c r="C54" i="4"/>
  <c r="C53" i="4"/>
  <c r="C52" i="4"/>
  <c r="C51" i="4"/>
  <c r="C50" i="4"/>
  <c r="R18" i="4"/>
  <c r="R19" i="4"/>
  <c r="S19" i="4"/>
  <c r="R20" i="4"/>
  <c r="S20" i="4"/>
  <c r="R21" i="4"/>
  <c r="S21" i="4"/>
  <c r="R22" i="4"/>
  <c r="S22" i="4"/>
  <c r="R23" i="4"/>
  <c r="S23" i="4"/>
  <c r="R17" i="4"/>
  <c r="S17" i="4"/>
  <c r="M19" i="4" l="1"/>
  <c r="M20" i="4"/>
  <c r="M21" i="4"/>
  <c r="M22" i="4"/>
  <c r="M23" i="4"/>
  <c r="M18" i="4"/>
  <c r="O17" i="4"/>
  <c r="P17" i="4"/>
  <c r="Q17" i="4"/>
  <c r="N17" i="4"/>
  <c r="D18" i="4" a="1"/>
  <c r="E18" i="4" s="1"/>
  <c r="F23" i="4" l="1"/>
  <c r="F22" i="4"/>
  <c r="F21" i="4"/>
  <c r="F20" i="4"/>
  <c r="F19" i="4"/>
  <c r="F18" i="4"/>
  <c r="D23" i="4"/>
  <c r="D22" i="4"/>
  <c r="D21" i="4"/>
  <c r="D20" i="4"/>
  <c r="D19" i="4"/>
  <c r="D18" i="4"/>
  <c r="K18" i="4" s="1"/>
  <c r="G23" i="4"/>
  <c r="G22" i="4"/>
  <c r="G21" i="4"/>
  <c r="G20" i="4"/>
  <c r="G19" i="4"/>
  <c r="G18" i="4"/>
  <c r="E23" i="4"/>
  <c r="E22" i="4"/>
  <c r="E21" i="4"/>
  <c r="E20" i="4"/>
  <c r="E19" i="4"/>
  <c r="O23" i="4" l="1"/>
  <c r="B48" i="4"/>
  <c r="B47" i="4"/>
  <c r="B46" i="4"/>
  <c r="B45" i="4"/>
  <c r="B44" i="4"/>
  <c r="B43" i="4"/>
  <c r="C48" i="4"/>
  <c r="C47" i="4"/>
  <c r="C46" i="4"/>
  <c r="C45" i="4"/>
  <c r="C44" i="4"/>
  <c r="C43" i="4"/>
  <c r="T49" i="4" l="1"/>
  <c r="P23" i="4"/>
  <c r="Q21" i="4"/>
  <c r="N18" i="4"/>
  <c r="Q19" i="4"/>
  <c r="D36" i="4"/>
  <c r="D48" i="4" s="1"/>
  <c r="O21" i="4"/>
  <c r="D35" i="4"/>
  <c r="D47" i="4" s="1"/>
  <c r="Q22" i="4"/>
  <c r="F32" i="4"/>
  <c r="F44" i="4" s="1"/>
  <c r="O20" i="4"/>
  <c r="F35" i="4"/>
  <c r="F47" i="4" s="1"/>
  <c r="G34" i="4"/>
  <c r="G46" i="4" s="1"/>
  <c r="U46" i="4" s="1"/>
  <c r="D31" i="4"/>
  <c r="D43" i="4" s="1"/>
  <c r="D34" i="4"/>
  <c r="D46" i="4" s="1"/>
  <c r="D33" i="4"/>
  <c r="D45" i="4" s="1"/>
  <c r="P19" i="4"/>
  <c r="P18" i="4"/>
  <c r="P21" i="4"/>
  <c r="O19" i="4"/>
  <c r="O22" i="4"/>
  <c r="E36" i="4"/>
  <c r="E48" i="4" s="1"/>
  <c r="G33" i="4"/>
  <c r="G45" i="4" s="1"/>
  <c r="U45" i="4" s="1"/>
  <c r="G32" i="4"/>
  <c r="G44" i="4" s="1"/>
  <c r="U44" i="4" s="1"/>
  <c r="G35" i="4"/>
  <c r="G47" i="4" s="1"/>
  <c r="U47" i="4" s="1"/>
  <c r="Q23" i="4"/>
  <c r="N20" i="4"/>
  <c r="N23" i="4"/>
  <c r="N22" i="4"/>
  <c r="F34" i="4"/>
  <c r="F46" i="4" s="1"/>
  <c r="E32" i="4"/>
  <c r="E44" i="4" s="1"/>
  <c r="F36" i="4"/>
  <c r="F48" i="4" s="1"/>
  <c r="E34" i="4"/>
  <c r="E46" i="4" s="1"/>
  <c r="G31" i="4"/>
  <c r="G43" i="4" s="1"/>
  <c r="Q49" i="4"/>
  <c r="M49" i="4"/>
  <c r="I49" i="4"/>
  <c r="O49" i="4"/>
  <c r="J49" i="4"/>
  <c r="S49" i="4"/>
  <c r="N49" i="4"/>
  <c r="H49" i="4"/>
  <c r="R49" i="4"/>
  <c r="L49" i="4"/>
  <c r="P49" i="4"/>
  <c r="K49" i="4"/>
  <c r="M50" i="4"/>
  <c r="K50" i="4"/>
  <c r="O18" i="4"/>
  <c r="E31" i="4"/>
  <c r="E43" i="4" s="1"/>
  <c r="D32" i="4"/>
  <c r="D44" i="4" s="1"/>
  <c r="F33" i="4"/>
  <c r="F45" i="4" s="1"/>
  <c r="E35" i="4"/>
  <c r="E47" i="4" s="1"/>
  <c r="G36" i="4"/>
  <c r="G48" i="4" s="1"/>
  <c r="U48" i="4" s="1"/>
  <c r="F31" i="4"/>
  <c r="F43" i="4" s="1"/>
  <c r="E33" i="4"/>
  <c r="E45" i="4" s="1"/>
  <c r="N21" i="4"/>
  <c r="P22" i="4"/>
  <c r="Q18" i="4"/>
  <c r="N19" i="4"/>
  <c r="P20" i="4"/>
  <c r="Q20" i="4"/>
  <c r="AD14" i="1" a="1"/>
  <c r="AE14" i="1" s="1"/>
  <c r="AC6" i="1"/>
  <c r="AC7" i="1"/>
  <c r="AC8" i="1"/>
  <c r="AC9" i="1"/>
  <c r="AC10" i="1"/>
  <c r="AC11" i="1"/>
  <c r="T5" i="1"/>
  <c r="AC5" i="1" s="1"/>
  <c r="B16" i="1"/>
  <c r="N16" i="1" s="1"/>
  <c r="B17" i="1"/>
  <c r="N17" i="1" s="1"/>
  <c r="B18" i="1"/>
  <c r="N18" i="1" s="1"/>
  <c r="B19" i="1"/>
  <c r="N19" i="1" s="1"/>
  <c r="B20" i="1"/>
  <c r="N20" i="1" s="1"/>
  <c r="B21" i="1"/>
  <c r="N21" i="1" s="1"/>
  <c r="B15" i="1"/>
  <c r="N15" i="1" s="1"/>
  <c r="K6" i="1"/>
  <c r="K7" i="1"/>
  <c r="K8" i="1"/>
  <c r="K9" i="1"/>
  <c r="K10" i="1"/>
  <c r="K11" i="1"/>
  <c r="K5" i="1"/>
  <c r="O50" i="4" l="1"/>
  <c r="T50" i="4"/>
  <c r="U43" i="4"/>
  <c r="R50" i="4"/>
  <c r="R52" i="4" s="1"/>
  <c r="H50" i="4"/>
  <c r="D49" i="4"/>
  <c r="J50" i="4"/>
  <c r="J55" i="4" s="1"/>
  <c r="G50" i="4"/>
  <c r="G51" i="4" s="1"/>
  <c r="P50" i="4"/>
  <c r="P55" i="4" s="1"/>
  <c r="Q50" i="4"/>
  <c r="Q53" i="4" s="1"/>
  <c r="N50" i="4"/>
  <c r="N53" i="4" s="1"/>
  <c r="I50" i="4"/>
  <c r="I52" i="4" s="1"/>
  <c r="D50" i="4"/>
  <c r="D54" i="4" s="1"/>
  <c r="S50" i="4"/>
  <c r="S54" i="4" s="1"/>
  <c r="L50" i="4"/>
  <c r="R53" i="4"/>
  <c r="N51" i="4"/>
  <c r="K54" i="4"/>
  <c r="K52" i="4"/>
  <c r="K55" i="4"/>
  <c r="K51" i="4"/>
  <c r="K53" i="4"/>
  <c r="L53" i="4"/>
  <c r="L55" i="4"/>
  <c r="L51" i="4"/>
  <c r="L52" i="4"/>
  <c r="L54" i="4"/>
  <c r="Q54" i="4"/>
  <c r="Q51" i="4"/>
  <c r="F50" i="4"/>
  <c r="F49" i="4"/>
  <c r="E49" i="4"/>
  <c r="E50" i="4"/>
  <c r="G49" i="4"/>
  <c r="H53" i="4"/>
  <c r="H55" i="4"/>
  <c r="H51" i="4"/>
  <c r="H58" i="4" s="1"/>
  <c r="H54" i="4"/>
  <c r="H52" i="4"/>
  <c r="O54" i="4"/>
  <c r="O52" i="4"/>
  <c r="O51" i="4"/>
  <c r="O53" i="4"/>
  <c r="O55" i="4"/>
  <c r="M52" i="4"/>
  <c r="M54" i="4"/>
  <c r="M53" i="4"/>
  <c r="M55" i="4"/>
  <c r="M51" i="4"/>
  <c r="AJ14" i="1"/>
  <c r="AF14" i="1"/>
  <c r="AH14" i="1"/>
  <c r="AD14" i="1"/>
  <c r="AG14" i="1"/>
  <c r="AI14" i="1"/>
  <c r="U4" i="1" a="1"/>
  <c r="AA4" i="1" s="1"/>
  <c r="AJ4" i="1" s="1"/>
  <c r="C4" i="1" a="1"/>
  <c r="D4" i="1" s="1"/>
  <c r="R51" i="4" l="1"/>
  <c r="R54" i="4"/>
  <c r="U50" i="4"/>
  <c r="T53" i="4"/>
  <c r="U53" i="4" s="1"/>
  <c r="T55" i="4"/>
  <c r="U55" i="4" s="1"/>
  <c r="T51" i="4"/>
  <c r="T52" i="4"/>
  <c r="U52" i="4" s="1"/>
  <c r="T54" i="4"/>
  <c r="U54" i="4" s="1"/>
  <c r="S51" i="4"/>
  <c r="R55" i="4"/>
  <c r="R56" i="4" s="1"/>
  <c r="D52" i="4"/>
  <c r="D53" i="4"/>
  <c r="J52" i="4"/>
  <c r="D55" i="4"/>
  <c r="Q52" i="4"/>
  <c r="Q56" i="4" s="1"/>
  <c r="J53" i="4"/>
  <c r="D51" i="4"/>
  <c r="Q55" i="4"/>
  <c r="S55" i="4"/>
  <c r="G54" i="4"/>
  <c r="S52" i="4"/>
  <c r="G53" i="4"/>
  <c r="J51" i="4"/>
  <c r="J58" i="4" s="1"/>
  <c r="S53" i="4"/>
  <c r="J54" i="4"/>
  <c r="P51" i="4"/>
  <c r="P58" i="4" s="1"/>
  <c r="G52" i="4"/>
  <c r="G55" i="4"/>
  <c r="P52" i="4"/>
  <c r="P53" i="4"/>
  <c r="P54" i="4"/>
  <c r="N55" i="4"/>
  <c r="I53" i="4"/>
  <c r="M56" i="4"/>
  <c r="I51" i="4"/>
  <c r="I58" i="4" s="1"/>
  <c r="N54" i="4"/>
  <c r="I54" i="4"/>
  <c r="N52" i="4"/>
  <c r="I55" i="4"/>
  <c r="L56" i="4"/>
  <c r="D56" i="4"/>
  <c r="E52" i="4"/>
  <c r="E51" i="4"/>
  <c r="E58" i="4" s="1"/>
  <c r="E54" i="4"/>
  <c r="E55" i="4"/>
  <c r="E53" i="4"/>
  <c r="S58" i="4"/>
  <c r="H56" i="4"/>
  <c r="F53" i="4"/>
  <c r="F55" i="4"/>
  <c r="F51" i="4"/>
  <c r="F58" i="4" s="1"/>
  <c r="F54" i="4"/>
  <c r="F52" i="4"/>
  <c r="K58" i="4"/>
  <c r="N58" i="4"/>
  <c r="H62" i="4"/>
  <c r="H61" i="4"/>
  <c r="H57" i="4"/>
  <c r="H59" i="4"/>
  <c r="H60" i="4"/>
  <c r="H67" i="4" s="1"/>
  <c r="M58" i="4"/>
  <c r="O58" i="4"/>
  <c r="O56" i="4"/>
  <c r="D58" i="4"/>
  <c r="Q58" i="4"/>
  <c r="L58" i="4"/>
  <c r="G58" i="4"/>
  <c r="K56" i="4"/>
  <c r="R58" i="4"/>
  <c r="M4" i="1"/>
  <c r="D14" i="1"/>
  <c r="P14" i="1" s="1"/>
  <c r="X4" i="1"/>
  <c r="AG4" i="1" s="1"/>
  <c r="U4" i="1"/>
  <c r="AD4" i="1" s="1"/>
  <c r="Y4" i="1"/>
  <c r="AH4" i="1" s="1"/>
  <c r="V4" i="1"/>
  <c r="AE4" i="1" s="1"/>
  <c r="Z4" i="1"/>
  <c r="AI4" i="1" s="1"/>
  <c r="W4" i="1"/>
  <c r="AF4" i="1" s="1"/>
  <c r="C4" i="1"/>
  <c r="E4" i="1"/>
  <c r="G4" i="1"/>
  <c r="F4" i="1"/>
  <c r="I4" i="1"/>
  <c r="H4" i="1"/>
  <c r="T58" i="4" l="1"/>
  <c r="U51" i="4"/>
  <c r="T56" i="4"/>
  <c r="P56" i="4"/>
  <c r="S56" i="4"/>
  <c r="G56" i="4"/>
  <c r="N56" i="4"/>
  <c r="J56" i="4"/>
  <c r="I56" i="4"/>
  <c r="E56" i="4"/>
  <c r="L57" i="4"/>
  <c r="L59" i="4"/>
  <c r="L62" i="4"/>
  <c r="L60" i="4"/>
  <c r="L67" i="4" s="1"/>
  <c r="L61" i="4"/>
  <c r="Q62" i="4"/>
  <c r="Q60" i="4"/>
  <c r="Q67" i="4" s="1"/>
  <c r="Q59" i="4"/>
  <c r="Q57" i="4"/>
  <c r="Q61" i="4"/>
  <c r="H65" i="4"/>
  <c r="P57" i="4"/>
  <c r="P59" i="4"/>
  <c r="P61" i="4"/>
  <c r="P60" i="4"/>
  <c r="P67" i="4" s="1"/>
  <c r="P62" i="4"/>
  <c r="S60" i="4"/>
  <c r="S67" i="4" s="1"/>
  <c r="S61" i="4"/>
  <c r="S62" i="4"/>
  <c r="S59" i="4"/>
  <c r="S57" i="4"/>
  <c r="J57" i="4"/>
  <c r="J61" i="4"/>
  <c r="J60" i="4"/>
  <c r="J67" i="4" s="1"/>
  <c r="J59" i="4"/>
  <c r="J62" i="4"/>
  <c r="D57" i="4"/>
  <c r="D61" i="4"/>
  <c r="D62" i="4"/>
  <c r="D59" i="4"/>
  <c r="D60" i="4"/>
  <c r="D67" i="4" s="1"/>
  <c r="N60" i="4"/>
  <c r="N67" i="4" s="1"/>
  <c r="N59" i="4"/>
  <c r="N62" i="4"/>
  <c r="N57" i="4"/>
  <c r="N61" i="4"/>
  <c r="E60" i="4"/>
  <c r="E67" i="4" s="1"/>
  <c r="E62" i="4"/>
  <c r="E59" i="4"/>
  <c r="E57" i="4"/>
  <c r="E61" i="4"/>
  <c r="M57" i="4"/>
  <c r="M61" i="4"/>
  <c r="M60" i="4"/>
  <c r="M67" i="4" s="1"/>
  <c r="M59" i="4"/>
  <c r="M62" i="4"/>
  <c r="F60" i="4"/>
  <c r="F67" i="4" s="1"/>
  <c r="F61" i="4"/>
  <c r="F62" i="4"/>
  <c r="F57" i="4"/>
  <c r="F59" i="4"/>
  <c r="R57" i="4"/>
  <c r="R61" i="4"/>
  <c r="R62" i="4"/>
  <c r="R60" i="4"/>
  <c r="R67" i="4" s="1"/>
  <c r="R59" i="4"/>
  <c r="G57" i="4"/>
  <c r="G59" i="4"/>
  <c r="G61" i="4"/>
  <c r="G60" i="4"/>
  <c r="G67" i="4" s="1"/>
  <c r="G62" i="4"/>
  <c r="O60" i="4"/>
  <c r="O67" i="4" s="1"/>
  <c r="O61" i="4"/>
  <c r="O62" i="4"/>
  <c r="O57" i="4"/>
  <c r="O59" i="4"/>
  <c r="H63" i="4"/>
  <c r="K60" i="4"/>
  <c r="K67" i="4" s="1"/>
  <c r="K61" i="4"/>
  <c r="K62" i="4"/>
  <c r="K59" i="4"/>
  <c r="K57" i="4"/>
  <c r="F56" i="4"/>
  <c r="I60" i="4"/>
  <c r="I67" i="4" s="1"/>
  <c r="I59" i="4"/>
  <c r="H66" i="4" s="1"/>
  <c r="I62" i="4"/>
  <c r="H69" i="4" s="1"/>
  <c r="I61" i="4"/>
  <c r="H68" i="4" s="1"/>
  <c r="I57" i="4"/>
  <c r="P4" i="1"/>
  <c r="G14" i="1"/>
  <c r="S14" i="1" s="1"/>
  <c r="Q4" i="1"/>
  <c r="H14" i="1"/>
  <c r="T14" i="1" s="1"/>
  <c r="N4" i="1"/>
  <c r="E14" i="1"/>
  <c r="Q14" i="1" s="1"/>
  <c r="R4" i="1"/>
  <c r="I14" i="1"/>
  <c r="U14" i="1" s="1"/>
  <c r="L4" i="1"/>
  <c r="C14" i="1"/>
  <c r="O14" i="1" s="1"/>
  <c r="O4" i="1"/>
  <c r="F14" i="1"/>
  <c r="R14" i="1" s="1"/>
  <c r="W15" i="1"/>
  <c r="T59" i="4" l="1"/>
  <c r="U59" i="4" s="1"/>
  <c r="T57" i="4"/>
  <c r="U58" i="4"/>
  <c r="T62" i="4"/>
  <c r="U62" i="4" s="1"/>
  <c r="T60" i="4"/>
  <c r="T61" i="4"/>
  <c r="U61" i="4" s="1"/>
  <c r="O63" i="4"/>
  <c r="N63" i="4"/>
  <c r="S23" i="1"/>
  <c r="P23" i="1"/>
  <c r="Q23" i="1"/>
  <c r="W20" i="1"/>
  <c r="R23" i="1"/>
  <c r="U23" i="1"/>
  <c r="W17" i="1"/>
  <c r="W21" i="1"/>
  <c r="W18" i="1"/>
  <c r="W16" i="1"/>
  <c r="T23" i="1"/>
  <c r="W19" i="1"/>
  <c r="O23" i="1"/>
  <c r="I63" i="4"/>
  <c r="I64" i="4"/>
  <c r="I68" i="4"/>
  <c r="I65" i="4"/>
  <c r="I66" i="4"/>
  <c r="I69" i="4"/>
  <c r="O64" i="4"/>
  <c r="O66" i="4"/>
  <c r="O65" i="4"/>
  <c r="O68" i="4"/>
  <c r="O69" i="4"/>
  <c r="F63" i="4"/>
  <c r="M63" i="4"/>
  <c r="N69" i="4"/>
  <c r="N68" i="4"/>
  <c r="N66" i="4"/>
  <c r="N65" i="4"/>
  <c r="N64" i="4"/>
  <c r="J69" i="4"/>
  <c r="J68" i="4"/>
  <c r="J66" i="4"/>
  <c r="J65" i="4"/>
  <c r="J64" i="4"/>
  <c r="P63" i="4"/>
  <c r="L65" i="4"/>
  <c r="L64" i="4"/>
  <c r="L68" i="4"/>
  <c r="L66" i="4"/>
  <c r="L69" i="4"/>
  <c r="G63" i="4"/>
  <c r="E68" i="4"/>
  <c r="E64" i="4"/>
  <c r="E65" i="4"/>
  <c r="E66" i="4"/>
  <c r="E69" i="4"/>
  <c r="D64" i="4"/>
  <c r="D69" i="4"/>
  <c r="D66" i="4"/>
  <c r="D68" i="4"/>
  <c r="D65" i="4"/>
  <c r="D63" i="4"/>
  <c r="P65" i="4"/>
  <c r="P66" i="4"/>
  <c r="P64" i="4"/>
  <c r="P69" i="4"/>
  <c r="P68" i="4"/>
  <c r="H64" i="4"/>
  <c r="H70" i="4" s="1"/>
  <c r="Q66" i="4"/>
  <c r="Q68" i="4"/>
  <c r="Q64" i="4"/>
  <c r="Q65" i="4"/>
  <c r="Q69" i="4"/>
  <c r="K63" i="4"/>
  <c r="R63" i="4"/>
  <c r="M66" i="4"/>
  <c r="M68" i="4"/>
  <c r="M69" i="4"/>
  <c r="M65" i="4"/>
  <c r="M64" i="4"/>
  <c r="J63" i="4"/>
  <c r="K64" i="4"/>
  <c r="K65" i="4"/>
  <c r="K66" i="4"/>
  <c r="K73" i="4" s="1"/>
  <c r="K69" i="4"/>
  <c r="K68" i="4"/>
  <c r="G65" i="4"/>
  <c r="G68" i="4"/>
  <c r="G69" i="4"/>
  <c r="G64" i="4"/>
  <c r="G66" i="4"/>
  <c r="E63" i="4"/>
  <c r="R69" i="4"/>
  <c r="R64" i="4"/>
  <c r="R68" i="4"/>
  <c r="R66" i="4"/>
  <c r="R65" i="4"/>
  <c r="F66" i="4"/>
  <c r="F65" i="4"/>
  <c r="F68" i="4"/>
  <c r="F64" i="4"/>
  <c r="F69" i="4"/>
  <c r="S63" i="4"/>
  <c r="S64" i="4"/>
  <c r="S68" i="4"/>
  <c r="S69" i="4"/>
  <c r="S65" i="4"/>
  <c r="S66" i="4"/>
  <c r="S73" i="4" s="1"/>
  <c r="Q63" i="4"/>
  <c r="L63" i="4"/>
  <c r="F73" i="4" l="1"/>
  <c r="T63" i="4"/>
  <c r="U57" i="4"/>
  <c r="T67" i="4"/>
  <c r="U60" i="4"/>
  <c r="G73" i="4"/>
  <c r="J73" i="4"/>
  <c r="O70" i="4"/>
  <c r="F72" i="4"/>
  <c r="F75" i="4"/>
  <c r="F71" i="4"/>
  <c r="F74" i="4"/>
  <c r="F76" i="4"/>
  <c r="R70" i="4"/>
  <c r="K74" i="4"/>
  <c r="K72" i="4"/>
  <c r="K76" i="4"/>
  <c r="K75" i="4"/>
  <c r="K71" i="4"/>
  <c r="Q73" i="4"/>
  <c r="P70" i="4"/>
  <c r="D70" i="4"/>
  <c r="E70" i="4"/>
  <c r="L73" i="4"/>
  <c r="N73" i="4"/>
  <c r="I70" i="4"/>
  <c r="S74" i="4"/>
  <c r="S76" i="4"/>
  <c r="S72" i="4"/>
  <c r="S75" i="4"/>
  <c r="S71" i="4"/>
  <c r="S70" i="4"/>
  <c r="F70" i="4"/>
  <c r="G72" i="4"/>
  <c r="G75" i="4"/>
  <c r="G71" i="4"/>
  <c r="G74" i="4"/>
  <c r="G76" i="4"/>
  <c r="M70" i="4"/>
  <c r="M73" i="4"/>
  <c r="P73" i="4"/>
  <c r="J70" i="4"/>
  <c r="I73" i="4"/>
  <c r="R73" i="4"/>
  <c r="G70" i="4"/>
  <c r="K70" i="4"/>
  <c r="Q70" i="4"/>
  <c r="D73" i="4"/>
  <c r="E73" i="4"/>
  <c r="L70" i="4"/>
  <c r="N70" i="4"/>
  <c r="O73" i="4"/>
  <c r="H73" i="4"/>
  <c r="U67" i="4" l="1"/>
  <c r="T66" i="4"/>
  <c r="T64" i="4"/>
  <c r="T65" i="4"/>
  <c r="U65" i="4" s="1"/>
  <c r="T68" i="4"/>
  <c r="U68" i="4" s="1"/>
  <c r="T69" i="4"/>
  <c r="U69" i="4" s="1"/>
  <c r="G77" i="4"/>
  <c r="I71" i="4"/>
  <c r="I72" i="4"/>
  <c r="I76" i="4"/>
  <c r="I74" i="4"/>
  <c r="I75" i="4"/>
  <c r="S77" i="4"/>
  <c r="N71" i="4"/>
  <c r="N74" i="4"/>
  <c r="N75" i="4"/>
  <c r="N76" i="4"/>
  <c r="N72" i="4"/>
  <c r="O74" i="4"/>
  <c r="O72" i="4"/>
  <c r="O75" i="4"/>
  <c r="O71" i="4"/>
  <c r="O76" i="4"/>
  <c r="D74" i="4"/>
  <c r="D75" i="4"/>
  <c r="D76" i="4"/>
  <c r="D71" i="4"/>
  <c r="D72" i="4"/>
  <c r="R71" i="4"/>
  <c r="R74" i="4"/>
  <c r="R76" i="4"/>
  <c r="R72" i="4"/>
  <c r="R75" i="4"/>
  <c r="M72" i="4"/>
  <c r="M74" i="4"/>
  <c r="M75" i="4"/>
  <c r="M71" i="4"/>
  <c r="M76" i="4"/>
  <c r="L74" i="4"/>
  <c r="L75" i="4"/>
  <c r="L72" i="4"/>
  <c r="L71" i="4"/>
  <c r="L76" i="4"/>
  <c r="Q72" i="4"/>
  <c r="Q71" i="4"/>
  <c r="Q75" i="4"/>
  <c r="Q74" i="4"/>
  <c r="Q76" i="4"/>
  <c r="H71" i="4"/>
  <c r="H76" i="4"/>
  <c r="H72" i="4"/>
  <c r="H74" i="4"/>
  <c r="H75" i="4"/>
  <c r="E71" i="4"/>
  <c r="E76" i="4"/>
  <c r="E72" i="4"/>
  <c r="E75" i="4"/>
  <c r="E74" i="4"/>
  <c r="P71" i="4"/>
  <c r="P72" i="4"/>
  <c r="P75" i="4"/>
  <c r="P76" i="4"/>
  <c r="P74" i="4"/>
  <c r="K77" i="4"/>
  <c r="F77" i="4"/>
  <c r="J72" i="4"/>
  <c r="J74" i="4"/>
  <c r="J76" i="4"/>
  <c r="J75" i="4"/>
  <c r="J82" i="4" s="1"/>
  <c r="J71" i="4"/>
  <c r="T70" i="4" l="1"/>
  <c r="U64" i="4"/>
  <c r="T73" i="4"/>
  <c r="U66" i="4"/>
  <c r="D77" i="4"/>
  <c r="P82" i="4"/>
  <c r="H82" i="4"/>
  <c r="H77" i="4"/>
  <c r="Q82" i="4"/>
  <c r="L77" i="4"/>
  <c r="R82" i="4"/>
  <c r="D82" i="4"/>
  <c r="O82" i="4"/>
  <c r="E82" i="4"/>
  <c r="J77" i="4"/>
  <c r="F82" i="4"/>
  <c r="Q77" i="4"/>
  <c r="M82" i="4"/>
  <c r="R77" i="4"/>
  <c r="N82" i="4"/>
  <c r="G82" i="4"/>
  <c r="J79" i="4"/>
  <c r="J78" i="4"/>
  <c r="J83" i="4"/>
  <c r="J81" i="4"/>
  <c r="J80" i="4"/>
  <c r="P77" i="4"/>
  <c r="L82" i="4"/>
  <c r="S82" i="4"/>
  <c r="O77" i="4"/>
  <c r="I82" i="4"/>
  <c r="E77" i="4"/>
  <c r="M77" i="4"/>
  <c r="N77" i="4"/>
  <c r="I77" i="4"/>
  <c r="K82" i="4"/>
  <c r="T76" i="4" l="1"/>
  <c r="U76" i="4" s="1"/>
  <c r="T75" i="4"/>
  <c r="T74" i="4"/>
  <c r="U74" i="4" s="1"/>
  <c r="U73" i="4"/>
  <c r="T71" i="4"/>
  <c r="T72" i="4"/>
  <c r="U72" i="4" s="1"/>
  <c r="J84" i="4"/>
  <c r="P78" i="4"/>
  <c r="P83" i="4"/>
  <c r="P80" i="4"/>
  <c r="P81" i="4"/>
  <c r="P79" i="4"/>
  <c r="R79" i="4"/>
  <c r="R83" i="4"/>
  <c r="R78" i="4"/>
  <c r="R81" i="4"/>
  <c r="R80" i="4"/>
  <c r="H78" i="4"/>
  <c r="H83" i="4"/>
  <c r="H79" i="4"/>
  <c r="H80" i="4"/>
  <c r="H81" i="4"/>
  <c r="M78" i="4"/>
  <c r="M83" i="4"/>
  <c r="M79" i="4"/>
  <c r="M81" i="4"/>
  <c r="M80" i="4"/>
  <c r="E78" i="4"/>
  <c r="E79" i="4"/>
  <c r="E83" i="4"/>
  <c r="E81" i="4"/>
  <c r="E80" i="4"/>
  <c r="O78" i="4"/>
  <c r="O81" i="4"/>
  <c r="O83" i="4"/>
  <c r="O79" i="4"/>
  <c r="O80" i="4"/>
  <c r="Q78" i="4"/>
  <c r="Q81" i="4"/>
  <c r="Q83" i="4"/>
  <c r="Q79" i="4"/>
  <c r="Q80" i="4"/>
  <c r="I78" i="4"/>
  <c r="I83" i="4"/>
  <c r="I79" i="4"/>
  <c r="I81" i="4"/>
  <c r="I80" i="4"/>
  <c r="S78" i="4"/>
  <c r="S81" i="4"/>
  <c r="S83" i="4"/>
  <c r="S79" i="4"/>
  <c r="S80" i="4"/>
  <c r="G79" i="4"/>
  <c r="G78" i="4"/>
  <c r="G83" i="4"/>
  <c r="G81" i="4"/>
  <c r="G80" i="4"/>
  <c r="K78" i="4"/>
  <c r="K83" i="4"/>
  <c r="K79" i="4"/>
  <c r="K80" i="4"/>
  <c r="K81" i="4"/>
  <c r="L78" i="4"/>
  <c r="L83" i="4"/>
  <c r="L90" i="4" s="1"/>
  <c r="L80" i="4"/>
  <c r="L81" i="4"/>
  <c r="L79" i="4"/>
  <c r="N79" i="4"/>
  <c r="N83" i="4"/>
  <c r="N80" i="4"/>
  <c r="N78" i="4"/>
  <c r="N81" i="4"/>
  <c r="F79" i="4"/>
  <c r="F83" i="4"/>
  <c r="F78" i="4"/>
  <c r="F80" i="4"/>
  <c r="F81" i="4"/>
  <c r="D78" i="4"/>
  <c r="D81" i="4"/>
  <c r="D83" i="4"/>
  <c r="D79" i="4"/>
  <c r="D80" i="4"/>
  <c r="T82" i="4" l="1"/>
  <c r="U75" i="4"/>
  <c r="U71" i="4"/>
  <c r="T77" i="4"/>
  <c r="F90" i="4"/>
  <c r="K90" i="4"/>
  <c r="K86" i="4" s="1"/>
  <c r="S90" i="4"/>
  <c r="S85" i="4" s="1"/>
  <c r="N90" i="4"/>
  <c r="N89" i="4" s="1"/>
  <c r="D90" i="4"/>
  <c r="J90" i="4"/>
  <c r="J88" i="4" s="1"/>
  <c r="L84" i="4"/>
  <c r="G90" i="4"/>
  <c r="G97" i="4" s="1"/>
  <c r="O90" i="4"/>
  <c r="M84" i="4"/>
  <c r="H90" i="4"/>
  <c r="H87" i="4" s="1"/>
  <c r="R84" i="4"/>
  <c r="E90" i="4"/>
  <c r="R90" i="4"/>
  <c r="R87" i="4" s="1"/>
  <c r="D84" i="4"/>
  <c r="F85" i="4"/>
  <c r="F97" i="4"/>
  <c r="F89" i="4"/>
  <c r="F87" i="4"/>
  <c r="F88" i="4"/>
  <c r="F86" i="4"/>
  <c r="K85" i="4"/>
  <c r="I84" i="4"/>
  <c r="O85" i="4"/>
  <c r="O97" i="4"/>
  <c r="O88" i="4"/>
  <c r="O86" i="4"/>
  <c r="O89" i="4"/>
  <c r="O87" i="4"/>
  <c r="K84" i="4"/>
  <c r="Q84" i="4"/>
  <c r="E88" i="4"/>
  <c r="E97" i="4"/>
  <c r="E89" i="4"/>
  <c r="E86" i="4"/>
  <c r="E85" i="4"/>
  <c r="E87" i="4"/>
  <c r="H84" i="4"/>
  <c r="R88" i="4"/>
  <c r="D85" i="4"/>
  <c r="D97" i="4"/>
  <c r="D89" i="4"/>
  <c r="D87" i="4"/>
  <c r="D88" i="4"/>
  <c r="D86" i="4"/>
  <c r="O84" i="4"/>
  <c r="P90" i="4"/>
  <c r="H86" i="4"/>
  <c r="G84" i="4"/>
  <c r="F84" i="4"/>
  <c r="N84" i="4"/>
  <c r="J86" i="4"/>
  <c r="L87" i="4"/>
  <c r="L88" i="4"/>
  <c r="L97" i="4"/>
  <c r="L86" i="4"/>
  <c r="L89" i="4"/>
  <c r="L85" i="4"/>
  <c r="S84" i="4"/>
  <c r="I90" i="4"/>
  <c r="Q90" i="4"/>
  <c r="E84" i="4"/>
  <c r="M90" i="4"/>
  <c r="P84" i="4"/>
  <c r="H89" i="4" l="1"/>
  <c r="N86" i="4"/>
  <c r="S87" i="4"/>
  <c r="G85" i="4"/>
  <c r="G91" i="4" s="1"/>
  <c r="U82" i="4"/>
  <c r="T81" i="4"/>
  <c r="U81" i="4" s="1"/>
  <c r="T80" i="4"/>
  <c r="U80" i="4" s="1"/>
  <c r="T78" i="4"/>
  <c r="T83" i="4"/>
  <c r="T79" i="4"/>
  <c r="U79" i="4" s="1"/>
  <c r="K89" i="4"/>
  <c r="R85" i="4"/>
  <c r="N97" i="4"/>
  <c r="N96" i="4" s="1"/>
  <c r="S89" i="4"/>
  <c r="H97" i="4"/>
  <c r="G88" i="4"/>
  <c r="G95" i="4" s="1"/>
  <c r="G87" i="4"/>
  <c r="N88" i="4"/>
  <c r="S86" i="4"/>
  <c r="S97" i="4"/>
  <c r="S92" i="4" s="1"/>
  <c r="H88" i="4"/>
  <c r="H91" i="4" s="1"/>
  <c r="H85" i="4"/>
  <c r="G89" i="4"/>
  <c r="G96" i="4" s="1"/>
  <c r="N87" i="4"/>
  <c r="N85" i="4"/>
  <c r="S88" i="4"/>
  <c r="G86" i="4"/>
  <c r="G93" i="4" s="1"/>
  <c r="R89" i="4"/>
  <c r="R91" i="4" s="1"/>
  <c r="K88" i="4"/>
  <c r="J87" i="4"/>
  <c r="J97" i="4"/>
  <c r="J95" i="4" s="1"/>
  <c r="J89" i="4"/>
  <c r="J85" i="4"/>
  <c r="R86" i="4"/>
  <c r="R97" i="4"/>
  <c r="R95" i="4" s="1"/>
  <c r="K87" i="4"/>
  <c r="K97" i="4"/>
  <c r="K96" i="4" s="1"/>
  <c r="L91" i="4"/>
  <c r="O92" i="4"/>
  <c r="O96" i="4"/>
  <c r="O95" i="4"/>
  <c r="O94" i="4"/>
  <c r="O93" i="4"/>
  <c r="S93" i="4"/>
  <c r="F92" i="4"/>
  <c r="F96" i="4"/>
  <c r="F95" i="4"/>
  <c r="F94" i="4"/>
  <c r="F93" i="4"/>
  <c r="Q85" i="4"/>
  <c r="Q97" i="4"/>
  <c r="Q86" i="4"/>
  <c r="Q89" i="4"/>
  <c r="Q87" i="4"/>
  <c r="Q88" i="4"/>
  <c r="G92" i="4"/>
  <c r="G94" i="4"/>
  <c r="D95" i="4"/>
  <c r="D96" i="4"/>
  <c r="D94" i="4"/>
  <c r="D93" i="4"/>
  <c r="D92" i="4"/>
  <c r="O91" i="4"/>
  <c r="I85" i="4"/>
  <c r="I97" i="4"/>
  <c r="I86" i="4"/>
  <c r="I88" i="4"/>
  <c r="I87" i="4"/>
  <c r="I89" i="4"/>
  <c r="D91" i="4"/>
  <c r="E92" i="4"/>
  <c r="E96" i="4"/>
  <c r="E95" i="4"/>
  <c r="E94" i="4"/>
  <c r="E93" i="4"/>
  <c r="N92" i="4"/>
  <c r="F91" i="4"/>
  <c r="J94" i="4"/>
  <c r="J93" i="4"/>
  <c r="M85" i="4"/>
  <c r="M97" i="4"/>
  <c r="M88" i="4"/>
  <c r="M89" i="4"/>
  <c r="M87" i="4"/>
  <c r="M86" i="4"/>
  <c r="L92" i="4"/>
  <c r="L96" i="4"/>
  <c r="L95" i="4"/>
  <c r="L94" i="4"/>
  <c r="L93" i="4"/>
  <c r="H92" i="4"/>
  <c r="H94" i="4"/>
  <c r="H93" i="4"/>
  <c r="P85" i="4"/>
  <c r="P97" i="4"/>
  <c r="P88" i="4"/>
  <c r="P86" i="4"/>
  <c r="P89" i="4"/>
  <c r="P87" i="4"/>
  <c r="R92" i="4"/>
  <c r="R93" i="4"/>
  <c r="E91" i="4"/>
  <c r="K92" i="4"/>
  <c r="K95" i="4" l="1"/>
  <c r="N95" i="4"/>
  <c r="H96" i="4"/>
  <c r="T90" i="4"/>
  <c r="U83" i="4"/>
  <c r="K93" i="4"/>
  <c r="N93" i="4"/>
  <c r="K91" i="4"/>
  <c r="U78" i="4"/>
  <c r="T84" i="4"/>
  <c r="R96" i="4"/>
  <c r="N91" i="4"/>
  <c r="S91" i="4"/>
  <c r="S94" i="4"/>
  <c r="R94" i="4"/>
  <c r="H95" i="4"/>
  <c r="H98" i="4" s="1"/>
  <c r="H100" i="4" s="1"/>
  <c r="J96" i="4"/>
  <c r="N94" i="4"/>
  <c r="S96" i="4"/>
  <c r="S95" i="4"/>
  <c r="S98" i="4" s="1"/>
  <c r="K94" i="4"/>
  <c r="J92" i="4"/>
  <c r="J91" i="4"/>
  <c r="N98" i="4"/>
  <c r="L98" i="4"/>
  <c r="L100" i="4" s="1"/>
  <c r="Q92" i="4"/>
  <c r="Q96" i="4"/>
  <c r="Q95" i="4"/>
  <c r="Q94" i="4"/>
  <c r="Q93" i="4"/>
  <c r="R98" i="4"/>
  <c r="M92" i="4"/>
  <c r="M96" i="4"/>
  <c r="M95" i="4"/>
  <c r="M94" i="4"/>
  <c r="M93" i="4"/>
  <c r="D98" i="4"/>
  <c r="Q91" i="4"/>
  <c r="I92" i="4"/>
  <c r="I96" i="4"/>
  <c r="I95" i="4"/>
  <c r="I94" i="4"/>
  <c r="I93" i="4"/>
  <c r="G98" i="4"/>
  <c r="F98" i="4"/>
  <c r="K98" i="4"/>
  <c r="K100" i="4" s="1"/>
  <c r="P92" i="4"/>
  <c r="P96" i="4"/>
  <c r="P95" i="4"/>
  <c r="P94" i="4"/>
  <c r="P93" i="4"/>
  <c r="M91" i="4"/>
  <c r="P91" i="4"/>
  <c r="J98" i="4"/>
  <c r="J100" i="4" s="1"/>
  <c r="E98" i="4"/>
  <c r="I91" i="4"/>
  <c r="O98" i="4"/>
  <c r="T89" i="4" l="1"/>
  <c r="U89" i="4" s="1"/>
  <c r="U90" i="4"/>
  <c r="T87" i="4"/>
  <c r="U87" i="4" s="1"/>
  <c r="T86" i="4"/>
  <c r="U86" i="4" s="1"/>
  <c r="T97" i="4"/>
  <c r="T88" i="4"/>
  <c r="U88" i="4" s="1"/>
  <c r="T85" i="4"/>
  <c r="P98" i="4"/>
  <c r="I98" i="4"/>
  <c r="I100" i="4" s="1"/>
  <c r="M98" i="4"/>
  <c r="M100" i="4" s="1"/>
  <c r="Q98" i="4"/>
  <c r="T91" i="4" l="1"/>
  <c r="U85" i="4"/>
  <c r="S100" i="4"/>
  <c r="T95" i="4"/>
  <c r="V95" i="4" s="1"/>
  <c r="T92" i="4"/>
  <c r="T96" i="4"/>
  <c r="V96" i="4" s="1"/>
  <c r="T94" i="4"/>
  <c r="V94" i="4" s="1"/>
  <c r="T93" i="4"/>
  <c r="V93" i="4" s="1"/>
  <c r="S103" i="4" l="1"/>
  <c r="T98" i="4"/>
  <c r="V92" i="4"/>
  <c r="S104" i="4" l="1"/>
  <c r="L102" i="4"/>
  <c r="M102" i="4"/>
  <c r="S10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I38" authorId="0" shapeId="0" xr:uid="{00000000-0006-0000-0200-000006000000}">
      <text>
        <r>
          <rPr>
            <b/>
            <sz val="9"/>
            <color rgb="FF000000"/>
            <rFont val="Tahoma"/>
            <family val="2"/>
            <charset val="238"/>
          </rPr>
          <t xml:space="preserve">Originally w -&gt; MAX
</t>
        </r>
        <r>
          <rPr>
            <b/>
            <sz val="9"/>
            <color rgb="FF000000"/>
            <rFont val="Tahoma"/>
            <family val="2"/>
            <charset val="238"/>
          </rPr>
          <t>Now 1/w, thus we must 1/w -&gt; MIN</t>
        </r>
      </text>
    </comment>
  </commentList>
</comments>
</file>

<file path=xl/sharedStrings.xml><?xml version="1.0" encoding="utf-8"?>
<sst xmlns="http://schemas.openxmlformats.org/spreadsheetml/2006/main" count="192" uniqueCount="96">
  <si>
    <t>Sada A</t>
  </si>
  <si>
    <t>Sada B</t>
  </si>
  <si>
    <t>Sada C</t>
  </si>
  <si>
    <t>Sada A+B</t>
  </si>
  <si>
    <t>Sada B+C</t>
  </si>
  <si>
    <t>Sada A+B+C</t>
  </si>
  <si>
    <t>Sada A+C</t>
  </si>
  <si>
    <t>Max Min</t>
  </si>
  <si>
    <t>Min Max</t>
  </si>
  <si>
    <t>Sada A+D</t>
  </si>
  <si>
    <t>Sada B+D</t>
  </si>
  <si>
    <t>Sada C+D</t>
  </si>
  <si>
    <r>
      <t>v</t>
    </r>
    <r>
      <rPr>
        <b/>
        <vertAlign val="superscript"/>
        <sz val="14"/>
        <color theme="1"/>
        <rFont val="Calibri"/>
        <family val="2"/>
        <charset val="238"/>
        <scheme val="minor"/>
      </rPr>
      <t>-</t>
    </r>
  </si>
  <si>
    <r>
      <t>v</t>
    </r>
    <r>
      <rPr>
        <b/>
        <vertAlign val="subscript"/>
        <sz val="14"/>
        <color theme="1"/>
        <rFont val="Calibri"/>
        <family val="2"/>
        <charset val="238"/>
        <scheme val="minor"/>
      </rPr>
      <t>-</t>
    </r>
  </si>
  <si>
    <t>x1</t>
  </si>
  <si>
    <t>x2</t>
  </si>
  <si>
    <t>x3</t>
  </si>
  <si>
    <t>x4</t>
  </si>
  <si>
    <t>typ</t>
  </si>
  <si>
    <t>b</t>
  </si>
  <si>
    <t xml:space="preserve"> &gt;=</t>
  </si>
  <si>
    <t>d1</t>
  </si>
  <si>
    <t>d2</t>
  </si>
  <si>
    <t>d3</t>
  </si>
  <si>
    <t>d4</t>
  </si>
  <si>
    <t>p1</t>
  </si>
  <si>
    <t>p2</t>
  </si>
  <si>
    <t>p3</t>
  </si>
  <si>
    <t>p4</t>
  </si>
  <si>
    <t>A1</t>
  </si>
  <si>
    <t>B1</t>
  </si>
  <si>
    <t>A2</t>
  </si>
  <si>
    <t>A3</t>
  </si>
  <si>
    <t>A4</t>
  </si>
  <si>
    <t>B2</t>
  </si>
  <si>
    <t>B3</t>
  </si>
  <si>
    <t>B4</t>
  </si>
  <si>
    <t>B5</t>
  </si>
  <si>
    <t>B6</t>
  </si>
  <si>
    <t>Strategie Hráče 2</t>
  </si>
  <si>
    <t>Strategie Hráče 1</t>
  </si>
  <si>
    <t>d5</t>
  </si>
  <si>
    <t>d6</t>
  </si>
  <si>
    <t>p5</t>
  </si>
  <si>
    <t>p6</t>
  </si>
  <si>
    <t>omega</t>
  </si>
  <si>
    <t>zj-cj</t>
  </si>
  <si>
    <t>omezB1</t>
  </si>
  <si>
    <t>omezB2</t>
  </si>
  <si>
    <t>omezB3</t>
  </si>
  <si>
    <t>omezB4</t>
  </si>
  <si>
    <t>omezB5</t>
  </si>
  <si>
    <t>omezB6</t>
  </si>
  <si>
    <t>w</t>
  </si>
  <si>
    <t>ÚF</t>
  </si>
  <si>
    <t>MAX</t>
  </si>
  <si>
    <t>alfa</t>
  </si>
  <si>
    <t>w --&gt;</t>
  </si>
  <si>
    <t>MIN</t>
  </si>
  <si>
    <t>Báze</t>
  </si>
  <si>
    <t>xxx</t>
  </si>
  <si>
    <t>x1 =</t>
  </si>
  <si>
    <t>x2 =</t>
  </si>
  <si>
    <t>x3 =</t>
  </si>
  <si>
    <t>x4 =</t>
  </si>
  <si>
    <t>A1 =</t>
  </si>
  <si>
    <t>A2 =</t>
  </si>
  <si>
    <t>A3 =</t>
  </si>
  <si>
    <t>ÚF =</t>
  </si>
  <si>
    <t>Ai &gt;= 0</t>
  </si>
  <si>
    <t>Řešení simplexovým algoritmem</t>
  </si>
  <si>
    <t>*</t>
  </si>
  <si>
    <t xml:space="preserve"> ===&gt;</t>
  </si>
  <si>
    <t>… Strategie druhého hráče lze odvodit z duálních cen doplňkových proměnných primárního modelu. Transformací totiž vznikly dvě duálně sdružené úlohy.</t>
  </si>
  <si>
    <t>Hodnoty prom Hráče 2</t>
  </si>
  <si>
    <t>Hodnoty prom Hráče 1</t>
  </si>
  <si>
    <t>Příklad 2 - Konkurence - Hra s konstantním součntem - LP</t>
  </si>
  <si>
    <t xml:space="preserve"> * Optimal strategy for both players is to produces all 3 sets together</t>
  </si>
  <si>
    <t>Matrix of Revenues - Player 1 (lines)</t>
  </si>
  <si>
    <t>Matrix of Cost  - Player 1 (lines)</t>
  </si>
  <si>
    <t>Matrix of Profit - Player 1 (lines)</t>
  </si>
  <si>
    <t>Matrix of Revenues - Player 2 (columns)</t>
  </si>
  <si>
    <t>Matrix of Cost - Player 2 (columns)</t>
  </si>
  <si>
    <t>Matrix of Profit - Player 2 (columns)</t>
  </si>
  <si>
    <t>Payoff matrix A-B</t>
  </si>
  <si>
    <t xml:space="preserve"> * Saddle point (lower value = upper value)  maximin = minimax</t>
  </si>
  <si>
    <t xml:space="preserve">note: what is the payoff - not to earn as much as possible, but by how much first player earns. </t>
  </si>
  <si>
    <t>Untransformed model - Player 1</t>
  </si>
  <si>
    <t>Transformed model - Player 1</t>
  </si>
  <si>
    <t xml:space="preserve">alfa is for non-negative values </t>
  </si>
  <si>
    <t>divide by w where xi=Ai/w</t>
  </si>
  <si>
    <t>last condition can be removed as there is no A in the model</t>
  </si>
  <si>
    <t>lower value</t>
  </si>
  <si>
    <t>upper value</t>
  </si>
  <si>
    <t>Player 1</t>
  </si>
  <si>
    <t>Player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</si>
</sst>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vertAlign val="superscript"/>
      <sz val="14"/>
      <color theme="1"/>
      <name val="Calibri"/>
      <family val="2"/>
      <charset val="238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sz val="14"/>
      <color theme="0" tint="-0.34998626667073579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000000"/>
      <name val="Tahoma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9" xfId="0" applyFill="1" applyBorder="1"/>
    <xf numFmtId="0" fontId="0" fillId="0" borderId="23" xfId="0" applyBorder="1" applyAlignment="1">
      <alignment horizont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showGridLines="0" tabSelected="1" zoomScale="110" zoomScaleNormal="110" workbookViewId="0">
      <selection activeCell="L27" sqref="L27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36" ht="19" x14ac:dyDescent="0.25">
      <c r="A1" s="4"/>
    </row>
    <row r="3" spans="1:36" ht="16" thickBot="1" x14ac:dyDescent="0.25">
      <c r="B3" s="14" t="s">
        <v>78</v>
      </c>
      <c r="K3" s="14" t="s">
        <v>79</v>
      </c>
      <c r="T3" s="14" t="s">
        <v>81</v>
      </c>
      <c r="AC3" s="14" t="s">
        <v>82</v>
      </c>
    </row>
    <row r="4" spans="1:36" ht="30" customHeight="1" x14ac:dyDescent="0.2">
      <c r="B4" s="6"/>
      <c r="C4" s="7" t="str">
        <f t="array" ref="C4:I4">TRANSPOSE(B5:B11)</f>
        <v>Sada A</v>
      </c>
      <c r="D4" s="7" t="str">
        <v>Sada B</v>
      </c>
      <c r="E4" s="7" t="str">
        <v>Sada C</v>
      </c>
      <c r="F4" s="7" t="str">
        <v>Sada A+B</v>
      </c>
      <c r="G4" s="7" t="str">
        <v>Sada B+C</v>
      </c>
      <c r="H4" s="7" t="str">
        <v>Sada A+C</v>
      </c>
      <c r="I4" s="8" t="str">
        <v>Sada A+B+C</v>
      </c>
      <c r="J4" s="1"/>
      <c r="K4" s="6"/>
      <c r="L4" s="7" t="str">
        <f>C4</f>
        <v>Sada A</v>
      </c>
      <c r="M4" s="7" t="str">
        <f t="shared" ref="M4:R4" si="0">D4</f>
        <v>Sada B</v>
      </c>
      <c r="N4" s="7" t="str">
        <f t="shared" si="0"/>
        <v>Sada C</v>
      </c>
      <c r="O4" s="7" t="str">
        <f t="shared" si="0"/>
        <v>Sada A+B</v>
      </c>
      <c r="P4" s="7" t="str">
        <f t="shared" si="0"/>
        <v>Sada B+C</v>
      </c>
      <c r="Q4" s="7" t="str">
        <f t="shared" si="0"/>
        <v>Sada A+C</v>
      </c>
      <c r="R4" s="8" t="str">
        <f t="shared" si="0"/>
        <v>Sada A+B+C</v>
      </c>
      <c r="T4" s="6"/>
      <c r="U4" s="7" t="str">
        <f t="array" ref="U4:AA4">TRANSPOSE(T5:T11)</f>
        <v>Sada A</v>
      </c>
      <c r="V4" s="7" t="str">
        <v>Sada B</v>
      </c>
      <c r="W4" s="7" t="str">
        <v>Sada C</v>
      </c>
      <c r="X4" s="7" t="str">
        <v>Sada A+B</v>
      </c>
      <c r="Y4" s="7" t="str">
        <v>Sada B+C</v>
      </c>
      <c r="Z4" s="7" t="str">
        <v>Sada A+C</v>
      </c>
      <c r="AA4" s="8" t="str">
        <v>Sada A+B+C</v>
      </c>
      <c r="AB4" s="1"/>
      <c r="AC4" s="6"/>
      <c r="AD4" s="7" t="str">
        <f>U4</f>
        <v>Sada A</v>
      </c>
      <c r="AE4" s="7" t="str">
        <f t="shared" ref="AE4:AJ4" si="1">V4</f>
        <v>Sada B</v>
      </c>
      <c r="AF4" s="7" t="str">
        <f t="shared" si="1"/>
        <v>Sada C</v>
      </c>
      <c r="AG4" s="7" t="str">
        <f t="shared" si="1"/>
        <v>Sada A+B</v>
      </c>
      <c r="AH4" s="7" t="str">
        <f t="shared" si="1"/>
        <v>Sada B+C</v>
      </c>
      <c r="AI4" s="7" t="str">
        <f t="shared" si="1"/>
        <v>Sada A+C</v>
      </c>
      <c r="AJ4" s="8" t="str">
        <f t="shared" si="1"/>
        <v>Sada A+B+C</v>
      </c>
    </row>
    <row r="5" spans="1:36" ht="30" customHeight="1" x14ac:dyDescent="0.2">
      <c r="B5" s="9" t="s">
        <v>0</v>
      </c>
      <c r="C5" s="5"/>
      <c r="D5" s="5"/>
      <c r="E5" s="5"/>
      <c r="F5" s="5"/>
      <c r="G5" s="5"/>
      <c r="H5" s="5"/>
      <c r="I5" s="10"/>
      <c r="J5" s="2"/>
      <c r="K5" s="9" t="str">
        <f>B5</f>
        <v>Sada A</v>
      </c>
      <c r="L5" s="5"/>
      <c r="M5" s="5"/>
      <c r="N5" s="5"/>
      <c r="O5" s="5"/>
      <c r="P5" s="5"/>
      <c r="Q5" s="5"/>
      <c r="R5" s="10"/>
      <c r="T5" s="9" t="str">
        <f>B5</f>
        <v>Sada A</v>
      </c>
      <c r="U5" s="5"/>
      <c r="V5" s="5"/>
      <c r="W5" s="5"/>
      <c r="X5" s="5"/>
      <c r="Y5" s="5"/>
      <c r="Z5" s="5"/>
      <c r="AA5" s="10"/>
      <c r="AB5" s="2"/>
      <c r="AC5" s="9" t="str">
        <f>T5</f>
        <v>Sada A</v>
      </c>
      <c r="AD5" s="5"/>
      <c r="AE5" s="5"/>
      <c r="AF5" s="5"/>
      <c r="AG5" s="5"/>
      <c r="AH5" s="5"/>
      <c r="AI5" s="5"/>
      <c r="AJ5" s="10"/>
    </row>
    <row r="6" spans="1:36" ht="30" customHeight="1" x14ac:dyDescent="0.2">
      <c r="B6" s="9" t="s">
        <v>1</v>
      </c>
      <c r="C6" s="5"/>
      <c r="D6" s="5"/>
      <c r="E6" s="5"/>
      <c r="F6" s="5"/>
      <c r="G6" s="5"/>
      <c r="H6" s="5"/>
      <c r="I6" s="10"/>
      <c r="J6" s="2"/>
      <c r="K6" s="9" t="str">
        <f t="shared" ref="K6:K11" si="2">B6</f>
        <v>Sada B</v>
      </c>
      <c r="L6" s="5"/>
      <c r="M6" s="5"/>
      <c r="N6" s="5"/>
      <c r="O6" s="5"/>
      <c r="P6" s="5"/>
      <c r="Q6" s="5"/>
      <c r="R6" s="10"/>
      <c r="T6" s="9" t="s">
        <v>1</v>
      </c>
      <c r="U6" s="5"/>
      <c r="V6" s="5"/>
      <c r="W6" s="5"/>
      <c r="X6" s="5"/>
      <c r="Y6" s="5"/>
      <c r="Z6" s="5"/>
      <c r="AA6" s="10"/>
      <c r="AB6" s="2"/>
      <c r="AC6" s="9" t="str">
        <f t="shared" ref="AC6:AC11" si="3">T6</f>
        <v>Sada B</v>
      </c>
      <c r="AD6" s="5"/>
      <c r="AE6" s="5"/>
      <c r="AF6" s="5"/>
      <c r="AG6" s="5"/>
      <c r="AH6" s="5"/>
      <c r="AI6" s="5"/>
      <c r="AJ6" s="10"/>
    </row>
    <row r="7" spans="1:36" ht="30" customHeight="1" x14ac:dyDescent="0.2">
      <c r="B7" s="9" t="s">
        <v>2</v>
      </c>
      <c r="C7" s="5"/>
      <c r="D7" s="5"/>
      <c r="E7" s="5"/>
      <c r="F7" s="5"/>
      <c r="G7" s="5"/>
      <c r="H7" s="5"/>
      <c r="I7" s="10"/>
      <c r="J7" s="2"/>
      <c r="K7" s="9" t="str">
        <f t="shared" si="2"/>
        <v>Sada C</v>
      </c>
      <c r="L7" s="5"/>
      <c r="M7" s="5"/>
      <c r="N7" s="5"/>
      <c r="O7" s="5"/>
      <c r="P7" s="5"/>
      <c r="Q7" s="5"/>
      <c r="R7" s="10"/>
      <c r="T7" s="9" t="s">
        <v>2</v>
      </c>
      <c r="U7" s="5"/>
      <c r="V7" s="5"/>
      <c r="W7" s="5"/>
      <c r="X7" s="5"/>
      <c r="Y7" s="5"/>
      <c r="Z7" s="5"/>
      <c r="AA7" s="10"/>
      <c r="AB7" s="2"/>
      <c r="AC7" s="9" t="str">
        <f t="shared" si="3"/>
        <v>Sada C</v>
      </c>
      <c r="AD7" s="5"/>
      <c r="AE7" s="5"/>
      <c r="AF7" s="5"/>
      <c r="AG7" s="5"/>
      <c r="AH7" s="5"/>
      <c r="AI7" s="5"/>
      <c r="AJ7" s="10"/>
    </row>
    <row r="8" spans="1:36" ht="30" customHeight="1" x14ac:dyDescent="0.2">
      <c r="B8" s="9" t="s">
        <v>3</v>
      </c>
      <c r="C8" s="5"/>
      <c r="D8" s="5"/>
      <c r="E8" s="5"/>
      <c r="F8" s="5"/>
      <c r="G8" s="5"/>
      <c r="H8" s="5"/>
      <c r="I8" s="10"/>
      <c r="J8" s="2"/>
      <c r="K8" s="9" t="str">
        <f t="shared" si="2"/>
        <v>Sada A+B</v>
      </c>
      <c r="L8" s="5"/>
      <c r="M8" s="5"/>
      <c r="N8" s="5"/>
      <c r="O8" s="5"/>
      <c r="P8" s="5"/>
      <c r="Q8" s="5"/>
      <c r="R8" s="10"/>
      <c r="T8" s="9" t="s">
        <v>3</v>
      </c>
      <c r="U8" s="5"/>
      <c r="V8" s="5"/>
      <c r="W8" s="5"/>
      <c r="X8" s="5"/>
      <c r="Y8" s="5"/>
      <c r="Z8" s="5"/>
      <c r="AA8" s="10"/>
      <c r="AB8" s="2"/>
      <c r="AC8" s="9" t="str">
        <f t="shared" si="3"/>
        <v>Sada A+B</v>
      </c>
      <c r="AD8" s="5"/>
      <c r="AE8" s="5"/>
      <c r="AF8" s="5"/>
      <c r="AG8" s="5"/>
      <c r="AH8" s="5"/>
      <c r="AI8" s="5"/>
      <c r="AJ8" s="10"/>
    </row>
    <row r="9" spans="1:36" ht="30" customHeight="1" x14ac:dyDescent="0.2">
      <c r="B9" s="9" t="s">
        <v>4</v>
      </c>
      <c r="C9" s="5"/>
      <c r="D9" s="5"/>
      <c r="E9" s="5"/>
      <c r="F9" s="5"/>
      <c r="G9" s="5"/>
      <c r="H9" s="5"/>
      <c r="I9" s="10"/>
      <c r="J9" s="2"/>
      <c r="K9" s="9" t="str">
        <f t="shared" si="2"/>
        <v>Sada B+C</v>
      </c>
      <c r="L9" s="5"/>
      <c r="M9" s="5"/>
      <c r="N9" s="5"/>
      <c r="O9" s="5"/>
      <c r="P9" s="5"/>
      <c r="Q9" s="5"/>
      <c r="R9" s="10"/>
      <c r="T9" s="9" t="s">
        <v>4</v>
      </c>
      <c r="U9" s="5"/>
      <c r="V9" s="5"/>
      <c r="W9" s="5"/>
      <c r="X9" s="5"/>
      <c r="Y9" s="5"/>
      <c r="Z9" s="5"/>
      <c r="AA9" s="10"/>
      <c r="AB9" s="2"/>
      <c r="AC9" s="9" t="str">
        <f t="shared" si="3"/>
        <v>Sada B+C</v>
      </c>
      <c r="AD9" s="5"/>
      <c r="AE9" s="5"/>
      <c r="AF9" s="5"/>
      <c r="AG9" s="5"/>
      <c r="AH9" s="5"/>
      <c r="AI9" s="5"/>
      <c r="AJ9" s="10"/>
    </row>
    <row r="10" spans="1:36" ht="30" customHeight="1" x14ac:dyDescent="0.2">
      <c r="B10" s="9" t="s">
        <v>6</v>
      </c>
      <c r="C10" s="5"/>
      <c r="D10" s="5"/>
      <c r="E10" s="5"/>
      <c r="F10" s="5"/>
      <c r="G10" s="5"/>
      <c r="H10" s="5"/>
      <c r="I10" s="10"/>
      <c r="J10" s="2"/>
      <c r="K10" s="9" t="str">
        <f t="shared" si="2"/>
        <v>Sada A+C</v>
      </c>
      <c r="L10" s="5"/>
      <c r="M10" s="5"/>
      <c r="N10" s="5"/>
      <c r="O10" s="5"/>
      <c r="P10" s="5"/>
      <c r="Q10" s="5"/>
      <c r="R10" s="10"/>
      <c r="T10" s="9" t="s">
        <v>6</v>
      </c>
      <c r="U10" s="5"/>
      <c r="V10" s="5"/>
      <c r="W10" s="5"/>
      <c r="X10" s="5"/>
      <c r="Y10" s="5"/>
      <c r="Z10" s="5"/>
      <c r="AA10" s="10"/>
      <c r="AB10" s="2"/>
      <c r="AC10" s="9" t="str">
        <f t="shared" si="3"/>
        <v>Sada A+C</v>
      </c>
      <c r="AD10" s="5"/>
      <c r="AE10" s="5"/>
      <c r="AF10" s="5"/>
      <c r="AG10" s="5"/>
      <c r="AH10" s="5"/>
      <c r="AI10" s="5"/>
      <c r="AJ10" s="10"/>
    </row>
    <row r="11" spans="1:36" ht="30" customHeight="1" thickBot="1" x14ac:dyDescent="0.25">
      <c r="B11" s="11" t="s">
        <v>5</v>
      </c>
      <c r="C11" s="12"/>
      <c r="D11" s="12"/>
      <c r="E11" s="12"/>
      <c r="F11" s="12"/>
      <c r="G11" s="12"/>
      <c r="H11" s="12"/>
      <c r="I11" s="13"/>
      <c r="J11" s="2"/>
      <c r="K11" s="11" t="str">
        <f t="shared" si="2"/>
        <v>Sada A+B+C</v>
      </c>
      <c r="L11" s="12"/>
      <c r="M11" s="12"/>
      <c r="N11" s="12"/>
      <c r="O11" s="12"/>
      <c r="P11" s="12"/>
      <c r="Q11" s="12"/>
      <c r="R11" s="13"/>
      <c r="T11" s="11" t="s">
        <v>5</v>
      </c>
      <c r="U11" s="12"/>
      <c r="V11" s="12"/>
      <c r="W11" s="12"/>
      <c r="X11" s="12"/>
      <c r="Y11" s="12"/>
      <c r="Z11" s="12"/>
      <c r="AA11" s="13"/>
      <c r="AB11" s="2"/>
      <c r="AC11" s="11" t="str">
        <f t="shared" si="3"/>
        <v>Sada A+B+C</v>
      </c>
      <c r="AD11" s="12"/>
      <c r="AE11" s="12"/>
      <c r="AF11" s="12"/>
      <c r="AG11" s="12"/>
      <c r="AH11" s="12"/>
      <c r="AI11" s="12"/>
      <c r="AJ11" s="13"/>
    </row>
    <row r="12" spans="1:36" ht="15" customHeight="1" x14ac:dyDescent="0.2"/>
    <row r="13" spans="1:36" ht="15" customHeight="1" thickBot="1" x14ac:dyDescent="0.25">
      <c r="B13" s="14" t="s">
        <v>80</v>
      </c>
      <c r="N13" s="14" t="s">
        <v>84</v>
      </c>
      <c r="AC13" s="14" t="s">
        <v>83</v>
      </c>
    </row>
    <row r="14" spans="1:36" ht="30" customHeight="1" x14ac:dyDescent="0.2">
      <c r="B14" s="6"/>
      <c r="C14" s="7" t="str">
        <f t="shared" ref="C14:I14" si="4">C4</f>
        <v>Sada A</v>
      </c>
      <c r="D14" s="7" t="str">
        <f t="shared" si="4"/>
        <v>Sada B</v>
      </c>
      <c r="E14" s="7" t="str">
        <f t="shared" si="4"/>
        <v>Sada C</v>
      </c>
      <c r="F14" s="7" t="str">
        <f t="shared" si="4"/>
        <v>Sada A+B</v>
      </c>
      <c r="G14" s="7" t="str">
        <f t="shared" si="4"/>
        <v>Sada B+C</v>
      </c>
      <c r="H14" s="7" t="str">
        <f t="shared" si="4"/>
        <v>Sada A+C</v>
      </c>
      <c r="I14" s="8" t="str">
        <f t="shared" si="4"/>
        <v>Sada A+B+C</v>
      </c>
      <c r="N14" s="6"/>
      <c r="O14" s="7" t="str">
        <f t="shared" ref="O14:U14" si="5">C14</f>
        <v>Sada A</v>
      </c>
      <c r="P14" s="7" t="str">
        <f t="shared" si="5"/>
        <v>Sada B</v>
      </c>
      <c r="Q14" s="7" t="str">
        <f t="shared" si="5"/>
        <v>Sada C</v>
      </c>
      <c r="R14" s="7" t="str">
        <f t="shared" si="5"/>
        <v>Sada A+B</v>
      </c>
      <c r="S14" s="7" t="str">
        <f t="shared" si="5"/>
        <v>Sada B+C</v>
      </c>
      <c r="T14" s="7" t="str">
        <f t="shared" si="5"/>
        <v>Sada A+C</v>
      </c>
      <c r="U14" s="8" t="str">
        <f t="shared" si="5"/>
        <v>Sada A+B+C</v>
      </c>
      <c r="W14" s="1" t="s">
        <v>7</v>
      </c>
      <c r="AC14" s="6"/>
      <c r="AD14" s="7" t="str">
        <f t="array" ref="AD14:AJ14">TRANSPOSE(AC15:AC21)</f>
        <v>Sada A</v>
      </c>
      <c r="AE14" s="7" t="str">
        <v>Sada B</v>
      </c>
      <c r="AF14" s="7" t="str">
        <v>Sada C</v>
      </c>
      <c r="AG14" s="7" t="str">
        <v>Sada A+B</v>
      </c>
      <c r="AH14" s="7" t="str">
        <v>Sada B+C</v>
      </c>
      <c r="AI14" s="7" t="str">
        <v>Sada A+C</v>
      </c>
      <c r="AJ14" s="8" t="str">
        <v>Sada A+B+C</v>
      </c>
    </row>
    <row r="15" spans="1:36" ht="30" customHeight="1" x14ac:dyDescent="0.2">
      <c r="B15" s="9" t="str">
        <f t="shared" ref="B15:B21" si="6">B5</f>
        <v>Sada A</v>
      </c>
      <c r="C15" s="5"/>
      <c r="D15" s="5"/>
      <c r="E15" s="5"/>
      <c r="F15" s="5"/>
      <c r="G15" s="5"/>
      <c r="H15" s="5"/>
      <c r="I15" s="10"/>
      <c r="N15" s="9" t="str">
        <f t="shared" ref="N15:N21" si="7">B15</f>
        <v>Sada A</v>
      </c>
      <c r="O15" s="5"/>
      <c r="P15" s="5"/>
      <c r="Q15" s="5"/>
      <c r="R15" s="5"/>
      <c r="S15" s="5"/>
      <c r="T15" s="5"/>
      <c r="U15" s="10"/>
      <c r="W15" s="2">
        <f>MIN(O15:U15)</f>
        <v>0</v>
      </c>
      <c r="AC15" s="9" t="s">
        <v>0</v>
      </c>
      <c r="AD15" s="5"/>
      <c r="AE15" s="5"/>
      <c r="AF15" s="5"/>
      <c r="AG15" s="5"/>
      <c r="AH15" s="5"/>
      <c r="AI15" s="5"/>
      <c r="AJ15" s="10"/>
    </row>
    <row r="16" spans="1:36" ht="30" customHeight="1" x14ac:dyDescent="0.2">
      <c r="B16" s="9" t="str">
        <f t="shared" si="6"/>
        <v>Sada B</v>
      </c>
      <c r="C16" s="5"/>
      <c r="D16" s="5"/>
      <c r="E16" s="5"/>
      <c r="F16" s="5"/>
      <c r="G16" s="5"/>
      <c r="H16" s="5"/>
      <c r="I16" s="10"/>
      <c r="N16" s="9" t="str">
        <f t="shared" si="7"/>
        <v>Sada B</v>
      </c>
      <c r="O16" s="5"/>
      <c r="P16" s="5"/>
      <c r="Q16" s="5"/>
      <c r="R16" s="5"/>
      <c r="S16" s="5"/>
      <c r="T16" s="5"/>
      <c r="U16" s="10"/>
      <c r="W16" s="2">
        <f t="shared" ref="W16:W21" si="8">MIN(O16:U16)</f>
        <v>0</v>
      </c>
      <c r="AC16" s="9" t="s">
        <v>1</v>
      </c>
      <c r="AD16" s="5"/>
      <c r="AE16" s="5"/>
      <c r="AF16" s="5"/>
      <c r="AG16" s="5"/>
      <c r="AH16" s="5"/>
      <c r="AI16" s="5"/>
      <c r="AJ16" s="10"/>
    </row>
    <row r="17" spans="2:36" ht="30" customHeight="1" x14ac:dyDescent="0.2">
      <c r="B17" s="9" t="str">
        <f t="shared" si="6"/>
        <v>Sada C</v>
      </c>
      <c r="C17" s="5"/>
      <c r="D17" s="5"/>
      <c r="E17" s="5"/>
      <c r="F17" s="5"/>
      <c r="G17" s="5"/>
      <c r="H17" s="5"/>
      <c r="I17" s="10"/>
      <c r="N17" s="9" t="str">
        <f t="shared" si="7"/>
        <v>Sada C</v>
      </c>
      <c r="O17" s="5"/>
      <c r="P17" s="5"/>
      <c r="Q17" s="5"/>
      <c r="R17" s="5"/>
      <c r="S17" s="5"/>
      <c r="T17" s="5"/>
      <c r="U17" s="10"/>
      <c r="W17" s="2">
        <f t="shared" si="8"/>
        <v>0</v>
      </c>
      <c r="AC17" s="9" t="s">
        <v>2</v>
      </c>
      <c r="AD17" s="5"/>
      <c r="AE17" s="5"/>
      <c r="AF17" s="5"/>
      <c r="AG17" s="5"/>
      <c r="AH17" s="5"/>
      <c r="AI17" s="5"/>
      <c r="AJ17" s="10"/>
    </row>
    <row r="18" spans="2:36" ht="30" customHeight="1" x14ac:dyDescent="0.2">
      <c r="B18" s="9" t="str">
        <f t="shared" si="6"/>
        <v>Sada A+B</v>
      </c>
      <c r="C18" s="5"/>
      <c r="D18" s="5"/>
      <c r="E18" s="5"/>
      <c r="F18" s="5"/>
      <c r="G18" s="5"/>
      <c r="H18" s="5"/>
      <c r="I18" s="10"/>
      <c r="N18" s="9" t="str">
        <f t="shared" si="7"/>
        <v>Sada A+B</v>
      </c>
      <c r="O18" s="5"/>
      <c r="P18" s="5"/>
      <c r="Q18" s="5"/>
      <c r="R18" s="5"/>
      <c r="S18" s="5"/>
      <c r="T18" s="5"/>
      <c r="U18" s="10"/>
      <c r="W18" s="2">
        <f t="shared" si="8"/>
        <v>0</v>
      </c>
      <c r="AC18" s="9" t="s">
        <v>3</v>
      </c>
      <c r="AD18" s="5"/>
      <c r="AE18" s="5"/>
      <c r="AF18" s="5"/>
      <c r="AG18" s="5"/>
      <c r="AH18" s="5"/>
      <c r="AI18" s="5"/>
      <c r="AJ18" s="10"/>
    </row>
    <row r="19" spans="2:36" ht="30" customHeight="1" x14ac:dyDescent="0.2">
      <c r="B19" s="9" t="str">
        <f t="shared" si="6"/>
        <v>Sada B+C</v>
      </c>
      <c r="C19" s="5"/>
      <c r="D19" s="5"/>
      <c r="E19" s="5"/>
      <c r="F19" s="5"/>
      <c r="G19" s="5"/>
      <c r="H19" s="5"/>
      <c r="I19" s="10"/>
      <c r="N19" s="9" t="str">
        <f t="shared" si="7"/>
        <v>Sada B+C</v>
      </c>
      <c r="O19" s="5"/>
      <c r="P19" s="5"/>
      <c r="Q19" s="5"/>
      <c r="R19" s="5"/>
      <c r="S19" s="5"/>
      <c r="T19" s="5"/>
      <c r="U19" s="10"/>
      <c r="W19" s="2">
        <f t="shared" si="8"/>
        <v>0</v>
      </c>
      <c r="AC19" s="9" t="s">
        <v>4</v>
      </c>
      <c r="AD19" s="5"/>
      <c r="AE19" s="5"/>
      <c r="AF19" s="5"/>
      <c r="AG19" s="5"/>
      <c r="AH19" s="5"/>
      <c r="AI19" s="5"/>
      <c r="AJ19" s="10"/>
    </row>
    <row r="20" spans="2:36" ht="30" customHeight="1" x14ac:dyDescent="0.2">
      <c r="B20" s="9" t="str">
        <f t="shared" si="6"/>
        <v>Sada A+C</v>
      </c>
      <c r="C20" s="5"/>
      <c r="D20" s="5"/>
      <c r="E20" s="5"/>
      <c r="F20" s="5"/>
      <c r="G20" s="5"/>
      <c r="H20" s="5"/>
      <c r="I20" s="10"/>
      <c r="N20" s="9" t="str">
        <f t="shared" si="7"/>
        <v>Sada A+C</v>
      </c>
      <c r="O20" s="5"/>
      <c r="P20" s="5"/>
      <c r="Q20" s="5"/>
      <c r="R20" s="5"/>
      <c r="S20" s="5"/>
      <c r="T20" s="5"/>
      <c r="U20" s="10"/>
      <c r="W20" s="2">
        <f t="shared" si="8"/>
        <v>0</v>
      </c>
      <c r="AC20" s="9" t="s">
        <v>6</v>
      </c>
      <c r="AD20" s="5"/>
      <c r="AE20" s="5"/>
      <c r="AF20" s="5"/>
      <c r="AG20" s="5"/>
      <c r="AH20" s="5"/>
      <c r="AI20" s="5"/>
      <c r="AJ20" s="10"/>
    </row>
    <row r="21" spans="2:36" ht="30" customHeight="1" thickBot="1" x14ac:dyDescent="0.25">
      <c r="B21" s="11" t="str">
        <f t="shared" si="6"/>
        <v>Sada A+B+C</v>
      </c>
      <c r="C21" s="12"/>
      <c r="D21" s="12"/>
      <c r="E21" s="12"/>
      <c r="F21" s="12"/>
      <c r="G21" s="12"/>
      <c r="H21" s="12"/>
      <c r="I21" s="13"/>
      <c r="N21" s="11" t="str">
        <f t="shared" si="7"/>
        <v>Sada A+B+C</v>
      </c>
      <c r="O21" s="12"/>
      <c r="P21" s="12"/>
      <c r="Q21" s="12"/>
      <c r="R21" s="12"/>
      <c r="S21" s="12"/>
      <c r="T21" s="12"/>
      <c r="U21" s="19"/>
      <c r="W21" s="2">
        <f t="shared" si="8"/>
        <v>0</v>
      </c>
      <c r="AC21" s="11" t="s">
        <v>5</v>
      </c>
      <c r="AD21" s="12"/>
      <c r="AE21" s="12"/>
      <c r="AF21" s="12"/>
      <c r="AG21" s="12"/>
      <c r="AH21" s="12"/>
      <c r="AI21" s="12"/>
      <c r="AJ21" s="13"/>
    </row>
    <row r="22" spans="2:36" ht="15" customHeight="1" x14ac:dyDescent="0.2"/>
    <row r="23" spans="2:36" ht="30" customHeight="1" x14ac:dyDescent="0.2">
      <c r="N23" s="1" t="s">
        <v>8</v>
      </c>
      <c r="O23" s="2">
        <f>MAX(O15:O21)</f>
        <v>0</v>
      </c>
      <c r="P23" s="2">
        <f t="shared" ref="P23:U23" si="9">MAX(P15:P21)</f>
        <v>0</v>
      </c>
      <c r="Q23" s="2">
        <f t="shared" si="9"/>
        <v>0</v>
      </c>
      <c r="R23" s="2">
        <f t="shared" si="9"/>
        <v>0</v>
      </c>
      <c r="S23" s="2">
        <f t="shared" si="9"/>
        <v>0</v>
      </c>
      <c r="T23" s="2">
        <f t="shared" si="9"/>
        <v>0</v>
      </c>
      <c r="U23" s="2">
        <f t="shared" si="9"/>
        <v>0</v>
      </c>
    </row>
    <row r="24" spans="2:36" ht="15" customHeight="1" x14ac:dyDescent="0.2">
      <c r="W24" s="77" t="s">
        <v>85</v>
      </c>
      <c r="X24" s="78"/>
      <c r="Y24" s="78"/>
      <c r="Z24" s="78"/>
      <c r="AA24" s="78"/>
      <c r="AB24" s="78"/>
      <c r="AC24" s="78"/>
      <c r="AD24" s="78"/>
      <c r="AE24" s="78"/>
    </row>
    <row r="25" spans="2:36" ht="15" customHeight="1" x14ac:dyDescent="0.2">
      <c r="W25" s="77" t="s">
        <v>77</v>
      </c>
      <c r="X25" s="78"/>
      <c r="Y25" s="78"/>
      <c r="Z25" s="78"/>
      <c r="AA25" s="78"/>
      <c r="AB25" s="78"/>
      <c r="AC25" s="78"/>
      <c r="AD25" s="78"/>
      <c r="AE25" s="78"/>
    </row>
    <row r="26" spans="2:36" ht="15" customHeight="1" x14ac:dyDescent="0.2">
      <c r="W26" s="78"/>
      <c r="X26" s="78"/>
      <c r="Y26" s="78"/>
      <c r="Z26" s="78"/>
      <c r="AA26" s="78"/>
      <c r="AB26" s="78"/>
      <c r="AC26" s="78"/>
      <c r="AD26" s="78"/>
      <c r="AE26" s="78"/>
    </row>
    <row r="27" spans="2:36" ht="15" customHeight="1" x14ac:dyDescent="0.2">
      <c r="W27" s="79" t="s">
        <v>86</v>
      </c>
      <c r="X27" s="79"/>
      <c r="Y27" s="79"/>
      <c r="Z27" s="79"/>
      <c r="AA27" s="79"/>
      <c r="AB27" s="79"/>
      <c r="AC27" s="79"/>
      <c r="AD27" s="79"/>
      <c r="AE27" s="79"/>
    </row>
    <row r="28" spans="2:36" ht="15" customHeight="1" x14ac:dyDescent="0.2">
      <c r="W28" s="79"/>
      <c r="X28" s="79"/>
      <c r="Y28" s="79"/>
      <c r="Z28" s="79"/>
      <c r="AA28" s="79"/>
      <c r="AB28" s="79"/>
      <c r="AC28" s="79"/>
      <c r="AD28" s="79"/>
      <c r="AE28" s="79"/>
    </row>
    <row r="29" spans="2:36" ht="15" customHeight="1" x14ac:dyDescent="0.2">
      <c r="W29" s="79"/>
      <c r="X29" s="79"/>
      <c r="Y29" s="79"/>
      <c r="Z29" s="79"/>
      <c r="AA29" s="79"/>
      <c r="AB29" s="79"/>
      <c r="AC29" s="79"/>
      <c r="AD29" s="79"/>
      <c r="AE29" s="79"/>
    </row>
    <row r="30" spans="2:36" ht="15" customHeight="1" x14ac:dyDescent="0.2">
      <c r="W30" s="79"/>
      <c r="X30" s="79"/>
      <c r="Y30" s="79"/>
      <c r="Z30" s="79"/>
      <c r="AA30" s="79"/>
      <c r="AB30" s="79"/>
      <c r="AC30" s="79"/>
      <c r="AD30" s="79"/>
      <c r="AE30" s="79"/>
    </row>
    <row r="31" spans="2:36" ht="15" customHeight="1" x14ac:dyDescent="0.2"/>
    <row r="32" spans="2:36" ht="15" customHeight="1" x14ac:dyDescent="0.2"/>
    <row r="33" ht="15" customHeight="1" x14ac:dyDescent="0.2"/>
    <row r="34" ht="15" customHeight="1" x14ac:dyDescent="0.2"/>
    <row r="35" ht="15" customHeight="1" x14ac:dyDescent="0.2"/>
  </sheetData>
  <mergeCells count="1">
    <mergeCell ref="W27:AE30"/>
  </mergeCells>
  <conditionalFormatting sqref="W15:W21">
    <cfRule type="top10" dxfId="3" priority="2" rank="1"/>
  </conditionalFormatting>
  <conditionalFormatting sqref="O23:U23">
    <cfRule type="top10" dxfId="2" priority="1" bottom="1" rank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showGridLines="0" zoomScale="150" zoomScaleNormal="150" workbookViewId="0">
      <selection activeCell="K18" sqref="K18"/>
    </sheetView>
  </sheetViews>
  <sheetFormatPr baseColWidth="10" defaultColWidth="8.83203125" defaultRowHeight="15" x14ac:dyDescent="0.2"/>
  <cols>
    <col min="2" max="8" width="7.6640625" customWidth="1"/>
    <col min="10" max="19" width="7.6640625" customWidth="1"/>
  </cols>
  <sheetData>
    <row r="1" spans="1:18" ht="19" x14ac:dyDescent="0.25">
      <c r="A1" s="4" t="s">
        <v>76</v>
      </c>
    </row>
    <row r="2" spans="1:18" ht="15" customHeight="1" thickBot="1" x14ac:dyDescent="0.3">
      <c r="F2" s="55" t="s">
        <v>71</v>
      </c>
      <c r="G2" s="56"/>
      <c r="H2" s="56" t="s">
        <v>71</v>
      </c>
      <c r="I2" s="56" t="s">
        <v>71</v>
      </c>
    </row>
    <row r="3" spans="1:18" ht="30" customHeight="1" x14ac:dyDescent="0.2">
      <c r="B3" s="6"/>
      <c r="C3" s="63" t="s">
        <v>95</v>
      </c>
      <c r="D3" s="30" t="s">
        <v>30</v>
      </c>
      <c r="E3" s="30" t="s">
        <v>34</v>
      </c>
      <c r="F3" s="30" t="s">
        <v>35</v>
      </c>
      <c r="G3" s="30" t="s">
        <v>36</v>
      </c>
      <c r="H3" s="30" t="s">
        <v>37</v>
      </c>
      <c r="I3" s="31" t="s">
        <v>38</v>
      </c>
    </row>
    <row r="4" spans="1:18" ht="30" customHeight="1" x14ac:dyDescent="0.2">
      <c r="B4" s="62" t="s">
        <v>94</v>
      </c>
      <c r="D4" s="24" t="s">
        <v>3</v>
      </c>
      <c r="E4" s="24" t="s">
        <v>6</v>
      </c>
      <c r="F4" s="24" t="s">
        <v>9</v>
      </c>
      <c r="G4" s="24" t="s">
        <v>4</v>
      </c>
      <c r="H4" s="24" t="s">
        <v>10</v>
      </c>
      <c r="I4" s="25" t="s">
        <v>11</v>
      </c>
      <c r="K4" s="1"/>
      <c r="L4" s="17" t="s">
        <v>13</v>
      </c>
      <c r="M4" s="18" t="s">
        <v>92</v>
      </c>
    </row>
    <row r="5" spans="1:18" ht="30" customHeight="1" x14ac:dyDescent="0.25">
      <c r="A5" s="54" t="s">
        <v>71</v>
      </c>
      <c r="B5" s="26" t="s">
        <v>29</v>
      </c>
      <c r="C5" s="23" t="s">
        <v>3</v>
      </c>
      <c r="D5" s="21">
        <v>0</v>
      </c>
      <c r="E5" s="22">
        <v>-0.1</v>
      </c>
      <c r="F5" s="22">
        <v>-0.3</v>
      </c>
      <c r="G5" s="22">
        <v>-0.1</v>
      </c>
      <c r="H5" s="22">
        <v>-0.3</v>
      </c>
      <c r="I5" s="27">
        <v>-0.1</v>
      </c>
      <c r="K5" s="2"/>
    </row>
    <row r="6" spans="1:18" ht="30" customHeight="1" x14ac:dyDescent="0.25">
      <c r="A6" s="54"/>
      <c r="B6" s="26" t="s">
        <v>31</v>
      </c>
      <c r="C6" s="23" t="s">
        <v>4</v>
      </c>
      <c r="D6" s="3">
        <v>0.2</v>
      </c>
      <c r="E6" s="5">
        <v>0</v>
      </c>
      <c r="F6" s="5">
        <v>-0.2</v>
      </c>
      <c r="G6" s="5">
        <v>-0.1</v>
      </c>
      <c r="H6" s="5">
        <v>-0.3</v>
      </c>
      <c r="I6" s="10">
        <v>-0.3</v>
      </c>
      <c r="K6" s="2"/>
    </row>
    <row r="7" spans="1:18" ht="30" customHeight="1" x14ac:dyDescent="0.25">
      <c r="A7" s="54" t="s">
        <v>71</v>
      </c>
      <c r="B7" s="26" t="s">
        <v>32</v>
      </c>
      <c r="C7" s="23" t="s">
        <v>6</v>
      </c>
      <c r="D7" s="3">
        <v>0.2</v>
      </c>
      <c r="E7" s="5">
        <v>-0.1</v>
      </c>
      <c r="F7" s="5">
        <v>-0.3</v>
      </c>
      <c r="G7" s="5">
        <v>0</v>
      </c>
      <c r="H7" s="5">
        <v>-0.2</v>
      </c>
      <c r="I7" s="10">
        <v>-0.3</v>
      </c>
      <c r="K7" s="2"/>
    </row>
    <row r="8" spans="1:18" ht="30" customHeight="1" thickBot="1" x14ac:dyDescent="0.3">
      <c r="A8" s="54" t="s">
        <v>71</v>
      </c>
      <c r="B8" s="28" t="s">
        <v>33</v>
      </c>
      <c r="C8" s="29" t="s">
        <v>5</v>
      </c>
      <c r="D8" s="15">
        <v>0.3</v>
      </c>
      <c r="E8" s="12">
        <v>0.1</v>
      </c>
      <c r="F8" s="12">
        <v>-0.1</v>
      </c>
      <c r="G8" s="12">
        <v>0.1</v>
      </c>
      <c r="H8" s="12">
        <v>-0.2</v>
      </c>
      <c r="I8" s="13">
        <v>-0.3</v>
      </c>
      <c r="K8" s="2"/>
    </row>
    <row r="9" spans="1:18" ht="15" customHeight="1" x14ac:dyDescent="0.2"/>
    <row r="10" spans="1:18" ht="30" customHeight="1" x14ac:dyDescent="0.2">
      <c r="C10" s="1"/>
      <c r="D10" s="2"/>
      <c r="E10" s="2"/>
      <c r="F10" s="2"/>
      <c r="G10" s="2"/>
      <c r="H10" s="2"/>
      <c r="I10" s="2"/>
      <c r="K10" s="66"/>
      <c r="L10" s="66"/>
      <c r="M10" s="66"/>
      <c r="N10" s="66"/>
      <c r="O10" s="66"/>
      <c r="P10" s="66"/>
      <c r="Q10" s="66"/>
      <c r="R10" s="66"/>
    </row>
    <row r="11" spans="1:18" ht="30" customHeight="1" x14ac:dyDescent="0.2">
      <c r="C11" s="17" t="s">
        <v>12</v>
      </c>
      <c r="D11" s="18" t="s">
        <v>93</v>
      </c>
      <c r="K11" s="66"/>
      <c r="L11" s="66"/>
      <c r="M11" s="66"/>
      <c r="N11" s="66"/>
      <c r="O11" s="66"/>
      <c r="P11" s="66"/>
      <c r="Q11" s="66"/>
      <c r="R11" s="66"/>
    </row>
    <row r="12" spans="1:18" ht="15" customHeight="1" x14ac:dyDescent="0.2">
      <c r="C12" s="17"/>
      <c r="D12" s="18"/>
      <c r="K12" s="66"/>
      <c r="L12" s="66"/>
      <c r="M12" s="66"/>
      <c r="N12" s="66"/>
      <c r="O12" s="66"/>
      <c r="P12" s="66"/>
      <c r="Q12" s="66"/>
      <c r="R12" s="66"/>
    </row>
    <row r="13" spans="1:18" ht="15" customHeight="1" x14ac:dyDescent="0.2">
      <c r="C13" s="17"/>
      <c r="D13" s="18"/>
      <c r="K13" s="20"/>
    </row>
    <row r="14" spans="1:18" ht="15" customHeight="1" x14ac:dyDescent="0.2">
      <c r="C14" s="17"/>
      <c r="D14" s="18"/>
    </row>
    <row r="15" spans="1:18" ht="15" customHeight="1" x14ac:dyDescent="0.2">
      <c r="A15" s="35" t="s">
        <v>87</v>
      </c>
      <c r="C15" s="17"/>
      <c r="D15" s="18"/>
    </row>
    <row r="16" spans="1:18" ht="15" customHeight="1" x14ac:dyDescent="0.2">
      <c r="A16" s="35"/>
      <c r="C16" s="17"/>
      <c r="D16" s="18"/>
      <c r="K16" t="s">
        <v>89</v>
      </c>
    </row>
    <row r="17" spans="1:20" ht="15" customHeight="1" x14ac:dyDescent="0.2">
      <c r="C17" s="1"/>
      <c r="D17" s="2" t="s">
        <v>29</v>
      </c>
      <c r="E17" s="2" t="s">
        <v>31</v>
      </c>
      <c r="F17" s="2" t="s">
        <v>32</v>
      </c>
      <c r="G17" s="2" t="s">
        <v>33</v>
      </c>
      <c r="H17" s="2" t="s">
        <v>18</v>
      </c>
      <c r="I17" s="57" t="s">
        <v>19</v>
      </c>
      <c r="K17" s="2" t="s">
        <v>56</v>
      </c>
      <c r="N17" s="16" t="str">
        <f t="shared" ref="N17:S17" si="0">D17</f>
        <v>A1</v>
      </c>
      <c r="O17" s="16" t="str">
        <f t="shared" si="0"/>
        <v>A2</v>
      </c>
      <c r="P17" s="16" t="str">
        <f t="shared" si="0"/>
        <v>A3</v>
      </c>
      <c r="Q17" s="16" t="str">
        <f t="shared" si="0"/>
        <v>A4</v>
      </c>
      <c r="R17" s="16" t="str">
        <f t="shared" si="0"/>
        <v>typ</v>
      </c>
      <c r="S17" s="32" t="str">
        <f t="shared" si="0"/>
        <v>b</v>
      </c>
      <c r="T17" s="16"/>
    </row>
    <row r="18" spans="1:20" ht="15" customHeight="1" x14ac:dyDescent="0.2">
      <c r="C18" s="34" t="s">
        <v>30</v>
      </c>
      <c r="D18" s="2">
        <f t="array" ref="D18:G23">TRANSPOSE(D5:I8)</f>
        <v>0</v>
      </c>
      <c r="E18" s="16">
        <v>0.2</v>
      </c>
      <c r="F18" s="16">
        <v>0.2</v>
      </c>
      <c r="G18" s="16">
        <v>0.3</v>
      </c>
      <c r="H18" s="16" t="s">
        <v>20</v>
      </c>
      <c r="I18" s="16" t="s">
        <v>53</v>
      </c>
      <c r="K18" s="2">
        <f>ABS(MIN(D18:G23))+1</f>
        <v>1.3</v>
      </c>
      <c r="M18" s="34" t="str">
        <f t="shared" ref="M18:M24" si="1">C18</f>
        <v>B1</v>
      </c>
      <c r="N18" s="16">
        <f>D18+$K$18</f>
        <v>1.3</v>
      </c>
      <c r="O18" s="16">
        <f t="shared" ref="O18:Q18" si="2">E18+$K$18</f>
        <v>1.5</v>
      </c>
      <c r="P18" s="16">
        <f t="shared" si="2"/>
        <v>1.5</v>
      </c>
      <c r="Q18" s="16">
        <f t="shared" si="2"/>
        <v>1.6</v>
      </c>
      <c r="R18" s="16" t="str">
        <f t="shared" ref="R18:R24" si="3">H18</f>
        <v xml:space="preserve"> &gt;=</v>
      </c>
      <c r="S18" s="16" t="s">
        <v>53</v>
      </c>
      <c r="T18" s="16"/>
    </row>
    <row r="19" spans="1:20" ht="15" customHeight="1" x14ac:dyDescent="0.2">
      <c r="C19" s="34" t="s">
        <v>34</v>
      </c>
      <c r="D19" s="2">
        <v>-0.1</v>
      </c>
      <c r="E19" s="16">
        <v>0</v>
      </c>
      <c r="F19" s="16">
        <v>-0.1</v>
      </c>
      <c r="G19" s="16">
        <v>0.1</v>
      </c>
      <c r="H19" s="16" t="s">
        <v>20</v>
      </c>
      <c r="I19" s="16" t="s">
        <v>53</v>
      </c>
      <c r="M19" s="34" t="str">
        <f t="shared" si="1"/>
        <v>B2</v>
      </c>
      <c r="N19" s="16">
        <f t="shared" ref="N19:N23" si="4">D19+$K$18</f>
        <v>1.2</v>
      </c>
      <c r="O19" s="16">
        <f t="shared" ref="O19:O23" si="5">E19+$K$18</f>
        <v>1.3</v>
      </c>
      <c r="P19" s="16">
        <f t="shared" ref="P19:P23" si="6">F19+$K$18</f>
        <v>1.2</v>
      </c>
      <c r="Q19" s="16">
        <f t="shared" ref="Q19:Q23" si="7">G19+$K$18</f>
        <v>1.4000000000000001</v>
      </c>
      <c r="R19" s="16" t="str">
        <f t="shared" si="3"/>
        <v xml:space="preserve"> &gt;=</v>
      </c>
      <c r="S19" s="16" t="str">
        <f t="shared" ref="S19:S24" si="8">I19</f>
        <v>w</v>
      </c>
      <c r="T19" s="16"/>
    </row>
    <row r="20" spans="1:20" ht="15" customHeight="1" x14ac:dyDescent="0.2">
      <c r="C20" s="34" t="s">
        <v>35</v>
      </c>
      <c r="D20" s="2">
        <v>-0.3</v>
      </c>
      <c r="E20" s="16">
        <v>-0.2</v>
      </c>
      <c r="F20" s="16">
        <v>-0.3</v>
      </c>
      <c r="G20" s="16">
        <v>-0.1</v>
      </c>
      <c r="H20" s="16" t="s">
        <v>20</v>
      </c>
      <c r="I20" s="16" t="s">
        <v>53</v>
      </c>
      <c r="M20" s="34" t="str">
        <f t="shared" si="1"/>
        <v>B3</v>
      </c>
      <c r="N20" s="16">
        <f t="shared" si="4"/>
        <v>1</v>
      </c>
      <c r="O20" s="16">
        <f t="shared" si="5"/>
        <v>1.1000000000000001</v>
      </c>
      <c r="P20" s="16">
        <f t="shared" si="6"/>
        <v>1</v>
      </c>
      <c r="Q20" s="16">
        <f t="shared" si="7"/>
        <v>1.2</v>
      </c>
      <c r="R20" s="16" t="str">
        <f t="shared" si="3"/>
        <v xml:space="preserve"> &gt;=</v>
      </c>
      <c r="S20" s="16" t="str">
        <f t="shared" si="8"/>
        <v>w</v>
      </c>
      <c r="T20" s="16"/>
    </row>
    <row r="21" spans="1:20" ht="15" customHeight="1" x14ac:dyDescent="0.2">
      <c r="C21" s="34" t="s">
        <v>36</v>
      </c>
      <c r="D21" s="2">
        <v>-0.1</v>
      </c>
      <c r="E21" s="16">
        <v>-0.1</v>
      </c>
      <c r="F21" s="16">
        <v>0</v>
      </c>
      <c r="G21" s="16">
        <v>0.1</v>
      </c>
      <c r="H21" s="16" t="s">
        <v>20</v>
      </c>
      <c r="I21" s="16" t="s">
        <v>53</v>
      </c>
      <c r="K21" s="36" t="s">
        <v>72</v>
      </c>
      <c r="L21" s="36"/>
      <c r="M21" s="34" t="str">
        <f t="shared" si="1"/>
        <v>B4</v>
      </c>
      <c r="N21" s="16">
        <f t="shared" si="4"/>
        <v>1.2</v>
      </c>
      <c r="O21" s="16">
        <f t="shared" si="5"/>
        <v>1.2</v>
      </c>
      <c r="P21" s="16">
        <f t="shared" si="6"/>
        <v>1.3</v>
      </c>
      <c r="Q21" s="16">
        <f t="shared" si="7"/>
        <v>1.4000000000000001</v>
      </c>
      <c r="R21" s="16" t="str">
        <f t="shared" si="3"/>
        <v xml:space="preserve"> &gt;=</v>
      </c>
      <c r="S21" s="16" t="str">
        <f t="shared" si="8"/>
        <v>w</v>
      </c>
      <c r="T21" s="16"/>
    </row>
    <row r="22" spans="1:20" ht="15" customHeight="1" x14ac:dyDescent="0.2">
      <c r="C22" s="34" t="s">
        <v>37</v>
      </c>
      <c r="D22" s="2">
        <v>-0.3</v>
      </c>
      <c r="E22" s="16">
        <v>-0.3</v>
      </c>
      <c r="F22" s="16">
        <v>-0.2</v>
      </c>
      <c r="G22" s="16">
        <v>-0.2</v>
      </c>
      <c r="H22" s="16" t="s">
        <v>20</v>
      </c>
      <c r="I22" s="16" t="s">
        <v>53</v>
      </c>
      <c r="M22" s="34" t="str">
        <f t="shared" si="1"/>
        <v>B5</v>
      </c>
      <c r="N22" s="16">
        <f t="shared" si="4"/>
        <v>1</v>
      </c>
      <c r="O22" s="16">
        <f t="shared" si="5"/>
        <v>1</v>
      </c>
      <c r="P22" s="16">
        <f t="shared" si="6"/>
        <v>1.1000000000000001</v>
      </c>
      <c r="Q22" s="16">
        <f t="shared" si="7"/>
        <v>1.1000000000000001</v>
      </c>
      <c r="R22" s="16" t="str">
        <f t="shared" si="3"/>
        <v xml:space="preserve"> &gt;=</v>
      </c>
      <c r="S22" s="16" t="str">
        <f t="shared" si="8"/>
        <v>w</v>
      </c>
      <c r="T22" s="16"/>
    </row>
    <row r="23" spans="1:20" ht="15" customHeight="1" x14ac:dyDescent="0.2">
      <c r="C23" s="34" t="s">
        <v>38</v>
      </c>
      <c r="D23" s="2">
        <v>-0.1</v>
      </c>
      <c r="E23" s="16">
        <v>-0.3</v>
      </c>
      <c r="F23" s="16">
        <v>-0.3</v>
      </c>
      <c r="G23" s="16">
        <v>-0.3</v>
      </c>
      <c r="H23" s="16" t="s">
        <v>20</v>
      </c>
      <c r="I23" s="16" t="s">
        <v>53</v>
      </c>
      <c r="M23" s="34" t="str">
        <f t="shared" si="1"/>
        <v>B6</v>
      </c>
      <c r="N23" s="16">
        <f t="shared" si="4"/>
        <v>1.2</v>
      </c>
      <c r="O23" s="16">
        <f t="shared" si="5"/>
        <v>1</v>
      </c>
      <c r="P23" s="16">
        <f t="shared" si="6"/>
        <v>1</v>
      </c>
      <c r="Q23" s="16">
        <f t="shared" si="7"/>
        <v>1</v>
      </c>
      <c r="R23" s="16" t="str">
        <f t="shared" si="3"/>
        <v xml:space="preserve"> &gt;=</v>
      </c>
      <c r="S23" s="16" t="str">
        <f t="shared" si="8"/>
        <v>w</v>
      </c>
      <c r="T23" s="16"/>
    </row>
    <row r="24" spans="1:20" ht="15" customHeight="1" x14ac:dyDescent="0.2">
      <c r="C24" s="34"/>
      <c r="D24" s="2"/>
      <c r="E24" s="16"/>
      <c r="F24" s="16"/>
      <c r="G24" s="16"/>
      <c r="H24" s="16"/>
      <c r="I24" s="16"/>
      <c r="M24" s="34"/>
      <c r="N24" s="16"/>
      <c r="O24" s="16"/>
      <c r="P24" s="16"/>
      <c r="Q24" s="16"/>
      <c r="R24" s="16"/>
      <c r="S24" s="16"/>
      <c r="T24" s="16"/>
    </row>
    <row r="25" spans="1:20" ht="15" customHeight="1" x14ac:dyDescent="0.2">
      <c r="C25" s="1"/>
      <c r="D25" s="18"/>
      <c r="M25" s="34"/>
      <c r="N25" s="16"/>
      <c r="O25" s="16"/>
      <c r="P25" s="16"/>
      <c r="Q25" s="16"/>
      <c r="R25" s="16"/>
      <c r="S25" s="16"/>
      <c r="T25" s="16"/>
    </row>
    <row r="26" spans="1:20" ht="15" customHeight="1" x14ac:dyDescent="0.2">
      <c r="C26" s="1" t="s">
        <v>69</v>
      </c>
      <c r="D26" s="2"/>
      <c r="E26" s="16"/>
      <c r="F26" s="16"/>
      <c r="G26" s="16"/>
      <c r="H26" s="32" t="s">
        <v>57</v>
      </c>
      <c r="I26" s="16" t="s">
        <v>55</v>
      </c>
      <c r="M26" s="16"/>
      <c r="N26" s="16"/>
      <c r="O26" s="16"/>
      <c r="P26" s="16"/>
      <c r="Q26" s="16"/>
      <c r="R26" s="32" t="s">
        <v>57</v>
      </c>
      <c r="S26" s="16" t="s">
        <v>55</v>
      </c>
      <c r="T26" s="16"/>
    </row>
    <row r="27" spans="1:20" ht="15" customHeight="1" x14ac:dyDescent="0.2">
      <c r="C27" s="1"/>
      <c r="D27" s="18"/>
    </row>
    <row r="28" spans="1:20" ht="16" x14ac:dyDescent="0.2">
      <c r="A28" s="35" t="s">
        <v>88</v>
      </c>
      <c r="E28" t="s">
        <v>90</v>
      </c>
    </row>
    <row r="30" spans="1:20" x14ac:dyDescent="0.2">
      <c r="D30" s="16" t="s">
        <v>14</v>
      </c>
      <c r="E30" s="16" t="s">
        <v>15</v>
      </c>
      <c r="F30" s="16" t="s">
        <v>16</v>
      </c>
      <c r="G30" s="16" t="s">
        <v>17</v>
      </c>
      <c r="H30" s="16" t="s">
        <v>18</v>
      </c>
      <c r="I30" s="16" t="s">
        <v>19</v>
      </c>
    </row>
    <row r="31" spans="1:20" x14ac:dyDescent="0.2">
      <c r="C31" t="s">
        <v>47</v>
      </c>
      <c r="D31" s="16">
        <f>D18+$K$18</f>
        <v>1.3</v>
      </c>
      <c r="E31" s="16">
        <f t="shared" ref="E31:G31" si="9">E18+$K$18</f>
        <v>1.5</v>
      </c>
      <c r="F31" s="16">
        <f t="shared" si="9"/>
        <v>1.5</v>
      </c>
      <c r="G31" s="16">
        <f t="shared" si="9"/>
        <v>1.6</v>
      </c>
      <c r="H31" s="16" t="s">
        <v>20</v>
      </c>
      <c r="I31" s="16">
        <v>1</v>
      </c>
    </row>
    <row r="32" spans="1:20" x14ac:dyDescent="0.2">
      <c r="C32" t="s">
        <v>48</v>
      </c>
      <c r="D32" s="16">
        <f t="shared" ref="D32:G32" si="10">D19+$K$18</f>
        <v>1.2</v>
      </c>
      <c r="E32" s="16">
        <f t="shared" si="10"/>
        <v>1.3</v>
      </c>
      <c r="F32" s="16">
        <f t="shared" si="10"/>
        <v>1.2</v>
      </c>
      <c r="G32" s="16">
        <f t="shared" si="10"/>
        <v>1.4000000000000001</v>
      </c>
      <c r="H32" s="16" t="s">
        <v>20</v>
      </c>
      <c r="I32" s="16">
        <v>1</v>
      </c>
    </row>
    <row r="33" spans="2:21" x14ac:dyDescent="0.2">
      <c r="C33" t="s">
        <v>49</v>
      </c>
      <c r="D33" s="16">
        <f t="shared" ref="D33:G33" si="11">D20+$K$18</f>
        <v>1</v>
      </c>
      <c r="E33" s="16">
        <f t="shared" si="11"/>
        <v>1.1000000000000001</v>
      </c>
      <c r="F33" s="16">
        <f t="shared" si="11"/>
        <v>1</v>
      </c>
      <c r="G33" s="16">
        <f t="shared" si="11"/>
        <v>1.2</v>
      </c>
      <c r="H33" s="16" t="s">
        <v>20</v>
      </c>
      <c r="I33" s="16">
        <v>1</v>
      </c>
    </row>
    <row r="34" spans="2:21" x14ac:dyDescent="0.2">
      <c r="C34" t="s">
        <v>50</v>
      </c>
      <c r="D34" s="16">
        <f t="shared" ref="D34:G34" si="12">D21+$K$18</f>
        <v>1.2</v>
      </c>
      <c r="E34" s="16">
        <f t="shared" si="12"/>
        <v>1.2</v>
      </c>
      <c r="F34" s="16">
        <f t="shared" si="12"/>
        <v>1.3</v>
      </c>
      <c r="G34" s="16">
        <f t="shared" si="12"/>
        <v>1.4000000000000001</v>
      </c>
      <c r="H34" s="16" t="s">
        <v>20</v>
      </c>
      <c r="I34" s="16">
        <v>1</v>
      </c>
    </row>
    <row r="35" spans="2:21" x14ac:dyDescent="0.2">
      <c r="C35" t="s">
        <v>51</v>
      </c>
      <c r="D35" s="16">
        <f t="shared" ref="D35:G35" si="13">D22+$K$18</f>
        <v>1</v>
      </c>
      <c r="E35" s="16">
        <f t="shared" si="13"/>
        <v>1</v>
      </c>
      <c r="F35" s="16">
        <f t="shared" si="13"/>
        <v>1.1000000000000001</v>
      </c>
      <c r="G35" s="16">
        <f t="shared" si="13"/>
        <v>1.1000000000000001</v>
      </c>
      <c r="H35" s="16" t="s">
        <v>20</v>
      </c>
      <c r="I35" s="16">
        <v>1</v>
      </c>
    </row>
    <row r="36" spans="2:21" x14ac:dyDescent="0.2">
      <c r="C36" t="s">
        <v>52</v>
      </c>
      <c r="D36" s="16">
        <f t="shared" ref="D36:G36" si="14">D23+$K$18</f>
        <v>1.2</v>
      </c>
      <c r="E36" s="16">
        <f t="shared" si="14"/>
        <v>1</v>
      </c>
      <c r="F36" s="16">
        <f t="shared" si="14"/>
        <v>1</v>
      </c>
      <c r="G36" s="16">
        <f t="shared" si="14"/>
        <v>1</v>
      </c>
      <c r="H36" s="16" t="s">
        <v>20</v>
      </c>
      <c r="I36" s="16">
        <v>1</v>
      </c>
    </row>
    <row r="37" spans="2:21" x14ac:dyDescent="0.2">
      <c r="C37" t="s">
        <v>91</v>
      </c>
      <c r="D37" s="16"/>
      <c r="E37" s="16"/>
      <c r="F37" s="16"/>
      <c r="G37" s="16"/>
      <c r="H37" s="16"/>
      <c r="I37" s="16"/>
    </row>
    <row r="38" spans="2:21" x14ac:dyDescent="0.2">
      <c r="C38" s="16" t="s">
        <v>54</v>
      </c>
      <c r="D38" s="16">
        <v>1</v>
      </c>
      <c r="E38" s="16">
        <v>1</v>
      </c>
      <c r="F38" s="16">
        <v>1</v>
      </c>
      <c r="G38" s="16">
        <v>1</v>
      </c>
      <c r="H38" s="16"/>
      <c r="I38" s="16" t="s">
        <v>58</v>
      </c>
    </row>
    <row r="39" spans="2:21" x14ac:dyDescent="0.2">
      <c r="C39" s="16"/>
      <c r="D39" s="16"/>
      <c r="E39" s="16"/>
      <c r="F39" s="16"/>
      <c r="G39" s="16"/>
      <c r="H39" s="16"/>
      <c r="I39" s="16"/>
    </row>
    <row r="40" spans="2:21" ht="16" thickBot="1" x14ac:dyDescent="0.25">
      <c r="B40" t="s">
        <v>70</v>
      </c>
      <c r="D40" s="16"/>
      <c r="E40" s="16"/>
      <c r="F40" s="16"/>
      <c r="G40" s="16"/>
    </row>
    <row r="41" spans="2:21" x14ac:dyDescent="0.2">
      <c r="B41" s="71" t="s">
        <v>59</v>
      </c>
      <c r="C41" s="72"/>
      <c r="D41" s="37">
        <v>1</v>
      </c>
      <c r="E41" s="38">
        <v>1</v>
      </c>
      <c r="F41" s="38">
        <v>1</v>
      </c>
      <c r="G41" s="38">
        <v>1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100</v>
      </c>
      <c r="O41" s="38">
        <v>100</v>
      </c>
      <c r="P41" s="38">
        <v>100</v>
      </c>
      <c r="Q41" s="38">
        <v>100</v>
      </c>
      <c r="R41" s="38">
        <v>100</v>
      </c>
      <c r="S41" s="39">
        <v>100</v>
      </c>
      <c r="T41" s="69" t="s">
        <v>19</v>
      </c>
      <c r="U41" s="67" t="s">
        <v>45</v>
      </c>
    </row>
    <row r="42" spans="2:21" ht="16" thickBot="1" x14ac:dyDescent="0.25">
      <c r="B42" s="73"/>
      <c r="C42" s="74"/>
      <c r="D42" s="43" t="s">
        <v>14</v>
      </c>
      <c r="E42" s="33" t="s">
        <v>15</v>
      </c>
      <c r="F42" s="33" t="s">
        <v>16</v>
      </c>
      <c r="G42" s="33" t="s">
        <v>17</v>
      </c>
      <c r="H42" s="33" t="s">
        <v>21</v>
      </c>
      <c r="I42" s="33" t="s">
        <v>22</v>
      </c>
      <c r="J42" s="33" t="s">
        <v>23</v>
      </c>
      <c r="K42" s="33" t="s">
        <v>24</v>
      </c>
      <c r="L42" s="33" t="s">
        <v>41</v>
      </c>
      <c r="M42" s="33" t="s">
        <v>42</v>
      </c>
      <c r="N42" s="33" t="s">
        <v>25</v>
      </c>
      <c r="O42" s="33" t="s">
        <v>26</v>
      </c>
      <c r="P42" s="33" t="s">
        <v>27</v>
      </c>
      <c r="Q42" s="33" t="s">
        <v>28</v>
      </c>
      <c r="R42" s="33" t="s">
        <v>43</v>
      </c>
      <c r="S42" s="44" t="s">
        <v>44</v>
      </c>
      <c r="T42" s="70"/>
      <c r="U42" s="68"/>
    </row>
    <row r="43" spans="2:21" ht="16" thickTop="1" x14ac:dyDescent="0.2">
      <c r="B43" s="45">
        <f>N41</f>
        <v>100</v>
      </c>
      <c r="C43" s="46" t="str">
        <f>N42</f>
        <v>p1</v>
      </c>
      <c r="D43" s="50">
        <f t="shared" ref="D43:G48" si="15">D31</f>
        <v>1.3</v>
      </c>
      <c r="E43" s="50">
        <f t="shared" si="15"/>
        <v>1.5</v>
      </c>
      <c r="F43" s="50">
        <f t="shared" si="15"/>
        <v>1.5</v>
      </c>
      <c r="G43" s="50">
        <f t="shared" si="15"/>
        <v>1.6</v>
      </c>
      <c r="H43" s="50">
        <v>-1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1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1">
        <v>1</v>
      </c>
      <c r="U43" s="41">
        <f>T43/G43</f>
        <v>0.625</v>
      </c>
    </row>
    <row r="44" spans="2:21" x14ac:dyDescent="0.2">
      <c r="B44" s="45">
        <f>O41</f>
        <v>100</v>
      </c>
      <c r="C44" s="46" t="str">
        <f>O42</f>
        <v>p2</v>
      </c>
      <c r="D44" s="16">
        <f t="shared" si="15"/>
        <v>1.2</v>
      </c>
      <c r="E44" s="16">
        <f t="shared" si="15"/>
        <v>1.3</v>
      </c>
      <c r="F44" s="16">
        <f t="shared" si="15"/>
        <v>1.2</v>
      </c>
      <c r="G44" s="50">
        <f t="shared" si="15"/>
        <v>1.4000000000000001</v>
      </c>
      <c r="H44" s="16">
        <v>0</v>
      </c>
      <c r="I44" s="16">
        <v>-1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</v>
      </c>
      <c r="P44" s="16">
        <v>0</v>
      </c>
      <c r="Q44" s="16">
        <v>0</v>
      </c>
      <c r="R44" s="16">
        <v>0</v>
      </c>
      <c r="S44" s="16">
        <v>0</v>
      </c>
      <c r="T44" s="41">
        <v>1</v>
      </c>
      <c r="U44" s="41">
        <f t="shared" ref="U44:U48" si="16">T44/G44</f>
        <v>0.71428571428571419</v>
      </c>
    </row>
    <row r="45" spans="2:21" x14ac:dyDescent="0.2">
      <c r="B45" s="45">
        <f>P41</f>
        <v>100</v>
      </c>
      <c r="C45" s="46" t="str">
        <f>P42</f>
        <v>p3</v>
      </c>
      <c r="D45" s="16">
        <f t="shared" si="15"/>
        <v>1</v>
      </c>
      <c r="E45" s="16">
        <f t="shared" si="15"/>
        <v>1.1000000000000001</v>
      </c>
      <c r="F45" s="16">
        <f t="shared" si="15"/>
        <v>1</v>
      </c>
      <c r="G45" s="50">
        <f t="shared" si="15"/>
        <v>1.2</v>
      </c>
      <c r="H45" s="16">
        <v>0</v>
      </c>
      <c r="I45" s="16">
        <v>0</v>
      </c>
      <c r="J45" s="16">
        <v>-1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</v>
      </c>
      <c r="Q45" s="16">
        <v>0</v>
      </c>
      <c r="R45" s="16">
        <v>0</v>
      </c>
      <c r="S45" s="16">
        <v>0</v>
      </c>
      <c r="T45" s="41">
        <v>1</v>
      </c>
      <c r="U45" s="41">
        <f t="shared" si="16"/>
        <v>0.83333333333333337</v>
      </c>
    </row>
    <row r="46" spans="2:21" x14ac:dyDescent="0.2">
      <c r="B46" s="45">
        <f>Q41</f>
        <v>100</v>
      </c>
      <c r="C46" s="46" t="str">
        <f>Q42</f>
        <v>p4</v>
      </c>
      <c r="D46" s="16">
        <f t="shared" si="15"/>
        <v>1.2</v>
      </c>
      <c r="E46" s="16">
        <f t="shared" si="15"/>
        <v>1.2</v>
      </c>
      <c r="F46" s="16">
        <f t="shared" si="15"/>
        <v>1.3</v>
      </c>
      <c r="G46" s="50">
        <f t="shared" si="15"/>
        <v>1.4000000000000001</v>
      </c>
      <c r="H46" s="16">
        <v>0</v>
      </c>
      <c r="I46" s="16">
        <v>0</v>
      </c>
      <c r="J46" s="16">
        <v>0</v>
      </c>
      <c r="K46" s="16">
        <v>-1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1</v>
      </c>
      <c r="R46" s="16">
        <v>0</v>
      </c>
      <c r="S46" s="16">
        <v>0</v>
      </c>
      <c r="T46" s="41">
        <v>1</v>
      </c>
      <c r="U46" s="41">
        <f t="shared" si="16"/>
        <v>0.71428571428571419</v>
      </c>
    </row>
    <row r="47" spans="2:21" x14ac:dyDescent="0.2">
      <c r="B47" s="45">
        <f>R41</f>
        <v>100</v>
      </c>
      <c r="C47" s="46" t="str">
        <f>R42</f>
        <v>p5</v>
      </c>
      <c r="D47" s="16">
        <f t="shared" si="15"/>
        <v>1</v>
      </c>
      <c r="E47" s="16">
        <f t="shared" si="15"/>
        <v>1</v>
      </c>
      <c r="F47" s="16">
        <f t="shared" si="15"/>
        <v>1.1000000000000001</v>
      </c>
      <c r="G47" s="50">
        <f t="shared" si="15"/>
        <v>1.1000000000000001</v>
      </c>
      <c r="H47" s="16">
        <v>0</v>
      </c>
      <c r="I47" s="16">
        <v>0</v>
      </c>
      <c r="J47" s="16">
        <v>0</v>
      </c>
      <c r="K47" s="16">
        <v>0</v>
      </c>
      <c r="L47" s="16">
        <v>-1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41">
        <v>1</v>
      </c>
      <c r="U47" s="41">
        <f t="shared" si="16"/>
        <v>0.90909090909090906</v>
      </c>
    </row>
    <row r="48" spans="2:21" ht="16" thickBot="1" x14ac:dyDescent="0.25">
      <c r="B48" s="45">
        <f>S41</f>
        <v>100</v>
      </c>
      <c r="C48" s="46" t="str">
        <f>S42</f>
        <v>p6</v>
      </c>
      <c r="D48" s="16">
        <f t="shared" si="15"/>
        <v>1.2</v>
      </c>
      <c r="E48" s="16">
        <f t="shared" si="15"/>
        <v>1</v>
      </c>
      <c r="F48" s="16">
        <f t="shared" si="15"/>
        <v>1</v>
      </c>
      <c r="G48" s="50">
        <f t="shared" si="15"/>
        <v>1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-1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1</v>
      </c>
      <c r="T48" s="41">
        <v>1</v>
      </c>
      <c r="U48" s="41">
        <f t="shared" si="16"/>
        <v>1</v>
      </c>
    </row>
    <row r="49" spans="2:22" ht="16" thickBot="1" x14ac:dyDescent="0.25">
      <c r="B49" s="75" t="s">
        <v>46</v>
      </c>
      <c r="C49" s="76"/>
      <c r="D49" s="47">
        <f>SUMPRODUCT(D43:D48,$B43:$B48)-D$41</f>
        <v>689</v>
      </c>
      <c r="E49" s="49">
        <f t="shared" ref="E49:S49" si="17">SUMPRODUCT(E43:E48,$B43:$B48)-E$41</f>
        <v>709</v>
      </c>
      <c r="F49" s="49">
        <f t="shared" si="17"/>
        <v>709</v>
      </c>
      <c r="G49" s="49">
        <f t="shared" si="17"/>
        <v>769</v>
      </c>
      <c r="H49" s="49">
        <f t="shared" si="17"/>
        <v>-100</v>
      </c>
      <c r="I49" s="49">
        <f t="shared" si="17"/>
        <v>-100</v>
      </c>
      <c r="J49" s="49">
        <f t="shared" si="17"/>
        <v>-100</v>
      </c>
      <c r="K49" s="49">
        <f t="shared" si="17"/>
        <v>-100</v>
      </c>
      <c r="L49" s="49">
        <f t="shared" si="17"/>
        <v>-100</v>
      </c>
      <c r="M49" s="49">
        <f t="shared" si="17"/>
        <v>-100</v>
      </c>
      <c r="N49" s="49">
        <f t="shared" si="17"/>
        <v>0</v>
      </c>
      <c r="O49" s="49">
        <f t="shared" si="17"/>
        <v>0</v>
      </c>
      <c r="P49" s="49">
        <f t="shared" si="17"/>
        <v>0</v>
      </c>
      <c r="Q49" s="49">
        <f t="shared" si="17"/>
        <v>0</v>
      </c>
      <c r="R49" s="49">
        <f t="shared" si="17"/>
        <v>0</v>
      </c>
      <c r="S49" s="48">
        <f t="shared" si="17"/>
        <v>0</v>
      </c>
      <c r="T49" s="49">
        <f>SUMPRODUCT(T43:T48,$B43:$B48)</f>
        <v>600</v>
      </c>
      <c r="U49" s="53" t="s">
        <v>58</v>
      </c>
    </row>
    <row r="50" spans="2:22" x14ac:dyDescent="0.2">
      <c r="B50" s="37">
        <f>G41</f>
        <v>1</v>
      </c>
      <c r="C50" s="39" t="str">
        <f>G42</f>
        <v>x4</v>
      </c>
      <c r="D50" s="16">
        <f t="shared" ref="D50:F50" si="18">D43/$G$43</f>
        <v>0.8125</v>
      </c>
      <c r="E50" s="16">
        <f t="shared" si="18"/>
        <v>0.9375</v>
      </c>
      <c r="F50" s="16">
        <f t="shared" si="18"/>
        <v>0.9375</v>
      </c>
      <c r="G50" s="16">
        <f>G43/$G$43</f>
        <v>1</v>
      </c>
      <c r="H50" s="50">
        <f t="shared" ref="H50:T50" si="19">H43/$G$43</f>
        <v>-0.625</v>
      </c>
      <c r="I50" s="16">
        <f t="shared" si="19"/>
        <v>0</v>
      </c>
      <c r="J50" s="16">
        <f t="shared" si="19"/>
        <v>0</v>
      </c>
      <c r="K50" s="16">
        <f t="shared" si="19"/>
        <v>0</v>
      </c>
      <c r="L50" s="16">
        <f t="shared" si="19"/>
        <v>0</v>
      </c>
      <c r="M50" s="16">
        <f t="shared" si="19"/>
        <v>0</v>
      </c>
      <c r="N50" s="16">
        <f t="shared" si="19"/>
        <v>0.625</v>
      </c>
      <c r="O50" s="16">
        <f t="shared" si="19"/>
        <v>0</v>
      </c>
      <c r="P50" s="16">
        <f t="shared" si="19"/>
        <v>0</v>
      </c>
      <c r="Q50" s="16">
        <f t="shared" si="19"/>
        <v>0</v>
      </c>
      <c r="R50" s="16">
        <f t="shared" si="19"/>
        <v>0</v>
      </c>
      <c r="S50" s="16">
        <f t="shared" si="19"/>
        <v>0</v>
      </c>
      <c r="T50" s="40">
        <f t="shared" si="19"/>
        <v>0.625</v>
      </c>
      <c r="U50" s="60">
        <f>T50/H50</f>
        <v>-1</v>
      </c>
      <c r="V50" t="s">
        <v>60</v>
      </c>
    </row>
    <row r="51" spans="2:22" x14ac:dyDescent="0.2">
      <c r="B51" s="45">
        <f>O41</f>
        <v>100</v>
      </c>
      <c r="C51" s="46" t="str">
        <f>O42</f>
        <v>p2</v>
      </c>
      <c r="D51" s="50">
        <f t="shared" ref="D51:F51" si="20">D$50*(-$G44)+D44</f>
        <v>6.2499999999999778E-2</v>
      </c>
      <c r="E51" s="50">
        <f t="shared" si="20"/>
        <v>-1.2500000000000178E-2</v>
      </c>
      <c r="F51" s="50">
        <f t="shared" si="20"/>
        <v>-0.11250000000000027</v>
      </c>
      <c r="G51" s="50">
        <f>G$50*(-$G44)+G44</f>
        <v>0</v>
      </c>
      <c r="H51" s="50">
        <f t="shared" ref="H51:T55" si="21">H$50*(-$G44)+H44</f>
        <v>0.87500000000000011</v>
      </c>
      <c r="I51" s="50">
        <f t="shared" si="21"/>
        <v>-1</v>
      </c>
      <c r="J51" s="50">
        <f t="shared" si="21"/>
        <v>0</v>
      </c>
      <c r="K51" s="50">
        <f t="shared" si="21"/>
        <v>0</v>
      </c>
      <c r="L51" s="50">
        <f t="shared" si="21"/>
        <v>0</v>
      </c>
      <c r="M51" s="50">
        <f t="shared" si="21"/>
        <v>0</v>
      </c>
      <c r="N51" s="50">
        <f t="shared" si="21"/>
        <v>-0.87500000000000011</v>
      </c>
      <c r="O51" s="50">
        <f t="shared" si="21"/>
        <v>1</v>
      </c>
      <c r="P51" s="50">
        <f t="shared" si="21"/>
        <v>0</v>
      </c>
      <c r="Q51" s="50">
        <f t="shared" si="21"/>
        <v>0</v>
      </c>
      <c r="R51" s="50">
        <f t="shared" si="21"/>
        <v>0</v>
      </c>
      <c r="S51" s="50">
        <f t="shared" si="21"/>
        <v>0</v>
      </c>
      <c r="T51" s="51">
        <f t="shared" si="21"/>
        <v>0.12499999999999989</v>
      </c>
      <c r="U51" s="41">
        <f t="shared" ref="U51:U55" si="22">T51/H51</f>
        <v>0.14285714285714271</v>
      </c>
    </row>
    <row r="52" spans="2:22" x14ac:dyDescent="0.2">
      <c r="B52" s="45">
        <f>P41</f>
        <v>100</v>
      </c>
      <c r="C52" s="46" t="str">
        <f>P42</f>
        <v>p3</v>
      </c>
      <c r="D52" s="16">
        <f t="shared" ref="D52:F52" si="23">D$50*(-$G45)+D45</f>
        <v>2.5000000000000022E-2</v>
      </c>
      <c r="E52" s="16">
        <f t="shared" si="23"/>
        <v>-2.4999999999999911E-2</v>
      </c>
      <c r="F52" s="16">
        <f t="shared" si="23"/>
        <v>-0.125</v>
      </c>
      <c r="G52" s="16">
        <f t="shared" ref="G52:S55" si="24">G$50*(-$G45)+G45</f>
        <v>0</v>
      </c>
      <c r="H52" s="50">
        <f t="shared" si="24"/>
        <v>0.75</v>
      </c>
      <c r="I52" s="16">
        <f t="shared" si="24"/>
        <v>0</v>
      </c>
      <c r="J52" s="16">
        <f t="shared" si="24"/>
        <v>-1</v>
      </c>
      <c r="K52" s="16">
        <f t="shared" si="24"/>
        <v>0</v>
      </c>
      <c r="L52" s="16">
        <f t="shared" si="24"/>
        <v>0</v>
      </c>
      <c r="M52" s="16">
        <f t="shared" si="24"/>
        <v>0</v>
      </c>
      <c r="N52" s="16">
        <f t="shared" si="24"/>
        <v>-0.75</v>
      </c>
      <c r="O52" s="16">
        <f t="shared" si="24"/>
        <v>0</v>
      </c>
      <c r="P52" s="16">
        <f t="shared" si="24"/>
        <v>1</v>
      </c>
      <c r="Q52" s="16">
        <f t="shared" si="24"/>
        <v>0</v>
      </c>
      <c r="R52" s="16">
        <f t="shared" si="24"/>
        <v>0</v>
      </c>
      <c r="S52" s="16">
        <f t="shared" si="24"/>
        <v>0</v>
      </c>
      <c r="T52" s="41">
        <f t="shared" si="21"/>
        <v>0.25</v>
      </c>
      <c r="U52" s="41">
        <f t="shared" si="22"/>
        <v>0.33333333333333331</v>
      </c>
    </row>
    <row r="53" spans="2:22" x14ac:dyDescent="0.2">
      <c r="B53" s="45">
        <f>Q41</f>
        <v>100</v>
      </c>
      <c r="C53" s="46" t="str">
        <f>Q42</f>
        <v>p4</v>
      </c>
      <c r="D53" s="16">
        <f t="shared" ref="D53:F53" si="25">D$50*(-$G46)+D46</f>
        <v>6.2499999999999778E-2</v>
      </c>
      <c r="E53" s="16">
        <f t="shared" si="25"/>
        <v>-0.11250000000000027</v>
      </c>
      <c r="F53" s="16">
        <f t="shared" si="25"/>
        <v>-1.2500000000000178E-2</v>
      </c>
      <c r="G53" s="16">
        <f t="shared" si="24"/>
        <v>0</v>
      </c>
      <c r="H53" s="50">
        <f t="shared" si="24"/>
        <v>0.87500000000000011</v>
      </c>
      <c r="I53" s="16">
        <f t="shared" si="24"/>
        <v>0</v>
      </c>
      <c r="J53" s="16">
        <f t="shared" si="24"/>
        <v>0</v>
      </c>
      <c r="K53" s="16">
        <f t="shared" si="24"/>
        <v>-1</v>
      </c>
      <c r="L53" s="16">
        <f t="shared" si="24"/>
        <v>0</v>
      </c>
      <c r="M53" s="16">
        <f t="shared" si="24"/>
        <v>0</v>
      </c>
      <c r="N53" s="16">
        <f t="shared" si="24"/>
        <v>-0.87500000000000011</v>
      </c>
      <c r="O53" s="16">
        <f t="shared" si="24"/>
        <v>0</v>
      </c>
      <c r="P53" s="16">
        <f t="shared" si="24"/>
        <v>0</v>
      </c>
      <c r="Q53" s="16">
        <f t="shared" si="24"/>
        <v>1</v>
      </c>
      <c r="R53" s="16">
        <f t="shared" si="24"/>
        <v>0</v>
      </c>
      <c r="S53" s="16">
        <f t="shared" si="24"/>
        <v>0</v>
      </c>
      <c r="T53" s="41">
        <f t="shared" si="21"/>
        <v>0.12499999999999989</v>
      </c>
      <c r="U53" s="41">
        <f t="shared" si="22"/>
        <v>0.14285714285714271</v>
      </c>
    </row>
    <row r="54" spans="2:22" x14ac:dyDescent="0.2">
      <c r="B54" s="45">
        <f>R41</f>
        <v>100</v>
      </c>
      <c r="C54" s="46" t="str">
        <f>R42</f>
        <v>p5</v>
      </c>
      <c r="D54" s="16">
        <f t="shared" ref="D54:F54" si="26">D$50*(-$G47)+D47</f>
        <v>0.10624999999999996</v>
      </c>
      <c r="E54" s="16">
        <f t="shared" si="26"/>
        <v>-3.125E-2</v>
      </c>
      <c r="F54" s="16">
        <f t="shared" si="26"/>
        <v>6.8750000000000089E-2</v>
      </c>
      <c r="G54" s="16">
        <f t="shared" si="24"/>
        <v>0</v>
      </c>
      <c r="H54" s="50">
        <f t="shared" si="24"/>
        <v>0.6875</v>
      </c>
      <c r="I54" s="16">
        <f t="shared" si="24"/>
        <v>0</v>
      </c>
      <c r="J54" s="16">
        <f t="shared" si="24"/>
        <v>0</v>
      </c>
      <c r="K54" s="16">
        <f t="shared" si="24"/>
        <v>0</v>
      </c>
      <c r="L54" s="16">
        <f t="shared" si="24"/>
        <v>-1</v>
      </c>
      <c r="M54" s="16">
        <f t="shared" si="24"/>
        <v>0</v>
      </c>
      <c r="N54" s="16">
        <f t="shared" si="24"/>
        <v>-0.6875</v>
      </c>
      <c r="O54" s="16">
        <f t="shared" si="24"/>
        <v>0</v>
      </c>
      <c r="P54" s="16">
        <f t="shared" si="24"/>
        <v>0</v>
      </c>
      <c r="Q54" s="16">
        <f t="shared" si="24"/>
        <v>0</v>
      </c>
      <c r="R54" s="16">
        <f t="shared" si="24"/>
        <v>1</v>
      </c>
      <c r="S54" s="16">
        <f t="shared" si="24"/>
        <v>0</v>
      </c>
      <c r="T54" s="41">
        <f t="shared" si="21"/>
        <v>0.3125</v>
      </c>
      <c r="U54" s="41">
        <f t="shared" si="22"/>
        <v>0.45454545454545453</v>
      </c>
    </row>
    <row r="55" spans="2:22" ht="16" thickBot="1" x14ac:dyDescent="0.25">
      <c r="B55" s="45">
        <f>S41</f>
        <v>100</v>
      </c>
      <c r="C55" s="46" t="str">
        <f>S42</f>
        <v>p6</v>
      </c>
      <c r="D55" s="16">
        <f t="shared" ref="D55:F55" si="27">D$50*(-$G48)+D48</f>
        <v>0.38749999999999996</v>
      </c>
      <c r="E55" s="16">
        <f t="shared" si="27"/>
        <v>6.25E-2</v>
      </c>
      <c r="F55" s="16">
        <f t="shared" si="27"/>
        <v>6.25E-2</v>
      </c>
      <c r="G55" s="16">
        <f t="shared" si="24"/>
        <v>0</v>
      </c>
      <c r="H55" s="50">
        <f t="shared" si="24"/>
        <v>0.625</v>
      </c>
      <c r="I55" s="16">
        <f t="shared" si="24"/>
        <v>0</v>
      </c>
      <c r="J55" s="16">
        <f t="shared" si="24"/>
        <v>0</v>
      </c>
      <c r="K55" s="16">
        <f t="shared" si="24"/>
        <v>0</v>
      </c>
      <c r="L55" s="16">
        <f t="shared" si="24"/>
        <v>0</v>
      </c>
      <c r="M55" s="16">
        <f t="shared" si="24"/>
        <v>-1</v>
      </c>
      <c r="N55" s="16">
        <f t="shared" si="24"/>
        <v>-0.625</v>
      </c>
      <c r="O55" s="16">
        <f t="shared" si="24"/>
        <v>0</v>
      </c>
      <c r="P55" s="16">
        <f t="shared" si="24"/>
        <v>0</v>
      </c>
      <c r="Q55" s="16">
        <f t="shared" si="24"/>
        <v>0</v>
      </c>
      <c r="R55" s="16">
        <f t="shared" si="24"/>
        <v>0</v>
      </c>
      <c r="S55" s="16">
        <f t="shared" si="24"/>
        <v>1</v>
      </c>
      <c r="T55" s="41">
        <f t="shared" si="21"/>
        <v>0.375</v>
      </c>
      <c r="U55" s="41">
        <f t="shared" si="22"/>
        <v>0.6</v>
      </c>
    </row>
    <row r="56" spans="2:22" ht="16" thickBot="1" x14ac:dyDescent="0.25">
      <c r="B56" s="75" t="s">
        <v>46</v>
      </c>
      <c r="C56" s="76"/>
      <c r="D56" s="49">
        <f>SUMPRODUCT(D50:D55,$B50:$B55)-D$41</f>
        <v>64.187499999999943</v>
      </c>
      <c r="E56" s="49">
        <f t="shared" ref="E56" si="28">SUMPRODUCT(E50:E55,$B50:$B55)-E$41</f>
        <v>-11.937500000000036</v>
      </c>
      <c r="F56" s="49">
        <f t="shared" ref="F56" si="29">SUMPRODUCT(F50:F55,$B50:$B55)-F$41</f>
        <v>-11.937500000000036</v>
      </c>
      <c r="G56" s="49">
        <f t="shared" ref="G56" si="30">SUMPRODUCT(G50:G55,$B50:$B55)-G$41</f>
        <v>0</v>
      </c>
      <c r="H56" s="49">
        <f t="shared" ref="H56" si="31">SUMPRODUCT(H50:H55,$B50:$B55)-H$41</f>
        <v>380.625</v>
      </c>
      <c r="I56" s="49">
        <f t="shared" ref="I56" si="32">SUMPRODUCT(I50:I55,$B50:$B55)-I$41</f>
        <v>-100</v>
      </c>
      <c r="J56" s="49">
        <f t="shared" ref="J56" si="33">SUMPRODUCT(J50:J55,$B50:$B55)-J$41</f>
        <v>-100</v>
      </c>
      <c r="K56" s="49">
        <f t="shared" ref="K56" si="34">SUMPRODUCT(K50:K55,$B50:$B55)-K$41</f>
        <v>-100</v>
      </c>
      <c r="L56" s="49">
        <f t="shared" ref="L56" si="35">SUMPRODUCT(L50:L55,$B50:$B55)-L$41</f>
        <v>-100</v>
      </c>
      <c r="M56" s="49">
        <f t="shared" ref="M56" si="36">SUMPRODUCT(M50:M55,$B50:$B55)-M$41</f>
        <v>-100</v>
      </c>
      <c r="N56" s="49">
        <f t="shared" ref="N56" si="37">SUMPRODUCT(N50:N55,$B50:$B55)-N$41</f>
        <v>-480.625</v>
      </c>
      <c r="O56" s="49">
        <f t="shared" ref="O56" si="38">SUMPRODUCT(O50:O55,$B50:$B55)-O$41</f>
        <v>0</v>
      </c>
      <c r="P56" s="49">
        <f t="shared" ref="P56" si="39">SUMPRODUCT(P50:P55,$B50:$B55)-P$41</f>
        <v>0</v>
      </c>
      <c r="Q56" s="49">
        <f t="shared" ref="Q56" si="40">SUMPRODUCT(Q50:Q55,$B50:$B55)-Q$41</f>
        <v>0</v>
      </c>
      <c r="R56" s="49">
        <f t="shared" ref="R56" si="41">SUMPRODUCT(R50:R55,$B50:$B55)-R$41</f>
        <v>0</v>
      </c>
      <c r="S56" s="49">
        <f t="shared" ref="S56" si="42">SUMPRODUCT(S50:S55,$B50:$B55)-S$41</f>
        <v>0</v>
      </c>
      <c r="T56" s="53">
        <f>SUMPRODUCT(T50:T55,$B50:$B55)</f>
        <v>119.37499999999997</v>
      </c>
      <c r="U56" s="53" t="s">
        <v>58</v>
      </c>
    </row>
    <row r="57" spans="2:22" x14ac:dyDescent="0.2">
      <c r="B57" s="45">
        <f>G41</f>
        <v>1</v>
      </c>
      <c r="C57" s="46" t="str">
        <f>G42</f>
        <v>x4</v>
      </c>
      <c r="D57" s="16">
        <f t="shared" ref="D57:G57" si="43">D$58*(-$H50)+D50</f>
        <v>0.85714285714285698</v>
      </c>
      <c r="E57" s="16">
        <f t="shared" si="43"/>
        <v>0.92857142857142849</v>
      </c>
      <c r="F57" s="16">
        <f t="shared" si="43"/>
        <v>0.85714285714285698</v>
      </c>
      <c r="G57" s="16">
        <f t="shared" si="43"/>
        <v>1</v>
      </c>
      <c r="H57" s="16">
        <f>H$58*(-$H50)+H50</f>
        <v>0</v>
      </c>
      <c r="I57" s="50">
        <f t="shared" ref="I57:T57" si="44">I$58*(-$H50)+I50</f>
        <v>-0.71428571428571419</v>
      </c>
      <c r="J57" s="16">
        <f t="shared" si="44"/>
        <v>0</v>
      </c>
      <c r="K57" s="16">
        <f t="shared" si="44"/>
        <v>0</v>
      </c>
      <c r="L57" s="16">
        <f t="shared" si="44"/>
        <v>0</v>
      </c>
      <c r="M57" s="16">
        <f t="shared" si="44"/>
        <v>0</v>
      </c>
      <c r="N57" s="16">
        <f t="shared" si="44"/>
        <v>0</v>
      </c>
      <c r="O57" s="16">
        <f t="shared" si="44"/>
        <v>0.71428571428571419</v>
      </c>
      <c r="P57" s="16">
        <f t="shared" si="44"/>
        <v>0</v>
      </c>
      <c r="Q57" s="16">
        <f t="shared" si="44"/>
        <v>0</v>
      </c>
      <c r="R57" s="16">
        <f t="shared" si="44"/>
        <v>0</v>
      </c>
      <c r="S57" s="16">
        <f t="shared" si="44"/>
        <v>0</v>
      </c>
      <c r="T57" s="41">
        <f t="shared" si="44"/>
        <v>0.71428571428571419</v>
      </c>
      <c r="U57" s="60">
        <f>T57/I57</f>
        <v>-1</v>
      </c>
      <c r="V57" t="s">
        <v>60</v>
      </c>
    </row>
    <row r="58" spans="2:22" x14ac:dyDescent="0.2">
      <c r="B58" s="45">
        <f>H41</f>
        <v>0</v>
      </c>
      <c r="C58" s="46" t="str">
        <f>H42</f>
        <v>d1</v>
      </c>
      <c r="D58" s="16">
        <f t="shared" ref="D58:G58" si="45">D51/$H$51</f>
        <v>7.1428571428571161E-2</v>
      </c>
      <c r="E58" s="16">
        <f t="shared" si="45"/>
        <v>-1.4285714285714486E-2</v>
      </c>
      <c r="F58" s="16">
        <f t="shared" si="45"/>
        <v>-0.12857142857142886</v>
      </c>
      <c r="G58" s="16">
        <f t="shared" si="45"/>
        <v>0</v>
      </c>
      <c r="H58" s="16">
        <f>H51/$H$51</f>
        <v>1</v>
      </c>
      <c r="I58" s="50">
        <f t="shared" ref="I58:T58" si="46">I51/$H$51</f>
        <v>-1.1428571428571428</v>
      </c>
      <c r="J58" s="16">
        <f t="shared" si="46"/>
        <v>0</v>
      </c>
      <c r="K58" s="16">
        <f t="shared" si="46"/>
        <v>0</v>
      </c>
      <c r="L58" s="16">
        <f t="shared" si="46"/>
        <v>0</v>
      </c>
      <c r="M58" s="16">
        <f t="shared" si="46"/>
        <v>0</v>
      </c>
      <c r="N58" s="16">
        <f t="shared" si="46"/>
        <v>-1</v>
      </c>
      <c r="O58" s="16">
        <f t="shared" si="46"/>
        <v>1.1428571428571428</v>
      </c>
      <c r="P58" s="16">
        <f t="shared" si="46"/>
        <v>0</v>
      </c>
      <c r="Q58" s="16">
        <f t="shared" si="46"/>
        <v>0</v>
      </c>
      <c r="R58" s="16">
        <f t="shared" si="46"/>
        <v>0</v>
      </c>
      <c r="S58" s="16">
        <f t="shared" si="46"/>
        <v>0</v>
      </c>
      <c r="T58" s="41">
        <f t="shared" si="46"/>
        <v>0.14285714285714271</v>
      </c>
      <c r="U58" s="60">
        <f t="shared" ref="U58:U62" si="47">T58/I58</f>
        <v>-0.12499999999999988</v>
      </c>
      <c r="V58" t="s">
        <v>60</v>
      </c>
    </row>
    <row r="59" spans="2:22" x14ac:dyDescent="0.2">
      <c r="B59" s="45">
        <f>P41</f>
        <v>100</v>
      </c>
      <c r="C59" s="46" t="str">
        <f>P42</f>
        <v>p3</v>
      </c>
      <c r="D59" s="16">
        <f t="shared" ref="D59:G59" si="48">D$58*(-$H52)+D52</f>
        <v>-2.8571428571428345E-2</v>
      </c>
      <c r="E59" s="16">
        <f t="shared" si="48"/>
        <v>-1.4285714285714046E-2</v>
      </c>
      <c r="F59" s="16">
        <f t="shared" si="48"/>
        <v>-2.8571428571428359E-2</v>
      </c>
      <c r="G59" s="16">
        <f t="shared" si="48"/>
        <v>0</v>
      </c>
      <c r="H59" s="16">
        <f>H$58*(-$H52)+H52</f>
        <v>0</v>
      </c>
      <c r="I59" s="50">
        <f t="shared" ref="I59:T62" si="49">I$58*(-$H52)+I52</f>
        <v>0.8571428571428571</v>
      </c>
      <c r="J59" s="16">
        <f t="shared" si="49"/>
        <v>-1</v>
      </c>
      <c r="K59" s="16">
        <f t="shared" si="49"/>
        <v>0</v>
      </c>
      <c r="L59" s="16">
        <f t="shared" si="49"/>
        <v>0</v>
      </c>
      <c r="M59" s="16">
        <f t="shared" si="49"/>
        <v>0</v>
      </c>
      <c r="N59" s="16">
        <f t="shared" si="49"/>
        <v>0</v>
      </c>
      <c r="O59" s="16">
        <f t="shared" si="49"/>
        <v>-0.8571428571428571</v>
      </c>
      <c r="P59" s="16">
        <f t="shared" si="49"/>
        <v>1</v>
      </c>
      <c r="Q59" s="16">
        <f t="shared" si="49"/>
        <v>0</v>
      </c>
      <c r="R59" s="16">
        <f t="shared" si="49"/>
        <v>0</v>
      </c>
      <c r="S59" s="16">
        <f t="shared" si="49"/>
        <v>0</v>
      </c>
      <c r="T59" s="41">
        <f t="shared" si="49"/>
        <v>0.14285714285714296</v>
      </c>
      <c r="U59" s="41">
        <f t="shared" si="47"/>
        <v>0.1666666666666668</v>
      </c>
    </row>
    <row r="60" spans="2:22" x14ac:dyDescent="0.2">
      <c r="B60" s="45">
        <f>Q41</f>
        <v>100</v>
      </c>
      <c r="C60" s="46" t="str">
        <f>Q42</f>
        <v>p4</v>
      </c>
      <c r="D60" s="50">
        <f t="shared" ref="D60:G60" si="50">D$58*(-$H53)+D53</f>
        <v>0</v>
      </c>
      <c r="E60" s="50">
        <f t="shared" si="50"/>
        <v>-0.10000000000000009</v>
      </c>
      <c r="F60" s="50">
        <f t="shared" si="50"/>
        <v>0.10000000000000009</v>
      </c>
      <c r="G60" s="50">
        <f t="shared" si="50"/>
        <v>0</v>
      </c>
      <c r="H60" s="50">
        <f t="shared" ref="H60:S62" si="51">H$58*(-$H53)+H53</f>
        <v>0</v>
      </c>
      <c r="I60" s="50">
        <f t="shared" si="51"/>
        <v>1</v>
      </c>
      <c r="J60" s="50">
        <f t="shared" si="51"/>
        <v>0</v>
      </c>
      <c r="K60" s="50">
        <f t="shared" si="51"/>
        <v>-1</v>
      </c>
      <c r="L60" s="50">
        <f t="shared" si="51"/>
        <v>0</v>
      </c>
      <c r="M60" s="50">
        <f t="shared" si="51"/>
        <v>0</v>
      </c>
      <c r="N60" s="50">
        <f t="shared" si="51"/>
        <v>0</v>
      </c>
      <c r="O60" s="50">
        <f t="shared" si="51"/>
        <v>-1</v>
      </c>
      <c r="P60" s="50">
        <f t="shared" si="51"/>
        <v>0</v>
      </c>
      <c r="Q60" s="50">
        <f t="shared" si="51"/>
        <v>1</v>
      </c>
      <c r="R60" s="50">
        <f t="shared" si="51"/>
        <v>0</v>
      </c>
      <c r="S60" s="50">
        <f t="shared" si="51"/>
        <v>0</v>
      </c>
      <c r="T60" s="51">
        <f t="shared" si="49"/>
        <v>0</v>
      </c>
      <c r="U60" s="41">
        <f t="shared" si="47"/>
        <v>0</v>
      </c>
    </row>
    <row r="61" spans="2:22" x14ac:dyDescent="0.2">
      <c r="B61" s="45">
        <f>R41</f>
        <v>100</v>
      </c>
      <c r="C61" s="46" t="str">
        <f>R42</f>
        <v>p5</v>
      </c>
      <c r="D61" s="16">
        <f t="shared" ref="D61:G61" si="52">D$58*(-$H54)+D54</f>
        <v>5.714285714285728E-2</v>
      </c>
      <c r="E61" s="16">
        <f t="shared" si="52"/>
        <v>-2.142857142857129E-2</v>
      </c>
      <c r="F61" s="16">
        <f t="shared" si="52"/>
        <v>0.15714285714285742</v>
      </c>
      <c r="G61" s="16">
        <f t="shared" si="52"/>
        <v>0</v>
      </c>
      <c r="H61" s="16">
        <f t="shared" si="51"/>
        <v>0</v>
      </c>
      <c r="I61" s="50">
        <f t="shared" si="51"/>
        <v>0.7857142857142857</v>
      </c>
      <c r="J61" s="16">
        <f t="shared" si="51"/>
        <v>0</v>
      </c>
      <c r="K61" s="16">
        <f t="shared" si="51"/>
        <v>0</v>
      </c>
      <c r="L61" s="16">
        <f t="shared" si="51"/>
        <v>-1</v>
      </c>
      <c r="M61" s="16">
        <f t="shared" si="51"/>
        <v>0</v>
      </c>
      <c r="N61" s="16">
        <f t="shared" si="51"/>
        <v>0</v>
      </c>
      <c r="O61" s="16">
        <f t="shared" si="51"/>
        <v>-0.7857142857142857</v>
      </c>
      <c r="P61" s="16">
        <f t="shared" si="51"/>
        <v>0</v>
      </c>
      <c r="Q61" s="16">
        <f t="shared" si="51"/>
        <v>0</v>
      </c>
      <c r="R61" s="16">
        <f t="shared" si="51"/>
        <v>1</v>
      </c>
      <c r="S61" s="16">
        <f t="shared" si="51"/>
        <v>0</v>
      </c>
      <c r="T61" s="41">
        <f t="shared" si="49"/>
        <v>0.21428571428571438</v>
      </c>
      <c r="U61" s="41">
        <f t="shared" si="47"/>
        <v>0.27272727272727287</v>
      </c>
    </row>
    <row r="62" spans="2:22" ht="16" thickBot="1" x14ac:dyDescent="0.25">
      <c r="B62" s="45">
        <f>S41</f>
        <v>100</v>
      </c>
      <c r="C62" s="46" t="str">
        <f>S42</f>
        <v>p6</v>
      </c>
      <c r="D62" s="16">
        <f t="shared" ref="D62:G62" si="53">D$58*(-$H55)+D55</f>
        <v>0.34285714285714297</v>
      </c>
      <c r="E62" s="16">
        <f t="shared" si="53"/>
        <v>7.142857142857155E-2</v>
      </c>
      <c r="F62" s="16">
        <f t="shared" si="53"/>
        <v>0.14285714285714304</v>
      </c>
      <c r="G62" s="16">
        <f t="shared" si="53"/>
        <v>0</v>
      </c>
      <c r="H62" s="16">
        <f t="shared" si="51"/>
        <v>0</v>
      </c>
      <c r="I62" s="50">
        <f t="shared" si="51"/>
        <v>0.71428571428571419</v>
      </c>
      <c r="J62" s="16">
        <f t="shared" si="51"/>
        <v>0</v>
      </c>
      <c r="K62" s="16">
        <f t="shared" si="51"/>
        <v>0</v>
      </c>
      <c r="L62" s="16">
        <f t="shared" si="51"/>
        <v>0</v>
      </c>
      <c r="M62" s="16">
        <f t="shared" si="51"/>
        <v>-1</v>
      </c>
      <c r="N62" s="16">
        <f t="shared" si="51"/>
        <v>0</v>
      </c>
      <c r="O62" s="16">
        <f t="shared" si="51"/>
        <v>-0.71428571428571419</v>
      </c>
      <c r="P62" s="16">
        <f t="shared" si="51"/>
        <v>0</v>
      </c>
      <c r="Q62" s="16">
        <f t="shared" si="51"/>
        <v>0</v>
      </c>
      <c r="R62" s="16">
        <f t="shared" si="51"/>
        <v>0</v>
      </c>
      <c r="S62" s="16">
        <f t="shared" si="51"/>
        <v>1</v>
      </c>
      <c r="T62" s="41">
        <f t="shared" si="49"/>
        <v>0.28571428571428581</v>
      </c>
      <c r="U62" s="41">
        <f t="shared" si="47"/>
        <v>0.40000000000000019</v>
      </c>
    </row>
    <row r="63" spans="2:22" ht="16" thickBot="1" x14ac:dyDescent="0.25">
      <c r="B63" s="75" t="s">
        <v>46</v>
      </c>
      <c r="C63" s="76"/>
      <c r="D63" s="49">
        <f>SUMPRODUCT(D57:D62,$B57:$B62)-D$41</f>
        <v>37.00000000000005</v>
      </c>
      <c r="E63" s="49">
        <f t="shared" ref="E63" si="54">SUMPRODUCT(E57:E62,$B57:$B62)-E$41</f>
        <v>-6.4999999999999591</v>
      </c>
      <c r="F63" s="49">
        <f t="shared" ref="F63" si="55">SUMPRODUCT(F57:F62,$B57:$B62)-F$41</f>
        <v>37.000000000000078</v>
      </c>
      <c r="G63" s="49">
        <f t="shared" ref="G63" si="56">SUMPRODUCT(G57:G62,$B57:$B62)-G$41</f>
        <v>0</v>
      </c>
      <c r="H63" s="49">
        <f t="shared" ref="H63" si="57">SUMPRODUCT(H57:H62,$B57:$B62)-H$41</f>
        <v>0</v>
      </c>
      <c r="I63" s="49">
        <f t="shared" ref="I63" si="58">SUMPRODUCT(I57:I62,$B57:$B62)-I$41</f>
        <v>335</v>
      </c>
      <c r="J63" s="49">
        <f t="shared" ref="J63" si="59">SUMPRODUCT(J57:J62,$B57:$B62)-J$41</f>
        <v>-100</v>
      </c>
      <c r="K63" s="49">
        <f t="shared" ref="K63" si="60">SUMPRODUCT(K57:K62,$B57:$B62)-K$41</f>
        <v>-100</v>
      </c>
      <c r="L63" s="49">
        <f t="shared" ref="L63" si="61">SUMPRODUCT(L57:L62,$B57:$B62)-L$41</f>
        <v>-100</v>
      </c>
      <c r="M63" s="49">
        <f t="shared" ref="M63" si="62">SUMPRODUCT(M57:M62,$B57:$B62)-M$41</f>
        <v>-100</v>
      </c>
      <c r="N63" s="49">
        <f t="shared" ref="N63" si="63">SUMPRODUCT(N57:N62,$B57:$B62)-N$41</f>
        <v>-100</v>
      </c>
      <c r="O63" s="49">
        <f t="shared" ref="O63" si="64">SUMPRODUCT(O57:O62,$B57:$B62)-O$41</f>
        <v>-435</v>
      </c>
      <c r="P63" s="49">
        <f t="shared" ref="P63" si="65">SUMPRODUCT(P57:P62,$B57:$B62)-P$41</f>
        <v>0</v>
      </c>
      <c r="Q63" s="49">
        <f t="shared" ref="Q63" si="66">SUMPRODUCT(Q57:Q62,$B57:$B62)-Q$41</f>
        <v>0</v>
      </c>
      <c r="R63" s="49">
        <f t="shared" ref="R63" si="67">SUMPRODUCT(R57:R62,$B57:$B62)-R$41</f>
        <v>0</v>
      </c>
      <c r="S63" s="49">
        <f t="shared" ref="S63" si="68">SUMPRODUCT(S57:S62,$B57:$B62)-S$41</f>
        <v>0</v>
      </c>
      <c r="T63" s="53">
        <f>SUMPRODUCT(T57:T62,$B57:$B62)</f>
        <v>65.000000000000028</v>
      </c>
      <c r="U63" s="53" t="s">
        <v>58</v>
      </c>
    </row>
    <row r="64" spans="2:22" x14ac:dyDescent="0.2">
      <c r="B64" s="37">
        <f>G41</f>
        <v>1</v>
      </c>
      <c r="C64" s="39" t="str">
        <f>G42</f>
        <v>x4</v>
      </c>
      <c r="D64" s="16">
        <f t="shared" ref="D64:H64" si="69">D$67*(-$I57)+D57</f>
        <v>0.85714285714285698</v>
      </c>
      <c r="E64" s="16">
        <f t="shared" si="69"/>
        <v>0.85714285714285698</v>
      </c>
      <c r="F64" s="16">
        <f t="shared" si="69"/>
        <v>0.92857142857142849</v>
      </c>
      <c r="G64" s="16">
        <f t="shared" si="69"/>
        <v>1</v>
      </c>
      <c r="H64" s="16">
        <f t="shared" si="69"/>
        <v>0</v>
      </c>
      <c r="I64" s="16">
        <f>I$67*(-$I57)+I57</f>
        <v>0</v>
      </c>
      <c r="J64" s="16">
        <f t="shared" ref="J64:T66" si="70">J$67*(-$I57)+J57</f>
        <v>0</v>
      </c>
      <c r="K64" s="50">
        <f t="shared" si="70"/>
        <v>-0.71428571428571419</v>
      </c>
      <c r="L64" s="16">
        <f t="shared" si="70"/>
        <v>0</v>
      </c>
      <c r="M64" s="16">
        <f t="shared" si="70"/>
        <v>0</v>
      </c>
      <c r="N64" s="16">
        <f t="shared" si="70"/>
        <v>0</v>
      </c>
      <c r="O64" s="16">
        <f t="shared" si="70"/>
        <v>0</v>
      </c>
      <c r="P64" s="16">
        <f t="shared" si="70"/>
        <v>0</v>
      </c>
      <c r="Q64" s="16">
        <f t="shared" si="70"/>
        <v>0.71428571428571419</v>
      </c>
      <c r="R64" s="16">
        <f t="shared" si="70"/>
        <v>0</v>
      </c>
      <c r="S64" s="16">
        <f t="shared" si="70"/>
        <v>0</v>
      </c>
      <c r="T64" s="40">
        <f t="shared" si="70"/>
        <v>0.71428571428571419</v>
      </c>
      <c r="U64" s="61">
        <f>T64/K64</f>
        <v>-1</v>
      </c>
      <c r="V64" t="s">
        <v>60</v>
      </c>
    </row>
    <row r="65" spans="2:22" x14ac:dyDescent="0.2">
      <c r="B65" s="45">
        <f>H41</f>
        <v>0</v>
      </c>
      <c r="C65" s="46" t="str">
        <f>H42</f>
        <v>d1</v>
      </c>
      <c r="D65" s="16">
        <f t="shared" ref="D65:H65" si="71">D$67*(-$I58)+D58</f>
        <v>7.1428571428571161E-2</v>
      </c>
      <c r="E65" s="16">
        <f t="shared" si="71"/>
        <v>-0.12857142857142886</v>
      </c>
      <c r="F65" s="16">
        <f t="shared" si="71"/>
        <v>-1.4285714285714485E-2</v>
      </c>
      <c r="G65" s="16">
        <f t="shared" si="71"/>
        <v>0</v>
      </c>
      <c r="H65" s="16">
        <f t="shared" si="71"/>
        <v>1</v>
      </c>
      <c r="I65" s="16">
        <f>I$67*(-$I58)+I58</f>
        <v>0</v>
      </c>
      <c r="J65" s="16">
        <f t="shared" ref="J65:S65" si="72">J$67*(-$I58)+J58</f>
        <v>0</v>
      </c>
      <c r="K65" s="50">
        <f t="shared" si="72"/>
        <v>-1.1428571428571428</v>
      </c>
      <c r="L65" s="16">
        <f t="shared" si="72"/>
        <v>0</v>
      </c>
      <c r="M65" s="16">
        <f t="shared" si="72"/>
        <v>0</v>
      </c>
      <c r="N65" s="16">
        <f t="shared" si="72"/>
        <v>-1</v>
      </c>
      <c r="O65" s="16">
        <f t="shared" si="72"/>
        <v>0</v>
      </c>
      <c r="P65" s="16">
        <f t="shared" si="72"/>
        <v>0</v>
      </c>
      <c r="Q65" s="16">
        <f t="shared" si="72"/>
        <v>1.1428571428571428</v>
      </c>
      <c r="R65" s="16">
        <f t="shared" si="72"/>
        <v>0</v>
      </c>
      <c r="S65" s="16">
        <f t="shared" si="72"/>
        <v>0</v>
      </c>
      <c r="T65" s="41">
        <f t="shared" si="70"/>
        <v>0.14285714285714271</v>
      </c>
      <c r="U65" s="61">
        <f t="shared" ref="U65:U69" si="73">T65/K65</f>
        <v>-0.12499999999999988</v>
      </c>
      <c r="V65" t="s">
        <v>60</v>
      </c>
    </row>
    <row r="66" spans="2:22" x14ac:dyDescent="0.2">
      <c r="B66" s="45">
        <f>P41</f>
        <v>100</v>
      </c>
      <c r="C66" s="46" t="str">
        <f>P42</f>
        <v>p3</v>
      </c>
      <c r="D66" s="50">
        <f t="shared" ref="D66:H66" si="74">D$67*(-$I59)+D59</f>
        <v>-2.8571428571428345E-2</v>
      </c>
      <c r="E66" s="50">
        <f t="shared" si="74"/>
        <v>7.1428571428571744E-2</v>
      </c>
      <c r="F66" s="50">
        <f t="shared" si="74"/>
        <v>-0.11428571428571414</v>
      </c>
      <c r="G66" s="50">
        <f t="shared" si="74"/>
        <v>0</v>
      </c>
      <c r="H66" s="50">
        <f t="shared" si="74"/>
        <v>0</v>
      </c>
      <c r="I66" s="50">
        <f>I$67*(-$I59)+I59</f>
        <v>0</v>
      </c>
      <c r="J66" s="50">
        <f t="shared" ref="J66:S66" si="75">J$67*(-$I59)+J59</f>
        <v>-1</v>
      </c>
      <c r="K66" s="50">
        <f t="shared" si="75"/>
        <v>0.8571428571428571</v>
      </c>
      <c r="L66" s="50">
        <f t="shared" si="75"/>
        <v>0</v>
      </c>
      <c r="M66" s="50">
        <f t="shared" si="75"/>
        <v>0</v>
      </c>
      <c r="N66" s="50">
        <f t="shared" si="75"/>
        <v>0</v>
      </c>
      <c r="O66" s="50">
        <f t="shared" si="75"/>
        <v>0</v>
      </c>
      <c r="P66" s="50">
        <f t="shared" si="75"/>
        <v>1</v>
      </c>
      <c r="Q66" s="50">
        <f t="shared" si="75"/>
        <v>-0.8571428571428571</v>
      </c>
      <c r="R66" s="50">
        <f t="shared" si="75"/>
        <v>0</v>
      </c>
      <c r="S66" s="50">
        <f t="shared" si="75"/>
        <v>0</v>
      </c>
      <c r="T66" s="51">
        <f t="shared" si="70"/>
        <v>0.14285714285714296</v>
      </c>
      <c r="U66" s="46">
        <f t="shared" si="73"/>
        <v>0.1666666666666668</v>
      </c>
    </row>
    <row r="67" spans="2:22" x14ac:dyDescent="0.2">
      <c r="B67" s="45">
        <f>I41</f>
        <v>0</v>
      </c>
      <c r="C67" s="46" t="str">
        <f>I42</f>
        <v>d2</v>
      </c>
      <c r="D67" s="16">
        <f t="shared" ref="D67:H67" si="76">D60</f>
        <v>0</v>
      </c>
      <c r="E67" s="16">
        <f t="shared" si="76"/>
        <v>-0.10000000000000009</v>
      </c>
      <c r="F67" s="16">
        <f t="shared" si="76"/>
        <v>0.10000000000000009</v>
      </c>
      <c r="G67" s="16">
        <f t="shared" si="76"/>
        <v>0</v>
      </c>
      <c r="H67" s="16">
        <f t="shared" si="76"/>
        <v>0</v>
      </c>
      <c r="I67" s="16">
        <f>I60</f>
        <v>1</v>
      </c>
      <c r="J67" s="16">
        <f t="shared" ref="J67:T67" si="77">J60</f>
        <v>0</v>
      </c>
      <c r="K67" s="50">
        <f t="shared" si="77"/>
        <v>-1</v>
      </c>
      <c r="L67" s="16">
        <f t="shared" si="77"/>
        <v>0</v>
      </c>
      <c r="M67" s="16">
        <f t="shared" si="77"/>
        <v>0</v>
      </c>
      <c r="N67" s="16">
        <f t="shared" si="77"/>
        <v>0</v>
      </c>
      <c r="O67" s="16">
        <f t="shared" si="77"/>
        <v>-1</v>
      </c>
      <c r="P67" s="16">
        <f t="shared" si="77"/>
        <v>0</v>
      </c>
      <c r="Q67" s="16">
        <f t="shared" si="77"/>
        <v>1</v>
      </c>
      <c r="R67" s="16">
        <f t="shared" si="77"/>
        <v>0</v>
      </c>
      <c r="S67" s="16">
        <f t="shared" si="77"/>
        <v>0</v>
      </c>
      <c r="T67" s="41">
        <f t="shared" si="77"/>
        <v>0</v>
      </c>
      <c r="U67" s="61">
        <f t="shared" si="73"/>
        <v>0</v>
      </c>
      <c r="V67" t="s">
        <v>60</v>
      </c>
    </row>
    <row r="68" spans="2:22" x14ac:dyDescent="0.2">
      <c r="B68" s="45">
        <f>R41</f>
        <v>100</v>
      </c>
      <c r="C68" s="46" t="str">
        <f>R42</f>
        <v>p5</v>
      </c>
      <c r="D68" s="16">
        <f t="shared" ref="D68:H68" si="78">D$67*(-$I61)+D61</f>
        <v>5.714285714285728E-2</v>
      </c>
      <c r="E68" s="16">
        <f t="shared" si="78"/>
        <v>5.7142857142857349E-2</v>
      </c>
      <c r="F68" s="16">
        <f t="shared" si="78"/>
        <v>7.8571428571428778E-2</v>
      </c>
      <c r="G68" s="16">
        <f t="shared" si="78"/>
        <v>0</v>
      </c>
      <c r="H68" s="16">
        <f t="shared" si="78"/>
        <v>0</v>
      </c>
      <c r="I68" s="16">
        <f>I$67*(-$I61)+I61</f>
        <v>0</v>
      </c>
      <c r="J68" s="16">
        <f t="shared" ref="J68:T69" si="79">J$67*(-$I61)+J61</f>
        <v>0</v>
      </c>
      <c r="K68" s="50">
        <f t="shared" si="79"/>
        <v>0.7857142857142857</v>
      </c>
      <c r="L68" s="16">
        <f t="shared" si="79"/>
        <v>-1</v>
      </c>
      <c r="M68" s="16">
        <f t="shared" si="79"/>
        <v>0</v>
      </c>
      <c r="N68" s="16">
        <f t="shared" si="79"/>
        <v>0</v>
      </c>
      <c r="O68" s="16">
        <f t="shared" si="79"/>
        <v>0</v>
      </c>
      <c r="P68" s="16">
        <f t="shared" si="79"/>
        <v>0</v>
      </c>
      <c r="Q68" s="16">
        <f t="shared" si="79"/>
        <v>-0.7857142857142857</v>
      </c>
      <c r="R68" s="16">
        <f t="shared" si="79"/>
        <v>1</v>
      </c>
      <c r="S68" s="16">
        <f t="shared" si="79"/>
        <v>0</v>
      </c>
      <c r="T68" s="41">
        <f t="shared" si="79"/>
        <v>0.21428571428571438</v>
      </c>
      <c r="U68" s="46">
        <f t="shared" si="73"/>
        <v>0.27272727272727287</v>
      </c>
    </row>
    <row r="69" spans="2:22" ht="16" thickBot="1" x14ac:dyDescent="0.25">
      <c r="B69" s="45">
        <f>S41</f>
        <v>100</v>
      </c>
      <c r="C69" s="46" t="str">
        <f>S42</f>
        <v>p6</v>
      </c>
      <c r="D69" s="16">
        <f t="shared" ref="D69:H69" si="80">D$67*(-$I62)+D62</f>
        <v>0.34285714285714297</v>
      </c>
      <c r="E69" s="16">
        <f t="shared" si="80"/>
        <v>0.14285714285714302</v>
      </c>
      <c r="F69" s="16">
        <f t="shared" si="80"/>
        <v>7.1428571428571563E-2</v>
      </c>
      <c r="G69" s="16">
        <f t="shared" si="80"/>
        <v>0</v>
      </c>
      <c r="H69" s="16">
        <f t="shared" si="80"/>
        <v>0</v>
      </c>
      <c r="I69" s="16">
        <f>I$67*(-$I62)+I62</f>
        <v>0</v>
      </c>
      <c r="J69" s="16">
        <f t="shared" ref="J69:S69" si="81">J$67*(-$I62)+J62</f>
        <v>0</v>
      </c>
      <c r="K69" s="50">
        <f t="shared" si="81"/>
        <v>0.71428571428571419</v>
      </c>
      <c r="L69" s="16">
        <f t="shared" si="81"/>
        <v>0</v>
      </c>
      <c r="M69" s="16">
        <f t="shared" si="81"/>
        <v>-1</v>
      </c>
      <c r="N69" s="16">
        <f t="shared" si="81"/>
        <v>0</v>
      </c>
      <c r="O69" s="16">
        <f t="shared" si="81"/>
        <v>0</v>
      </c>
      <c r="P69" s="16">
        <f t="shared" si="81"/>
        <v>0</v>
      </c>
      <c r="Q69" s="16">
        <f t="shared" si="81"/>
        <v>-0.71428571428571419</v>
      </c>
      <c r="R69" s="16">
        <f t="shared" si="81"/>
        <v>0</v>
      </c>
      <c r="S69" s="16">
        <f t="shared" si="81"/>
        <v>1</v>
      </c>
      <c r="T69" s="41">
        <f t="shared" si="79"/>
        <v>0.28571428571428581</v>
      </c>
      <c r="U69" s="46">
        <f t="shared" si="73"/>
        <v>0.40000000000000019</v>
      </c>
    </row>
    <row r="70" spans="2:22" ht="16" thickBot="1" x14ac:dyDescent="0.25">
      <c r="B70" s="75" t="s">
        <v>46</v>
      </c>
      <c r="C70" s="76"/>
      <c r="D70" s="49">
        <f>SUMPRODUCT(D64:D69,$B64:$B69)-D$41</f>
        <v>37.00000000000005</v>
      </c>
      <c r="E70" s="49">
        <f t="shared" ref="E70" si="82">SUMPRODUCT(E64:E69,$B64:$B69)-E$41</f>
        <v>27.000000000000071</v>
      </c>
      <c r="F70" s="49">
        <f t="shared" ref="F70" si="83">SUMPRODUCT(F64:F69,$B64:$B69)-F$41</f>
        <v>3.5000000000000488</v>
      </c>
      <c r="G70" s="49">
        <f t="shared" ref="G70" si="84">SUMPRODUCT(G64:G69,$B64:$B69)-G$41</f>
        <v>0</v>
      </c>
      <c r="H70" s="49">
        <f t="shared" ref="H70" si="85">SUMPRODUCT(H64:H69,$B64:$B69)-H$41</f>
        <v>0</v>
      </c>
      <c r="I70" s="49">
        <f t="shared" ref="I70" si="86">SUMPRODUCT(I64:I69,$B64:$B69)-I$41</f>
        <v>0</v>
      </c>
      <c r="J70" s="49">
        <f t="shared" ref="J70" si="87">SUMPRODUCT(J64:J69,$B64:$B69)-J$41</f>
        <v>-100</v>
      </c>
      <c r="K70" s="49">
        <f t="shared" ref="K70" si="88">SUMPRODUCT(K64:K69,$B64:$B69)-K$41</f>
        <v>234.99999999999997</v>
      </c>
      <c r="L70" s="49">
        <f t="shared" ref="L70" si="89">SUMPRODUCT(L64:L69,$B64:$B69)-L$41</f>
        <v>-100</v>
      </c>
      <c r="M70" s="49">
        <f t="shared" ref="M70" si="90">SUMPRODUCT(M64:M69,$B64:$B69)-M$41</f>
        <v>-100</v>
      </c>
      <c r="N70" s="49">
        <f t="shared" ref="N70" si="91">SUMPRODUCT(N64:N69,$B64:$B69)-N$41</f>
        <v>-100</v>
      </c>
      <c r="O70" s="49">
        <f t="shared" ref="O70" si="92">SUMPRODUCT(O64:O69,$B64:$B69)-O$41</f>
        <v>-100</v>
      </c>
      <c r="P70" s="49">
        <f t="shared" ref="P70" si="93">SUMPRODUCT(P64:P69,$B64:$B69)-P$41</f>
        <v>0</v>
      </c>
      <c r="Q70" s="49">
        <f t="shared" ref="Q70" si="94">SUMPRODUCT(Q64:Q69,$B64:$B69)-Q$41</f>
        <v>-335</v>
      </c>
      <c r="R70" s="49">
        <f t="shared" ref="R70" si="95">SUMPRODUCT(R64:R69,$B64:$B69)-R$41</f>
        <v>0</v>
      </c>
      <c r="S70" s="49">
        <f t="shared" ref="S70" si="96">SUMPRODUCT(S64:S69,$B64:$B69)-S$41</f>
        <v>0</v>
      </c>
      <c r="T70" s="53">
        <f>SUMPRODUCT(T64:T69,$B64:$B69)</f>
        <v>65.000000000000028</v>
      </c>
      <c r="U70" s="48" t="s">
        <v>58</v>
      </c>
    </row>
    <row r="71" spans="2:22" x14ac:dyDescent="0.2">
      <c r="B71" s="45">
        <f>G41</f>
        <v>1</v>
      </c>
      <c r="C71" s="46" t="str">
        <f>G42</f>
        <v>x4</v>
      </c>
      <c r="D71" s="16">
        <f t="shared" ref="D71:J71" si="97">D$73*(-$K64)+D64</f>
        <v>0.83333333333333337</v>
      </c>
      <c r="E71" s="16">
        <f t="shared" si="97"/>
        <v>0.91666666666666674</v>
      </c>
      <c r="F71" s="16">
        <f t="shared" si="97"/>
        <v>0.83333333333333337</v>
      </c>
      <c r="G71" s="16">
        <f t="shared" si="97"/>
        <v>1</v>
      </c>
      <c r="H71" s="16">
        <f t="shared" si="97"/>
        <v>0</v>
      </c>
      <c r="I71" s="16">
        <f t="shared" si="97"/>
        <v>0</v>
      </c>
      <c r="J71" s="50">
        <f t="shared" si="97"/>
        <v>-0.83333333333333326</v>
      </c>
      <c r="K71" s="16">
        <f>K$73*(-$K64)+K64</f>
        <v>0</v>
      </c>
      <c r="L71" s="16">
        <f t="shared" ref="L71:T72" si="98">L$73*(-$K64)+L64</f>
        <v>0</v>
      </c>
      <c r="M71" s="16">
        <f t="shared" si="98"/>
        <v>0</v>
      </c>
      <c r="N71" s="16">
        <f t="shared" si="98"/>
        <v>0</v>
      </c>
      <c r="O71" s="16">
        <f t="shared" si="98"/>
        <v>0</v>
      </c>
      <c r="P71" s="16">
        <f t="shared" si="98"/>
        <v>0.83333333333333326</v>
      </c>
      <c r="Q71" s="16">
        <f t="shared" si="98"/>
        <v>0</v>
      </c>
      <c r="R71" s="16">
        <f t="shared" si="98"/>
        <v>0</v>
      </c>
      <c r="S71" s="16">
        <f t="shared" si="98"/>
        <v>0</v>
      </c>
      <c r="T71" s="41">
        <f t="shared" si="98"/>
        <v>0.83333333333333326</v>
      </c>
      <c r="U71" s="61">
        <f>T71/J71</f>
        <v>-1</v>
      </c>
      <c r="V71" t="s">
        <v>60</v>
      </c>
    </row>
    <row r="72" spans="2:22" x14ac:dyDescent="0.2">
      <c r="B72" s="45">
        <f>H41</f>
        <v>0</v>
      </c>
      <c r="C72" s="46" t="str">
        <f>H42</f>
        <v>d1</v>
      </c>
      <c r="D72" s="16">
        <f t="shared" ref="D72:J72" si="99">D$73*(-$K65)+D65</f>
        <v>3.3333333333333368E-2</v>
      </c>
      <c r="E72" s="16">
        <f t="shared" si="99"/>
        <v>-3.3333333333333215E-2</v>
      </c>
      <c r="F72" s="16">
        <f t="shared" si="99"/>
        <v>-0.16666666666666666</v>
      </c>
      <c r="G72" s="16">
        <f t="shared" si="99"/>
        <v>0</v>
      </c>
      <c r="H72" s="16">
        <f t="shared" si="99"/>
        <v>1</v>
      </c>
      <c r="I72" s="16">
        <f t="shared" si="99"/>
        <v>0</v>
      </c>
      <c r="J72" s="50">
        <f t="shared" si="99"/>
        <v>-1.3333333333333333</v>
      </c>
      <c r="K72" s="16">
        <f>K$73*(-$K65)+K65</f>
        <v>0</v>
      </c>
      <c r="L72" s="16">
        <f t="shared" ref="L72:S72" si="100">L$73*(-$K65)+L65</f>
        <v>0</v>
      </c>
      <c r="M72" s="16">
        <f t="shared" si="100"/>
        <v>0</v>
      </c>
      <c r="N72" s="16">
        <f t="shared" si="100"/>
        <v>-1</v>
      </c>
      <c r="O72" s="16">
        <f t="shared" si="100"/>
        <v>0</v>
      </c>
      <c r="P72" s="16">
        <f t="shared" si="100"/>
        <v>1.3333333333333333</v>
      </c>
      <c r="Q72" s="16">
        <f t="shared" si="100"/>
        <v>0</v>
      </c>
      <c r="R72" s="16">
        <f t="shared" si="100"/>
        <v>0</v>
      </c>
      <c r="S72" s="16">
        <f t="shared" si="100"/>
        <v>0</v>
      </c>
      <c r="T72" s="41">
        <f t="shared" si="98"/>
        <v>0.33333333333333331</v>
      </c>
      <c r="U72" s="61">
        <f t="shared" ref="U72:U76" si="101">T72/J72</f>
        <v>-0.25</v>
      </c>
      <c r="V72" t="s">
        <v>60</v>
      </c>
    </row>
    <row r="73" spans="2:22" x14ac:dyDescent="0.2">
      <c r="B73" s="45">
        <f>K41</f>
        <v>0</v>
      </c>
      <c r="C73" s="46" t="str">
        <f>K42</f>
        <v>d4</v>
      </c>
      <c r="D73" s="16">
        <f t="shared" ref="D73:J73" si="102">D66/$K$66</f>
        <v>-3.3333333333333069E-2</v>
      </c>
      <c r="E73" s="16">
        <f t="shared" si="102"/>
        <v>8.3333333333333703E-2</v>
      </c>
      <c r="F73" s="16">
        <f t="shared" si="102"/>
        <v>-0.13333333333333316</v>
      </c>
      <c r="G73" s="16">
        <f t="shared" si="102"/>
        <v>0</v>
      </c>
      <c r="H73" s="16">
        <f t="shared" si="102"/>
        <v>0</v>
      </c>
      <c r="I73" s="16">
        <f t="shared" si="102"/>
        <v>0</v>
      </c>
      <c r="J73" s="50">
        <f t="shared" si="102"/>
        <v>-1.1666666666666667</v>
      </c>
      <c r="K73" s="16">
        <f>K66/$K$66</f>
        <v>1</v>
      </c>
      <c r="L73" s="16">
        <f t="shared" ref="L73:T73" si="103">L66/$K$66</f>
        <v>0</v>
      </c>
      <c r="M73" s="16">
        <f t="shared" si="103"/>
        <v>0</v>
      </c>
      <c r="N73" s="16">
        <f t="shared" si="103"/>
        <v>0</v>
      </c>
      <c r="O73" s="16">
        <f t="shared" si="103"/>
        <v>0</v>
      </c>
      <c r="P73" s="16">
        <f t="shared" si="103"/>
        <v>1.1666666666666667</v>
      </c>
      <c r="Q73" s="16">
        <f t="shared" si="103"/>
        <v>-1</v>
      </c>
      <c r="R73" s="16">
        <f t="shared" si="103"/>
        <v>0</v>
      </c>
      <c r="S73" s="16">
        <f t="shared" si="103"/>
        <v>0</v>
      </c>
      <c r="T73" s="41">
        <f t="shared" si="103"/>
        <v>0.1666666666666668</v>
      </c>
      <c r="U73" s="61">
        <f t="shared" si="101"/>
        <v>-0.14285714285714296</v>
      </c>
      <c r="V73" t="s">
        <v>60</v>
      </c>
    </row>
    <row r="74" spans="2:22" x14ac:dyDescent="0.2">
      <c r="B74" s="45">
        <f>I41</f>
        <v>0</v>
      </c>
      <c r="C74" s="46" t="str">
        <f>I42</f>
        <v>d2</v>
      </c>
      <c r="D74" s="16">
        <f t="shared" ref="D74:J74" si="104">D$73*(-$K67)+D67</f>
        <v>-3.3333333333333069E-2</v>
      </c>
      <c r="E74" s="16">
        <f t="shared" si="104"/>
        <v>-1.6666666666666385E-2</v>
      </c>
      <c r="F74" s="16">
        <f t="shared" si="104"/>
        <v>-3.3333333333333076E-2</v>
      </c>
      <c r="G74" s="16">
        <f t="shared" si="104"/>
        <v>0</v>
      </c>
      <c r="H74" s="16">
        <f t="shared" si="104"/>
        <v>0</v>
      </c>
      <c r="I74" s="16">
        <f t="shared" si="104"/>
        <v>1</v>
      </c>
      <c r="J74" s="50">
        <f t="shared" si="104"/>
        <v>-1.1666666666666667</v>
      </c>
      <c r="K74" s="16">
        <f t="shared" ref="K74:T76" si="105">K$73*(-$K67)+K67</f>
        <v>0</v>
      </c>
      <c r="L74" s="16">
        <f t="shared" si="105"/>
        <v>0</v>
      </c>
      <c r="M74" s="16">
        <f t="shared" si="105"/>
        <v>0</v>
      </c>
      <c r="N74" s="16">
        <f t="shared" si="105"/>
        <v>0</v>
      </c>
      <c r="O74" s="16">
        <f t="shared" si="105"/>
        <v>-1</v>
      </c>
      <c r="P74" s="16">
        <f t="shared" si="105"/>
        <v>1.1666666666666667</v>
      </c>
      <c r="Q74" s="16">
        <f t="shared" si="105"/>
        <v>0</v>
      </c>
      <c r="R74" s="16">
        <f t="shared" si="105"/>
        <v>0</v>
      </c>
      <c r="S74" s="16">
        <f t="shared" si="105"/>
        <v>0</v>
      </c>
      <c r="T74" s="41">
        <f t="shared" si="105"/>
        <v>0.1666666666666668</v>
      </c>
      <c r="U74" s="61">
        <f t="shared" si="101"/>
        <v>-0.14285714285714296</v>
      </c>
      <c r="V74" t="s">
        <v>60</v>
      </c>
    </row>
    <row r="75" spans="2:22" x14ac:dyDescent="0.2">
      <c r="B75" s="45">
        <f>R41</f>
        <v>100</v>
      </c>
      <c r="C75" s="46" t="str">
        <f>R42</f>
        <v>p5</v>
      </c>
      <c r="D75" s="50">
        <f t="shared" ref="D75:J75" si="106">D$73*(-$K68)+D68</f>
        <v>8.3333333333333259E-2</v>
      </c>
      <c r="E75" s="50">
        <f t="shared" si="106"/>
        <v>-8.3333333333334217E-3</v>
      </c>
      <c r="F75" s="50">
        <f t="shared" si="106"/>
        <v>0.1833333333333334</v>
      </c>
      <c r="G75" s="50">
        <f t="shared" si="106"/>
        <v>0</v>
      </c>
      <c r="H75" s="50">
        <f t="shared" si="106"/>
        <v>0</v>
      </c>
      <c r="I75" s="50">
        <f t="shared" si="106"/>
        <v>0</v>
      </c>
      <c r="J75" s="50">
        <f t="shared" si="106"/>
        <v>0.91666666666666674</v>
      </c>
      <c r="K75" s="50">
        <f t="shared" si="105"/>
        <v>0</v>
      </c>
      <c r="L75" s="50">
        <f t="shared" si="105"/>
        <v>-1</v>
      </c>
      <c r="M75" s="50">
        <f t="shared" si="105"/>
        <v>0</v>
      </c>
      <c r="N75" s="50">
        <f t="shared" si="105"/>
        <v>0</v>
      </c>
      <c r="O75" s="50">
        <f t="shared" si="105"/>
        <v>0</v>
      </c>
      <c r="P75" s="50">
        <f t="shared" si="105"/>
        <v>-0.91666666666666674</v>
      </c>
      <c r="Q75" s="50">
        <f t="shared" si="105"/>
        <v>0</v>
      </c>
      <c r="R75" s="50">
        <f t="shared" si="105"/>
        <v>1</v>
      </c>
      <c r="S75" s="50">
        <f t="shared" si="105"/>
        <v>0</v>
      </c>
      <c r="T75" s="51">
        <f t="shared" si="105"/>
        <v>8.3333333333333343E-2</v>
      </c>
      <c r="U75" s="46">
        <f t="shared" si="101"/>
        <v>9.0909090909090912E-2</v>
      </c>
    </row>
    <row r="76" spans="2:22" ht="16" thickBot="1" x14ac:dyDescent="0.25">
      <c r="B76" s="45">
        <f>S41</f>
        <v>100</v>
      </c>
      <c r="C76" s="46" t="str">
        <f>S42</f>
        <v>p6</v>
      </c>
      <c r="D76" s="16">
        <f t="shared" ref="D76:J76" si="107">D$73*(-$K69)+D69</f>
        <v>0.36666666666666659</v>
      </c>
      <c r="E76" s="16">
        <f t="shared" si="107"/>
        <v>8.3333333333333232E-2</v>
      </c>
      <c r="F76" s="16">
        <f t="shared" si="107"/>
        <v>0.16666666666666669</v>
      </c>
      <c r="G76" s="16">
        <f t="shared" si="107"/>
        <v>0</v>
      </c>
      <c r="H76" s="16">
        <f t="shared" si="107"/>
        <v>0</v>
      </c>
      <c r="I76" s="16">
        <f t="shared" si="107"/>
        <v>0</v>
      </c>
      <c r="J76" s="50">
        <f t="shared" si="107"/>
        <v>0.83333333333333326</v>
      </c>
      <c r="K76" s="16">
        <f t="shared" si="105"/>
        <v>0</v>
      </c>
      <c r="L76" s="16">
        <f t="shared" si="105"/>
        <v>0</v>
      </c>
      <c r="M76" s="16">
        <f t="shared" si="105"/>
        <v>-1</v>
      </c>
      <c r="N76" s="16">
        <f t="shared" si="105"/>
        <v>0</v>
      </c>
      <c r="O76" s="16">
        <f t="shared" si="105"/>
        <v>0</v>
      </c>
      <c r="P76" s="16">
        <f t="shared" si="105"/>
        <v>-0.83333333333333326</v>
      </c>
      <c r="Q76" s="16">
        <f t="shared" si="105"/>
        <v>0</v>
      </c>
      <c r="R76" s="16">
        <f t="shared" si="105"/>
        <v>0</v>
      </c>
      <c r="S76" s="16">
        <f t="shared" si="105"/>
        <v>1</v>
      </c>
      <c r="T76" s="41">
        <f t="shared" si="105"/>
        <v>0.16666666666666669</v>
      </c>
      <c r="U76" s="46">
        <f t="shared" si="101"/>
        <v>0.20000000000000004</v>
      </c>
    </row>
    <row r="77" spans="2:22" ht="16" thickBot="1" x14ac:dyDescent="0.25">
      <c r="B77" s="75" t="s">
        <v>46</v>
      </c>
      <c r="C77" s="76"/>
      <c r="D77" s="49">
        <f>SUMPRODUCT(D71:D76,$B71:$B76)-D$41</f>
        <v>44.833333333333314</v>
      </c>
      <c r="E77" s="49">
        <f t="shared" ref="E77" si="108">SUMPRODUCT(E71:E76,$B71:$B76)-E$41</f>
        <v>7.4166666666666483</v>
      </c>
      <c r="F77" s="49">
        <f t="shared" ref="F77" si="109">SUMPRODUCT(F71:F76,$B71:$B76)-F$41</f>
        <v>34.833333333333343</v>
      </c>
      <c r="G77" s="49">
        <f t="shared" ref="G77" si="110">SUMPRODUCT(G71:G76,$B71:$B76)-G$41</f>
        <v>0</v>
      </c>
      <c r="H77" s="49">
        <f t="shared" ref="H77" si="111">SUMPRODUCT(H71:H76,$B71:$B76)-H$41</f>
        <v>0</v>
      </c>
      <c r="I77" s="49">
        <f t="shared" ref="I77" si="112">SUMPRODUCT(I71:I76,$B71:$B76)-I$41</f>
        <v>0</v>
      </c>
      <c r="J77" s="49">
        <f t="shared" ref="J77" si="113">SUMPRODUCT(J71:J76,$B71:$B76)-J$41</f>
        <v>174.16666666666669</v>
      </c>
      <c r="K77" s="49">
        <f t="shared" ref="K77" si="114">SUMPRODUCT(K71:K76,$B71:$B76)-K$41</f>
        <v>0</v>
      </c>
      <c r="L77" s="49">
        <f t="shared" ref="L77" si="115">SUMPRODUCT(L71:L76,$B71:$B76)-L$41</f>
        <v>-100</v>
      </c>
      <c r="M77" s="49">
        <f t="shared" ref="M77" si="116">SUMPRODUCT(M71:M76,$B71:$B76)-M$41</f>
        <v>-100</v>
      </c>
      <c r="N77" s="49">
        <f t="shared" ref="N77" si="117">SUMPRODUCT(N71:N76,$B71:$B76)-N$41</f>
        <v>-100</v>
      </c>
      <c r="O77" s="49">
        <f t="shared" ref="O77" si="118">SUMPRODUCT(O71:O76,$B71:$B76)-O$41</f>
        <v>-100</v>
      </c>
      <c r="P77" s="49">
        <f t="shared" ref="P77" si="119">SUMPRODUCT(P71:P76,$B71:$B76)-P$41</f>
        <v>-274.16666666666669</v>
      </c>
      <c r="Q77" s="49">
        <f t="shared" ref="Q77" si="120">SUMPRODUCT(Q71:Q76,$B71:$B76)-Q$41</f>
        <v>-100</v>
      </c>
      <c r="R77" s="49">
        <f t="shared" ref="R77" si="121">SUMPRODUCT(R71:R76,$B71:$B76)-R$41</f>
        <v>0</v>
      </c>
      <c r="S77" s="49">
        <f t="shared" ref="S77" si="122">SUMPRODUCT(S71:S76,$B71:$B76)-S$41</f>
        <v>0</v>
      </c>
      <c r="T77" s="53">
        <f>SUMPRODUCT(T71:T76,$B71:$B76)</f>
        <v>25.833333333333336</v>
      </c>
      <c r="U77" s="48" t="s">
        <v>58</v>
      </c>
    </row>
    <row r="78" spans="2:22" x14ac:dyDescent="0.2">
      <c r="B78" s="45">
        <f>G41</f>
        <v>1</v>
      </c>
      <c r="C78" s="46" t="str">
        <f>G42</f>
        <v>x4</v>
      </c>
      <c r="D78" s="16">
        <f t="shared" ref="D78:I78" si="123">D$82*(-$J71)+D71</f>
        <v>0.90909090909090906</v>
      </c>
      <c r="E78" s="16">
        <f t="shared" si="123"/>
        <v>0.90909090909090906</v>
      </c>
      <c r="F78" s="16">
        <f t="shared" si="123"/>
        <v>1</v>
      </c>
      <c r="G78" s="16">
        <f t="shared" si="123"/>
        <v>1</v>
      </c>
      <c r="H78" s="16">
        <f t="shared" si="123"/>
        <v>0</v>
      </c>
      <c r="I78" s="16">
        <f t="shared" si="123"/>
        <v>0</v>
      </c>
      <c r="J78" s="16">
        <f t="shared" ref="J78:T81" si="124">J$82*(-$J71)+J71</f>
        <v>0</v>
      </c>
      <c r="K78" s="16">
        <f t="shared" si="124"/>
        <v>0</v>
      </c>
      <c r="L78" s="50">
        <f t="shared" si="124"/>
        <v>-0.90909090909090895</v>
      </c>
      <c r="M78" s="16">
        <f t="shared" si="124"/>
        <v>0</v>
      </c>
      <c r="N78" s="16">
        <f t="shared" si="124"/>
        <v>0</v>
      </c>
      <c r="O78" s="16">
        <f t="shared" si="124"/>
        <v>0</v>
      </c>
      <c r="P78" s="16">
        <f t="shared" si="124"/>
        <v>0</v>
      </c>
      <c r="Q78" s="16">
        <f t="shared" si="124"/>
        <v>0</v>
      </c>
      <c r="R78" s="16">
        <f t="shared" si="124"/>
        <v>0.90909090909090895</v>
      </c>
      <c r="S78" s="16">
        <f t="shared" si="124"/>
        <v>0</v>
      </c>
      <c r="T78" s="42">
        <f t="shared" si="124"/>
        <v>0.90909090909090906</v>
      </c>
      <c r="U78" s="61">
        <f>T78/L78</f>
        <v>-1.0000000000000002</v>
      </c>
      <c r="V78" t="s">
        <v>60</v>
      </c>
    </row>
    <row r="79" spans="2:22" x14ac:dyDescent="0.2">
      <c r="B79" s="45">
        <f>H41</f>
        <v>0</v>
      </c>
      <c r="C79" s="46" t="str">
        <f>H42</f>
        <v>d1</v>
      </c>
      <c r="D79" s="16">
        <f t="shared" ref="D79:I79" si="125">D$82*(-$J72)+D72</f>
        <v>0.15454545454545443</v>
      </c>
      <c r="E79" s="16">
        <f t="shared" si="125"/>
        <v>-4.5454545454545463E-2</v>
      </c>
      <c r="F79" s="16">
        <f t="shared" si="125"/>
        <v>0.10000000000000006</v>
      </c>
      <c r="G79" s="16">
        <f t="shared" si="125"/>
        <v>0</v>
      </c>
      <c r="H79" s="16">
        <f t="shared" si="125"/>
        <v>1</v>
      </c>
      <c r="I79" s="16">
        <f t="shared" si="125"/>
        <v>0</v>
      </c>
      <c r="J79" s="16">
        <f t="shared" si="124"/>
        <v>0</v>
      </c>
      <c r="K79" s="16">
        <f t="shared" si="124"/>
        <v>0</v>
      </c>
      <c r="L79" s="50">
        <f t="shared" si="124"/>
        <v>-1.4545454545454544</v>
      </c>
      <c r="M79" s="16">
        <f t="shared" si="124"/>
        <v>0</v>
      </c>
      <c r="N79" s="16">
        <f t="shared" si="124"/>
        <v>-1</v>
      </c>
      <c r="O79" s="16">
        <f t="shared" si="124"/>
        <v>0</v>
      </c>
      <c r="P79" s="16">
        <f t="shared" si="124"/>
        <v>0</v>
      </c>
      <c r="Q79" s="16">
        <f t="shared" si="124"/>
        <v>0</v>
      </c>
      <c r="R79" s="16">
        <f t="shared" si="124"/>
        <v>1.4545454545454544</v>
      </c>
      <c r="S79" s="16">
        <f t="shared" si="124"/>
        <v>0</v>
      </c>
      <c r="T79" s="42">
        <f t="shared" si="124"/>
        <v>0.45454545454545453</v>
      </c>
      <c r="U79" s="61">
        <f t="shared" ref="U79:U83" si="126">T79/L79</f>
        <v>-0.31250000000000006</v>
      </c>
      <c r="V79" t="s">
        <v>60</v>
      </c>
    </row>
    <row r="80" spans="2:22" x14ac:dyDescent="0.2">
      <c r="B80" s="45">
        <f>K41</f>
        <v>0</v>
      </c>
      <c r="C80" s="46" t="str">
        <f>K42</f>
        <v>d4</v>
      </c>
      <c r="D80" s="16">
        <f t="shared" ref="D80:I80" si="127">D$82*(-$J73)+D73</f>
        <v>7.272727272727289E-2</v>
      </c>
      <c r="E80" s="16">
        <f t="shared" si="127"/>
        <v>7.2727272727272987E-2</v>
      </c>
      <c r="F80" s="16">
        <f t="shared" si="127"/>
        <v>0.10000000000000026</v>
      </c>
      <c r="G80" s="16">
        <f t="shared" si="127"/>
        <v>0</v>
      </c>
      <c r="H80" s="16">
        <f t="shared" si="127"/>
        <v>0</v>
      </c>
      <c r="I80" s="16">
        <f t="shared" si="127"/>
        <v>0</v>
      </c>
      <c r="J80" s="16">
        <f t="shared" si="124"/>
        <v>0</v>
      </c>
      <c r="K80" s="16">
        <f t="shared" si="124"/>
        <v>1</v>
      </c>
      <c r="L80" s="50">
        <f t="shared" si="124"/>
        <v>-1.2727272727272727</v>
      </c>
      <c r="M80" s="16">
        <f t="shared" si="124"/>
        <v>0</v>
      </c>
      <c r="N80" s="16">
        <f t="shared" si="124"/>
        <v>0</v>
      </c>
      <c r="O80" s="16">
        <f t="shared" si="124"/>
        <v>0</v>
      </c>
      <c r="P80" s="16">
        <f t="shared" si="124"/>
        <v>0</v>
      </c>
      <c r="Q80" s="16">
        <f t="shared" si="124"/>
        <v>-1</v>
      </c>
      <c r="R80" s="16">
        <f t="shared" si="124"/>
        <v>1.2727272727272727</v>
      </c>
      <c r="S80" s="16">
        <f t="shared" si="124"/>
        <v>0</v>
      </c>
      <c r="T80" s="42">
        <f t="shared" si="124"/>
        <v>0.27272727272727287</v>
      </c>
      <c r="U80" s="61">
        <f t="shared" si="126"/>
        <v>-0.21428571428571441</v>
      </c>
      <c r="V80" t="s">
        <v>60</v>
      </c>
    </row>
    <row r="81" spans="2:22" x14ac:dyDescent="0.2">
      <c r="B81" s="45">
        <f>I41</f>
        <v>0</v>
      </c>
      <c r="C81" s="46" t="str">
        <f>I42</f>
        <v>d2</v>
      </c>
      <c r="D81" s="16">
        <f t="shared" ref="D81:I81" si="128">D$82*(-$J74)+D74</f>
        <v>7.272727272727289E-2</v>
      </c>
      <c r="E81" s="16">
        <f t="shared" si="128"/>
        <v>-2.7272727272727101E-2</v>
      </c>
      <c r="F81" s="16">
        <f t="shared" si="128"/>
        <v>0.20000000000000034</v>
      </c>
      <c r="G81" s="16">
        <f t="shared" si="128"/>
        <v>0</v>
      </c>
      <c r="H81" s="16">
        <f t="shared" si="128"/>
        <v>0</v>
      </c>
      <c r="I81" s="16">
        <f t="shared" si="128"/>
        <v>1</v>
      </c>
      <c r="J81" s="16">
        <f t="shared" si="124"/>
        <v>0</v>
      </c>
      <c r="K81" s="16">
        <f t="shared" si="124"/>
        <v>0</v>
      </c>
      <c r="L81" s="50">
        <f t="shared" si="124"/>
        <v>-1.2727272727272727</v>
      </c>
      <c r="M81" s="16">
        <f t="shared" si="124"/>
        <v>0</v>
      </c>
      <c r="N81" s="16">
        <f t="shared" si="124"/>
        <v>0</v>
      </c>
      <c r="O81" s="16">
        <f t="shared" si="124"/>
        <v>-1</v>
      </c>
      <c r="P81" s="16">
        <f t="shared" si="124"/>
        <v>0</v>
      </c>
      <c r="Q81" s="16">
        <f t="shared" si="124"/>
        <v>0</v>
      </c>
      <c r="R81" s="16">
        <f t="shared" si="124"/>
        <v>1.2727272727272727</v>
      </c>
      <c r="S81" s="16">
        <f t="shared" si="124"/>
        <v>0</v>
      </c>
      <c r="T81" s="42">
        <f t="shared" si="124"/>
        <v>0.27272727272727287</v>
      </c>
      <c r="U81" s="61">
        <f t="shared" si="126"/>
        <v>-0.21428571428571441</v>
      </c>
      <c r="V81" t="s">
        <v>60</v>
      </c>
    </row>
    <row r="82" spans="2:22" x14ac:dyDescent="0.2">
      <c r="B82" s="45">
        <f>J41</f>
        <v>0</v>
      </c>
      <c r="C82" s="46" t="str">
        <f>J42</f>
        <v>d3</v>
      </c>
      <c r="D82" s="16">
        <f t="shared" ref="D82:I82" si="129">D75/$J$75</f>
        <v>9.0909090909090814E-2</v>
      </c>
      <c r="E82" s="16">
        <f t="shared" si="129"/>
        <v>-9.0909090909091859E-3</v>
      </c>
      <c r="F82" s="16">
        <f t="shared" si="129"/>
        <v>0.20000000000000007</v>
      </c>
      <c r="G82" s="16">
        <f t="shared" si="129"/>
        <v>0</v>
      </c>
      <c r="H82" s="16">
        <f t="shared" si="129"/>
        <v>0</v>
      </c>
      <c r="I82" s="16">
        <f t="shared" si="129"/>
        <v>0</v>
      </c>
      <c r="J82" s="16">
        <f>J75/$J$75</f>
        <v>1</v>
      </c>
      <c r="K82" s="16">
        <f t="shared" ref="K82:T82" si="130">K75/$J$75</f>
        <v>0</v>
      </c>
      <c r="L82" s="50">
        <f t="shared" si="130"/>
        <v>-1.0909090909090908</v>
      </c>
      <c r="M82" s="16">
        <f t="shared" si="130"/>
        <v>0</v>
      </c>
      <c r="N82" s="16">
        <f t="shared" si="130"/>
        <v>0</v>
      </c>
      <c r="O82" s="16">
        <f t="shared" si="130"/>
        <v>0</v>
      </c>
      <c r="P82" s="16">
        <f t="shared" si="130"/>
        <v>-1</v>
      </c>
      <c r="Q82" s="16">
        <f t="shared" si="130"/>
        <v>0</v>
      </c>
      <c r="R82" s="16">
        <f t="shared" si="130"/>
        <v>1.0909090909090908</v>
      </c>
      <c r="S82" s="16">
        <f t="shared" si="130"/>
        <v>0</v>
      </c>
      <c r="T82" s="42">
        <f t="shared" si="130"/>
        <v>9.0909090909090912E-2</v>
      </c>
      <c r="U82" s="61">
        <f t="shared" si="126"/>
        <v>-8.3333333333333343E-2</v>
      </c>
      <c r="V82" t="s">
        <v>60</v>
      </c>
    </row>
    <row r="83" spans="2:22" ht="16" thickBot="1" x14ac:dyDescent="0.25">
      <c r="B83" s="45">
        <f>S41</f>
        <v>100</v>
      </c>
      <c r="C83" s="46" t="str">
        <f>S42</f>
        <v>p6</v>
      </c>
      <c r="D83" s="50">
        <f t="shared" ref="D83:I83" si="131">D$82*(-$J76)+D76</f>
        <v>0.29090909090909089</v>
      </c>
      <c r="E83" s="50">
        <f t="shared" si="131"/>
        <v>9.0909090909090884E-2</v>
      </c>
      <c r="F83" s="50">
        <f t="shared" si="131"/>
        <v>0</v>
      </c>
      <c r="G83" s="50">
        <f t="shared" si="131"/>
        <v>0</v>
      </c>
      <c r="H83" s="50">
        <f t="shared" si="131"/>
        <v>0</v>
      </c>
      <c r="I83" s="50">
        <f t="shared" si="131"/>
        <v>0</v>
      </c>
      <c r="J83" s="50">
        <f>J$82*(-$J76)+J76</f>
        <v>0</v>
      </c>
      <c r="K83" s="50">
        <f t="shared" ref="K83:T83" si="132">K$82*(-$J76)+K76</f>
        <v>0</v>
      </c>
      <c r="L83" s="50">
        <f t="shared" si="132"/>
        <v>0.90909090909090895</v>
      </c>
      <c r="M83" s="50">
        <f t="shared" si="132"/>
        <v>-1</v>
      </c>
      <c r="N83" s="50">
        <f t="shared" si="132"/>
        <v>0</v>
      </c>
      <c r="O83" s="50">
        <f t="shared" si="132"/>
        <v>0</v>
      </c>
      <c r="P83" s="50">
        <f t="shared" si="132"/>
        <v>0</v>
      </c>
      <c r="Q83" s="50">
        <f t="shared" si="132"/>
        <v>0</v>
      </c>
      <c r="R83" s="50">
        <f t="shared" si="132"/>
        <v>-0.90909090909090895</v>
      </c>
      <c r="S83" s="50">
        <f t="shared" si="132"/>
        <v>1</v>
      </c>
      <c r="T83" s="52">
        <f t="shared" si="132"/>
        <v>9.0909090909090925E-2</v>
      </c>
      <c r="U83" s="46">
        <f t="shared" si="126"/>
        <v>0.10000000000000003</v>
      </c>
    </row>
    <row r="84" spans="2:22" ht="16" thickBot="1" x14ac:dyDescent="0.25">
      <c r="B84" s="75" t="s">
        <v>46</v>
      </c>
      <c r="C84" s="76"/>
      <c r="D84" s="49">
        <f>SUMPRODUCT(D78:D83,$B78:$B83)-D$41</f>
        <v>29</v>
      </c>
      <c r="E84" s="49">
        <f t="shared" ref="E84" si="133">SUMPRODUCT(E78:E83,$B78:$B83)-E$41</f>
        <v>8.9999999999999964</v>
      </c>
      <c r="F84" s="49">
        <f t="shared" ref="F84" si="134">SUMPRODUCT(F78:F83,$B78:$B83)-F$41</f>
        <v>0</v>
      </c>
      <c r="G84" s="49">
        <f t="shared" ref="G84" si="135">SUMPRODUCT(G78:G83,$B78:$B83)-G$41</f>
        <v>0</v>
      </c>
      <c r="H84" s="49">
        <f t="shared" ref="H84" si="136">SUMPRODUCT(H78:H83,$B78:$B83)-H$41</f>
        <v>0</v>
      </c>
      <c r="I84" s="49">
        <f t="shared" ref="I84" si="137">SUMPRODUCT(I78:I83,$B78:$B83)-I$41</f>
        <v>0</v>
      </c>
      <c r="J84" s="49">
        <f t="shared" ref="J84" si="138">SUMPRODUCT(J78:J83,$B78:$B83)-J$41</f>
        <v>0</v>
      </c>
      <c r="K84" s="49">
        <f t="shared" ref="K84" si="139">SUMPRODUCT(K78:K83,$B78:$B83)-K$41</f>
        <v>0</v>
      </c>
      <c r="L84" s="49">
        <f t="shared" ref="L84" si="140">SUMPRODUCT(L78:L83,$B78:$B83)-L$41</f>
        <v>89.999999999999986</v>
      </c>
      <c r="M84" s="49">
        <f t="shared" ref="M84" si="141">SUMPRODUCT(M78:M83,$B78:$B83)-M$41</f>
        <v>-100</v>
      </c>
      <c r="N84" s="49">
        <f t="shared" ref="N84" si="142">SUMPRODUCT(N78:N83,$B78:$B83)-N$41</f>
        <v>-100</v>
      </c>
      <c r="O84" s="49">
        <f t="shared" ref="O84" si="143">SUMPRODUCT(O78:O83,$B78:$B83)-O$41</f>
        <v>-100</v>
      </c>
      <c r="P84" s="49">
        <f t="shared" ref="P84" si="144">SUMPRODUCT(P78:P83,$B78:$B83)-P$41</f>
        <v>-100</v>
      </c>
      <c r="Q84" s="49">
        <f t="shared" ref="Q84" si="145">SUMPRODUCT(Q78:Q83,$B78:$B83)-Q$41</f>
        <v>-100</v>
      </c>
      <c r="R84" s="49">
        <f t="shared" ref="R84" si="146">SUMPRODUCT(R78:R83,$B78:$B83)-R$41</f>
        <v>-190</v>
      </c>
      <c r="S84" s="49">
        <f t="shared" ref="S84" si="147">SUMPRODUCT(S78:S83,$B78:$B83)-S$41</f>
        <v>0</v>
      </c>
      <c r="T84" s="53">
        <f>SUMPRODUCT(T78:T83,$B78:$B83)</f>
        <v>10</v>
      </c>
      <c r="U84" s="48" t="s">
        <v>58</v>
      </c>
    </row>
    <row r="85" spans="2:22" x14ac:dyDescent="0.2">
      <c r="B85" s="37">
        <f>G41</f>
        <v>1</v>
      </c>
      <c r="C85" s="39" t="str">
        <f>G42</f>
        <v>x4</v>
      </c>
      <c r="D85" s="50">
        <f t="shared" ref="D85:K85" si="148">D$90*(-$L78)+D78</f>
        <v>1.2</v>
      </c>
      <c r="E85" s="16">
        <f t="shared" si="148"/>
        <v>1</v>
      </c>
      <c r="F85" s="16">
        <f t="shared" si="148"/>
        <v>1</v>
      </c>
      <c r="G85" s="16">
        <f t="shared" si="148"/>
        <v>1</v>
      </c>
      <c r="H85" s="16">
        <f t="shared" si="148"/>
        <v>0</v>
      </c>
      <c r="I85" s="16">
        <f t="shared" si="148"/>
        <v>0</v>
      </c>
      <c r="J85" s="16">
        <f t="shared" si="148"/>
        <v>0</v>
      </c>
      <c r="K85" s="16">
        <f t="shared" si="148"/>
        <v>0</v>
      </c>
      <c r="L85" s="16">
        <f t="shared" ref="L85:T89" si="149">L$90*(-$L78)+L78</f>
        <v>0</v>
      </c>
      <c r="M85" s="16">
        <f t="shared" si="149"/>
        <v>-0.99999999999999989</v>
      </c>
      <c r="N85" s="16">
        <f t="shared" si="149"/>
        <v>0</v>
      </c>
      <c r="O85" s="16">
        <f t="shared" si="149"/>
        <v>0</v>
      </c>
      <c r="P85" s="16">
        <f t="shared" si="149"/>
        <v>0</v>
      </c>
      <c r="Q85" s="16">
        <f t="shared" si="149"/>
        <v>0</v>
      </c>
      <c r="R85" s="16">
        <f t="shared" si="149"/>
        <v>0</v>
      </c>
      <c r="S85" s="16">
        <f t="shared" si="149"/>
        <v>0.99999999999999989</v>
      </c>
      <c r="T85" s="40">
        <f t="shared" si="149"/>
        <v>1</v>
      </c>
      <c r="U85" s="40">
        <f>T85/D85</f>
        <v>0.83333333333333337</v>
      </c>
    </row>
    <row r="86" spans="2:22" x14ac:dyDescent="0.2">
      <c r="B86" s="45">
        <f>H41</f>
        <v>0</v>
      </c>
      <c r="C86" s="46" t="str">
        <f>H42</f>
        <v>d1</v>
      </c>
      <c r="D86" s="50">
        <f t="shared" ref="D86:K86" si="150">D$90*(-$L79)+D79</f>
        <v>0.61999999999999988</v>
      </c>
      <c r="E86" s="16">
        <f t="shared" si="150"/>
        <v>9.999999999999995E-2</v>
      </c>
      <c r="F86" s="16">
        <f t="shared" si="150"/>
        <v>0.10000000000000006</v>
      </c>
      <c r="G86" s="16">
        <f t="shared" si="150"/>
        <v>0</v>
      </c>
      <c r="H86" s="16">
        <f t="shared" si="150"/>
        <v>1</v>
      </c>
      <c r="I86" s="16">
        <f t="shared" si="150"/>
        <v>0</v>
      </c>
      <c r="J86" s="16">
        <f t="shared" si="150"/>
        <v>0</v>
      </c>
      <c r="K86" s="16">
        <f t="shared" si="150"/>
        <v>0</v>
      </c>
      <c r="L86" s="16">
        <f t="shared" si="149"/>
        <v>0</v>
      </c>
      <c r="M86" s="16">
        <f t="shared" si="149"/>
        <v>-1.5999999999999999</v>
      </c>
      <c r="N86" s="16">
        <f t="shared" si="149"/>
        <v>-1</v>
      </c>
      <c r="O86" s="16">
        <f t="shared" si="149"/>
        <v>0</v>
      </c>
      <c r="P86" s="16">
        <f t="shared" si="149"/>
        <v>0</v>
      </c>
      <c r="Q86" s="16">
        <f t="shared" si="149"/>
        <v>0</v>
      </c>
      <c r="R86" s="16">
        <f t="shared" si="149"/>
        <v>0</v>
      </c>
      <c r="S86" s="16">
        <f t="shared" si="149"/>
        <v>1.5999999999999999</v>
      </c>
      <c r="T86" s="41">
        <f t="shared" si="149"/>
        <v>0.6</v>
      </c>
      <c r="U86" s="41">
        <f t="shared" ref="U86:U90" si="151">T86/D86</f>
        <v>0.96774193548387111</v>
      </c>
    </row>
    <row r="87" spans="2:22" x14ac:dyDescent="0.2">
      <c r="B87" s="45">
        <f>K41</f>
        <v>0</v>
      </c>
      <c r="C87" s="46" t="str">
        <f>K42</f>
        <v>d4</v>
      </c>
      <c r="D87" s="50">
        <f t="shared" ref="D87:K87" si="152">D$90*(-$L80)+D80</f>
        <v>0.4800000000000002</v>
      </c>
      <c r="E87" s="16">
        <f t="shared" si="152"/>
        <v>0.20000000000000023</v>
      </c>
      <c r="F87" s="16">
        <f t="shared" si="152"/>
        <v>0.10000000000000026</v>
      </c>
      <c r="G87" s="16">
        <f t="shared" si="152"/>
        <v>0</v>
      </c>
      <c r="H87" s="16">
        <f t="shared" si="152"/>
        <v>0</v>
      </c>
      <c r="I87" s="16">
        <f t="shared" si="152"/>
        <v>0</v>
      </c>
      <c r="J87" s="16">
        <f t="shared" si="152"/>
        <v>0</v>
      </c>
      <c r="K87" s="16">
        <f t="shared" si="152"/>
        <v>1</v>
      </c>
      <c r="L87" s="16">
        <f t="shared" si="149"/>
        <v>0</v>
      </c>
      <c r="M87" s="16">
        <f t="shared" si="149"/>
        <v>-1.4000000000000001</v>
      </c>
      <c r="N87" s="16">
        <f t="shared" si="149"/>
        <v>0</v>
      </c>
      <c r="O87" s="16">
        <f t="shared" si="149"/>
        <v>0</v>
      </c>
      <c r="P87" s="16">
        <f t="shared" si="149"/>
        <v>0</v>
      </c>
      <c r="Q87" s="16">
        <f t="shared" si="149"/>
        <v>-1</v>
      </c>
      <c r="R87" s="16">
        <f t="shared" si="149"/>
        <v>0</v>
      </c>
      <c r="S87" s="16">
        <f t="shared" si="149"/>
        <v>1.4000000000000001</v>
      </c>
      <c r="T87" s="41">
        <f t="shared" si="149"/>
        <v>0.40000000000000019</v>
      </c>
      <c r="U87" s="41">
        <f t="shared" si="151"/>
        <v>0.83333333333333337</v>
      </c>
    </row>
    <row r="88" spans="2:22" x14ac:dyDescent="0.2">
      <c r="B88" s="45">
        <f>I41</f>
        <v>0</v>
      </c>
      <c r="C88" s="46" t="str">
        <f>I42</f>
        <v>d2</v>
      </c>
      <c r="D88" s="50">
        <f t="shared" ref="D88:K88" si="153">D$90*(-$L81)+D81</f>
        <v>0.4800000000000002</v>
      </c>
      <c r="E88" s="16">
        <f t="shared" si="153"/>
        <v>0.10000000000000016</v>
      </c>
      <c r="F88" s="16">
        <f t="shared" si="153"/>
        <v>0.20000000000000034</v>
      </c>
      <c r="G88" s="16">
        <f t="shared" si="153"/>
        <v>0</v>
      </c>
      <c r="H88" s="16">
        <f t="shared" si="153"/>
        <v>0</v>
      </c>
      <c r="I88" s="16">
        <f t="shared" si="153"/>
        <v>1</v>
      </c>
      <c r="J88" s="16">
        <f t="shared" si="153"/>
        <v>0</v>
      </c>
      <c r="K88" s="16">
        <f t="shared" si="153"/>
        <v>0</v>
      </c>
      <c r="L88" s="16">
        <f t="shared" si="149"/>
        <v>0</v>
      </c>
      <c r="M88" s="16">
        <f t="shared" si="149"/>
        <v>-1.4000000000000001</v>
      </c>
      <c r="N88" s="16">
        <f t="shared" si="149"/>
        <v>0</v>
      </c>
      <c r="O88" s="16">
        <f t="shared" si="149"/>
        <v>-1</v>
      </c>
      <c r="P88" s="16">
        <f t="shared" si="149"/>
        <v>0</v>
      </c>
      <c r="Q88" s="16">
        <f t="shared" si="149"/>
        <v>0</v>
      </c>
      <c r="R88" s="16">
        <f t="shared" si="149"/>
        <v>0</v>
      </c>
      <c r="S88" s="16">
        <f t="shared" si="149"/>
        <v>1.4000000000000001</v>
      </c>
      <c r="T88" s="41">
        <f t="shared" si="149"/>
        <v>0.40000000000000019</v>
      </c>
      <c r="U88" s="41">
        <f t="shared" si="151"/>
        <v>0.83333333333333337</v>
      </c>
    </row>
    <row r="89" spans="2:22" x14ac:dyDescent="0.2">
      <c r="B89" s="45">
        <f>J41</f>
        <v>0</v>
      </c>
      <c r="C89" s="46" t="str">
        <f>J42</f>
        <v>d3</v>
      </c>
      <c r="D89" s="50">
        <f t="shared" ref="D89:K89" si="154">D$90*(-$L82)+D82</f>
        <v>0.43999999999999989</v>
      </c>
      <c r="E89" s="16">
        <f t="shared" si="154"/>
        <v>9.9999999999999881E-2</v>
      </c>
      <c r="F89" s="16">
        <f t="shared" si="154"/>
        <v>0.20000000000000007</v>
      </c>
      <c r="G89" s="16">
        <f t="shared" si="154"/>
        <v>0</v>
      </c>
      <c r="H89" s="16">
        <f t="shared" si="154"/>
        <v>0</v>
      </c>
      <c r="I89" s="16">
        <f t="shared" si="154"/>
        <v>0</v>
      </c>
      <c r="J89" s="16">
        <f t="shared" si="154"/>
        <v>1</v>
      </c>
      <c r="K89" s="16">
        <f t="shared" si="154"/>
        <v>0</v>
      </c>
      <c r="L89" s="16">
        <f>L$90*(-$L82)+L82</f>
        <v>0</v>
      </c>
      <c r="M89" s="16">
        <f t="shared" ref="M89:S89" si="155">M$90*(-$L82)+M82</f>
        <v>-1.2</v>
      </c>
      <c r="N89" s="16">
        <f t="shared" si="155"/>
        <v>0</v>
      </c>
      <c r="O89" s="16">
        <f t="shared" si="155"/>
        <v>0</v>
      </c>
      <c r="P89" s="16">
        <f t="shared" si="155"/>
        <v>-1</v>
      </c>
      <c r="Q89" s="16">
        <f t="shared" si="155"/>
        <v>0</v>
      </c>
      <c r="R89" s="16">
        <f t="shared" si="155"/>
        <v>0</v>
      </c>
      <c r="S89" s="16">
        <f t="shared" si="155"/>
        <v>1.2</v>
      </c>
      <c r="T89" s="41">
        <f t="shared" si="149"/>
        <v>0.2</v>
      </c>
      <c r="U89" s="41">
        <f t="shared" si="151"/>
        <v>0.4545454545454547</v>
      </c>
    </row>
    <row r="90" spans="2:22" ht="16" thickBot="1" x14ac:dyDescent="0.25">
      <c r="B90" s="45">
        <f>L41</f>
        <v>0</v>
      </c>
      <c r="C90" s="46" t="str">
        <f>L42</f>
        <v>d5</v>
      </c>
      <c r="D90" s="50">
        <f t="shared" ref="D90:K90" si="156">D83/$L$83</f>
        <v>0.32</v>
      </c>
      <c r="E90" s="50">
        <f t="shared" si="156"/>
        <v>9.9999999999999992E-2</v>
      </c>
      <c r="F90" s="50">
        <f t="shared" si="156"/>
        <v>0</v>
      </c>
      <c r="G90" s="50">
        <f t="shared" si="156"/>
        <v>0</v>
      </c>
      <c r="H90" s="50">
        <f t="shared" si="156"/>
        <v>0</v>
      </c>
      <c r="I90" s="50">
        <f t="shared" si="156"/>
        <v>0</v>
      </c>
      <c r="J90" s="50">
        <f t="shared" si="156"/>
        <v>0</v>
      </c>
      <c r="K90" s="50">
        <f t="shared" si="156"/>
        <v>0</v>
      </c>
      <c r="L90" s="50">
        <f>L83/$L$83</f>
        <v>1</v>
      </c>
      <c r="M90" s="50">
        <f t="shared" ref="M90:T90" si="157">M83/$L$83</f>
        <v>-1.1000000000000001</v>
      </c>
      <c r="N90" s="50">
        <f t="shared" si="157"/>
        <v>0</v>
      </c>
      <c r="O90" s="50">
        <f t="shared" si="157"/>
        <v>0</v>
      </c>
      <c r="P90" s="50">
        <f t="shared" si="157"/>
        <v>0</v>
      </c>
      <c r="Q90" s="50">
        <f t="shared" si="157"/>
        <v>0</v>
      </c>
      <c r="R90" s="50">
        <f t="shared" si="157"/>
        <v>-1</v>
      </c>
      <c r="S90" s="50">
        <f t="shared" si="157"/>
        <v>1.1000000000000001</v>
      </c>
      <c r="T90" s="51">
        <f t="shared" si="157"/>
        <v>0.10000000000000003</v>
      </c>
      <c r="U90" s="41">
        <f t="shared" si="151"/>
        <v>0.31250000000000011</v>
      </c>
    </row>
    <row r="91" spans="2:22" ht="16" thickBot="1" x14ac:dyDescent="0.25">
      <c r="B91" s="75" t="s">
        <v>46</v>
      </c>
      <c r="C91" s="76"/>
      <c r="D91" s="49">
        <f>SUMPRODUCT(D85:D90,$B85:$B90)-D$41</f>
        <v>0.19999999999999996</v>
      </c>
      <c r="E91" s="49">
        <f t="shared" ref="E91" si="158">SUMPRODUCT(E85:E90,$B85:$B90)-E$41</f>
        <v>0</v>
      </c>
      <c r="F91" s="49">
        <f t="shared" ref="F91" si="159">SUMPRODUCT(F85:F90,$B85:$B90)-F$41</f>
        <v>0</v>
      </c>
      <c r="G91" s="49">
        <f t="shared" ref="G91" si="160">SUMPRODUCT(G85:G90,$B85:$B90)-G$41</f>
        <v>0</v>
      </c>
      <c r="H91" s="49">
        <f t="shared" ref="H91" si="161">SUMPRODUCT(H85:H90,$B85:$B90)-H$41</f>
        <v>0</v>
      </c>
      <c r="I91" s="49">
        <f t="shared" ref="I91" si="162">SUMPRODUCT(I85:I90,$B85:$B90)-I$41</f>
        <v>0</v>
      </c>
      <c r="J91" s="49">
        <f t="shared" ref="J91" si="163">SUMPRODUCT(J85:J90,$B85:$B90)-J$41</f>
        <v>0</v>
      </c>
      <c r="K91" s="49">
        <f t="shared" ref="K91" si="164">SUMPRODUCT(K85:K90,$B85:$B90)-K$41</f>
        <v>0</v>
      </c>
      <c r="L91" s="49">
        <f t="shared" ref="L91" si="165">SUMPRODUCT(L85:L90,$B85:$B90)-L$41</f>
        <v>0</v>
      </c>
      <c r="M91" s="49">
        <f t="shared" ref="M91" si="166">SUMPRODUCT(M85:M90,$B85:$B90)-M$41</f>
        <v>-0.99999999999999989</v>
      </c>
      <c r="N91" s="49">
        <f t="shared" ref="N91" si="167">SUMPRODUCT(N85:N90,$B85:$B90)-N$41</f>
        <v>-100</v>
      </c>
      <c r="O91" s="49">
        <f t="shared" ref="O91" si="168">SUMPRODUCT(O85:O90,$B85:$B90)-O$41</f>
        <v>-100</v>
      </c>
      <c r="P91" s="49">
        <f t="shared" ref="P91" si="169">SUMPRODUCT(P85:P90,$B85:$B90)-P$41</f>
        <v>-100</v>
      </c>
      <c r="Q91" s="49">
        <f t="shared" ref="Q91" si="170">SUMPRODUCT(Q85:Q90,$B85:$B90)-Q$41</f>
        <v>-100</v>
      </c>
      <c r="R91" s="49">
        <f t="shared" ref="R91" si="171">SUMPRODUCT(R85:R90,$B85:$B90)-R$41</f>
        <v>-100</v>
      </c>
      <c r="S91" s="49">
        <f t="shared" ref="S91" si="172">SUMPRODUCT(S85:S90,$B85:$B90)-S$41</f>
        <v>-99</v>
      </c>
      <c r="T91" s="53">
        <f>SUMPRODUCT(T85:T90,$B85:$B90)</f>
        <v>1</v>
      </c>
      <c r="U91" s="53" t="s">
        <v>58</v>
      </c>
    </row>
    <row r="92" spans="2:22" x14ac:dyDescent="0.2">
      <c r="B92" s="45">
        <f>G41</f>
        <v>1</v>
      </c>
      <c r="C92" s="46" t="str">
        <f>G42</f>
        <v>x4</v>
      </c>
      <c r="D92" s="16">
        <f t="shared" ref="D92:S95" si="173">D$97*(-$D85)+D85</f>
        <v>0</v>
      </c>
      <c r="E92" s="16">
        <f t="shared" si="173"/>
        <v>0.625</v>
      </c>
      <c r="F92" s="16">
        <f t="shared" si="173"/>
        <v>1</v>
      </c>
      <c r="G92" s="16">
        <f t="shared" si="173"/>
        <v>1</v>
      </c>
      <c r="H92" s="16">
        <f t="shared" si="173"/>
        <v>0</v>
      </c>
      <c r="I92" s="16">
        <f t="shared" si="173"/>
        <v>0</v>
      </c>
      <c r="J92" s="16">
        <f t="shared" si="173"/>
        <v>0</v>
      </c>
      <c r="K92" s="16">
        <f t="shared" si="173"/>
        <v>0</v>
      </c>
      <c r="L92" s="16">
        <f t="shared" si="173"/>
        <v>-3.75</v>
      </c>
      <c r="M92" s="16">
        <f t="shared" si="173"/>
        <v>3.125</v>
      </c>
      <c r="N92" s="16">
        <f t="shared" si="173"/>
        <v>0</v>
      </c>
      <c r="O92" s="16">
        <f t="shared" si="173"/>
        <v>0</v>
      </c>
      <c r="P92" s="16">
        <f t="shared" si="173"/>
        <v>0</v>
      </c>
      <c r="Q92" s="16">
        <f t="shared" si="173"/>
        <v>0</v>
      </c>
      <c r="R92" s="16">
        <f t="shared" si="173"/>
        <v>3.75</v>
      </c>
      <c r="S92" s="16">
        <f t="shared" si="173"/>
        <v>-3.125</v>
      </c>
      <c r="T92" s="41">
        <f t="shared" ref="T92:V96" si="174">T$97*(-$D85)+T85</f>
        <v>0.62499999999999989</v>
      </c>
      <c r="U92" s="41"/>
      <c r="V92" s="16">
        <f>T92/F92</f>
        <v>0.62499999999999989</v>
      </c>
    </row>
    <row r="93" spans="2:22" x14ac:dyDescent="0.2">
      <c r="B93" s="45">
        <f>H41</f>
        <v>0</v>
      </c>
      <c r="C93" s="46" t="str">
        <f>H42</f>
        <v>d1</v>
      </c>
      <c r="D93" s="16">
        <f t="shared" si="173"/>
        <v>0</v>
      </c>
      <c r="E93" s="16">
        <f t="shared" ref="E93:S95" si="175">E$97*(-$D86)+E86</f>
        <v>-9.3749999999999972E-2</v>
      </c>
      <c r="F93" s="16">
        <f t="shared" si="175"/>
        <v>0.10000000000000006</v>
      </c>
      <c r="G93" s="16">
        <f t="shared" si="175"/>
        <v>0</v>
      </c>
      <c r="H93" s="16">
        <f t="shared" si="175"/>
        <v>1</v>
      </c>
      <c r="I93" s="16">
        <f t="shared" si="175"/>
        <v>0</v>
      </c>
      <c r="J93" s="16">
        <f t="shared" si="175"/>
        <v>0</v>
      </c>
      <c r="K93" s="16">
        <f t="shared" si="175"/>
        <v>0</v>
      </c>
      <c r="L93" s="16">
        <f t="shared" si="175"/>
        <v>-1.9374999999999996</v>
      </c>
      <c r="M93" s="16">
        <f t="shared" si="175"/>
        <v>0.53124999999999978</v>
      </c>
      <c r="N93" s="16">
        <f t="shared" si="175"/>
        <v>-1</v>
      </c>
      <c r="O93" s="16">
        <f t="shared" si="175"/>
        <v>0</v>
      </c>
      <c r="P93" s="16">
        <f t="shared" si="175"/>
        <v>0</v>
      </c>
      <c r="Q93" s="16">
        <f t="shared" si="175"/>
        <v>0</v>
      </c>
      <c r="R93" s="16">
        <f t="shared" si="175"/>
        <v>1.9374999999999996</v>
      </c>
      <c r="S93" s="16">
        <f t="shared" si="175"/>
        <v>-0.53124999999999978</v>
      </c>
      <c r="T93" s="41">
        <f t="shared" si="174"/>
        <v>0.40624999999999994</v>
      </c>
      <c r="U93" s="41"/>
      <c r="V93" s="16">
        <f t="shared" ref="V93:V96" si="176">T93/F93</f>
        <v>4.0624999999999973</v>
      </c>
    </row>
    <row r="94" spans="2:22" x14ac:dyDescent="0.2">
      <c r="B94" s="45">
        <f>K41</f>
        <v>0</v>
      </c>
      <c r="C94" s="46" t="str">
        <f>K42</f>
        <v>d4</v>
      </c>
      <c r="D94" s="16">
        <f t="shared" si="173"/>
        <v>0</v>
      </c>
      <c r="E94" s="16">
        <f t="shared" si="175"/>
        <v>5.0000000000000183E-2</v>
      </c>
      <c r="F94" s="16">
        <f t="shared" si="175"/>
        <v>0.10000000000000026</v>
      </c>
      <c r="G94" s="16">
        <f t="shared" si="175"/>
        <v>0</v>
      </c>
      <c r="H94" s="16">
        <f t="shared" si="175"/>
        <v>0</v>
      </c>
      <c r="I94" s="16">
        <f t="shared" si="175"/>
        <v>0</v>
      </c>
      <c r="J94" s="16">
        <f t="shared" si="175"/>
        <v>0</v>
      </c>
      <c r="K94" s="16">
        <f t="shared" si="175"/>
        <v>1</v>
      </c>
      <c r="L94" s="16">
        <f t="shared" si="175"/>
        <v>-1.5000000000000007</v>
      </c>
      <c r="M94" s="16">
        <f t="shared" si="175"/>
        <v>0.25000000000000067</v>
      </c>
      <c r="N94" s="16">
        <f t="shared" si="175"/>
        <v>0</v>
      </c>
      <c r="O94" s="16">
        <f t="shared" si="175"/>
        <v>0</v>
      </c>
      <c r="P94" s="16">
        <f t="shared" si="175"/>
        <v>0</v>
      </c>
      <c r="Q94" s="16">
        <f t="shared" si="175"/>
        <v>-1</v>
      </c>
      <c r="R94" s="16">
        <f t="shared" si="175"/>
        <v>1.5000000000000007</v>
      </c>
      <c r="S94" s="16">
        <f t="shared" si="175"/>
        <v>-0.25000000000000067</v>
      </c>
      <c r="T94" s="41">
        <f t="shared" si="174"/>
        <v>0.25000000000000011</v>
      </c>
      <c r="U94" s="41"/>
      <c r="V94" s="16">
        <f t="shared" si="176"/>
        <v>2.4999999999999947</v>
      </c>
    </row>
    <row r="95" spans="2:22" x14ac:dyDescent="0.2">
      <c r="B95" s="45">
        <f>I41</f>
        <v>0</v>
      </c>
      <c r="C95" s="46" t="str">
        <f>I42</f>
        <v>d2</v>
      </c>
      <c r="D95" s="16">
        <f t="shared" si="173"/>
        <v>0</v>
      </c>
      <c r="E95" s="16">
        <f t="shared" si="175"/>
        <v>-4.9999999999999892E-2</v>
      </c>
      <c r="F95" s="16">
        <f t="shared" si="175"/>
        <v>0.20000000000000034</v>
      </c>
      <c r="G95" s="16">
        <f t="shared" si="175"/>
        <v>0</v>
      </c>
      <c r="H95" s="16">
        <f t="shared" si="175"/>
        <v>0</v>
      </c>
      <c r="I95" s="16">
        <f t="shared" si="175"/>
        <v>1</v>
      </c>
      <c r="J95" s="16">
        <f t="shared" si="175"/>
        <v>0</v>
      </c>
      <c r="K95" s="16">
        <f t="shared" si="175"/>
        <v>0</v>
      </c>
      <c r="L95" s="16">
        <f t="shared" si="175"/>
        <v>-1.5000000000000007</v>
      </c>
      <c r="M95" s="16">
        <f t="shared" si="175"/>
        <v>0.25000000000000067</v>
      </c>
      <c r="N95" s="16">
        <f t="shared" si="175"/>
        <v>0</v>
      </c>
      <c r="O95" s="16">
        <f t="shared" si="175"/>
        <v>-1</v>
      </c>
      <c r="P95" s="16">
        <f t="shared" si="175"/>
        <v>0</v>
      </c>
      <c r="Q95" s="16">
        <f t="shared" si="175"/>
        <v>0</v>
      </c>
      <c r="R95" s="16">
        <f t="shared" si="175"/>
        <v>1.5000000000000007</v>
      </c>
      <c r="S95" s="16">
        <f t="shared" si="175"/>
        <v>-0.25000000000000067</v>
      </c>
      <c r="T95" s="41">
        <f t="shared" si="174"/>
        <v>0.25000000000000011</v>
      </c>
      <c r="U95" s="41"/>
      <c r="V95" s="16">
        <f t="shared" si="176"/>
        <v>1.2499999999999984</v>
      </c>
    </row>
    <row r="96" spans="2:22" x14ac:dyDescent="0.2">
      <c r="B96" s="45">
        <f>J41</f>
        <v>0</v>
      </c>
      <c r="C96" s="46" t="str">
        <f>J42</f>
        <v>d3</v>
      </c>
      <c r="D96" s="16">
        <f>D$97*(-$D89)+D89</f>
        <v>0</v>
      </c>
      <c r="E96" s="16">
        <f t="shared" ref="E96:S96" si="177">E$97*(-$D89)+E89</f>
        <v>-3.7500000000000047E-2</v>
      </c>
      <c r="F96" s="16">
        <f t="shared" si="177"/>
        <v>0.20000000000000007</v>
      </c>
      <c r="G96" s="16">
        <f t="shared" si="177"/>
        <v>0</v>
      </c>
      <c r="H96" s="16">
        <f t="shared" si="177"/>
        <v>0</v>
      </c>
      <c r="I96" s="16">
        <f t="shared" si="177"/>
        <v>0</v>
      </c>
      <c r="J96" s="16">
        <f t="shared" si="177"/>
        <v>1</v>
      </c>
      <c r="K96" s="16">
        <f t="shared" si="177"/>
        <v>0</v>
      </c>
      <c r="L96" s="16">
        <f t="shared" si="177"/>
        <v>-1.3749999999999996</v>
      </c>
      <c r="M96" s="16">
        <f t="shared" si="177"/>
        <v>0.31249999999999978</v>
      </c>
      <c r="N96" s="16">
        <f t="shared" si="177"/>
        <v>0</v>
      </c>
      <c r="O96" s="16">
        <f t="shared" si="177"/>
        <v>0</v>
      </c>
      <c r="P96" s="16">
        <f t="shared" si="177"/>
        <v>-1</v>
      </c>
      <c r="Q96" s="16">
        <f t="shared" si="177"/>
        <v>0</v>
      </c>
      <c r="R96" s="16">
        <f t="shared" si="177"/>
        <v>1.3749999999999996</v>
      </c>
      <c r="S96" s="16">
        <f t="shared" si="177"/>
        <v>-0.31249999999999978</v>
      </c>
      <c r="T96" s="41">
        <f t="shared" si="174"/>
        <v>6.25E-2</v>
      </c>
      <c r="U96" s="41"/>
      <c r="V96" s="50">
        <f t="shared" si="176"/>
        <v>0.31249999999999989</v>
      </c>
    </row>
    <row r="97" spans="2:22" ht="16" thickBot="1" x14ac:dyDescent="0.25">
      <c r="B97" s="45">
        <f>D41</f>
        <v>1</v>
      </c>
      <c r="C97" s="46" t="str">
        <f>D42</f>
        <v>x1</v>
      </c>
      <c r="D97" s="16">
        <f>D90/$D$90</f>
        <v>1</v>
      </c>
      <c r="E97" s="16">
        <f t="shared" ref="E97:T97" si="178">E90/$D$90</f>
        <v>0.31249999999999994</v>
      </c>
      <c r="F97" s="16">
        <f t="shared" si="178"/>
        <v>0</v>
      </c>
      <c r="G97" s="16">
        <f t="shared" si="178"/>
        <v>0</v>
      </c>
      <c r="H97" s="16">
        <f t="shared" si="178"/>
        <v>0</v>
      </c>
      <c r="I97" s="16">
        <f t="shared" si="178"/>
        <v>0</v>
      </c>
      <c r="J97" s="16">
        <f t="shared" si="178"/>
        <v>0</v>
      </c>
      <c r="K97" s="16">
        <f t="shared" si="178"/>
        <v>0</v>
      </c>
      <c r="L97" s="16">
        <f t="shared" si="178"/>
        <v>3.125</v>
      </c>
      <c r="M97" s="16">
        <f t="shared" si="178"/>
        <v>-3.4375</v>
      </c>
      <c r="N97" s="16">
        <f t="shared" si="178"/>
        <v>0</v>
      </c>
      <c r="O97" s="16">
        <f t="shared" si="178"/>
        <v>0</v>
      </c>
      <c r="P97" s="16">
        <f t="shared" si="178"/>
        <v>0</v>
      </c>
      <c r="Q97" s="16">
        <f t="shared" si="178"/>
        <v>0</v>
      </c>
      <c r="R97" s="16">
        <f t="shared" si="178"/>
        <v>-3.125</v>
      </c>
      <c r="S97" s="16">
        <f t="shared" si="178"/>
        <v>3.4375</v>
      </c>
      <c r="T97" s="41">
        <f t="shared" si="178"/>
        <v>0.31250000000000011</v>
      </c>
      <c r="U97" s="41"/>
      <c r="V97" s="16"/>
    </row>
    <row r="98" spans="2:22" ht="16" thickBot="1" x14ac:dyDescent="0.25">
      <c r="B98" s="75" t="s">
        <v>46</v>
      </c>
      <c r="C98" s="76"/>
      <c r="D98" s="49">
        <f>SUMPRODUCT(D92:D97,$B92:$B97)-D$41</f>
        <v>0</v>
      </c>
      <c r="E98" s="49">
        <f t="shared" ref="E98" si="179">SUMPRODUCT(E92:E97,$B92:$B97)-E$41</f>
        <v>-6.25E-2</v>
      </c>
      <c r="F98" s="49">
        <f t="shared" ref="F98" si="180">SUMPRODUCT(F92:F97,$B92:$B97)-F$41</f>
        <v>0</v>
      </c>
      <c r="G98" s="49">
        <f t="shared" ref="G98" si="181">SUMPRODUCT(G92:G97,$B92:$B97)-G$41</f>
        <v>0</v>
      </c>
      <c r="H98" s="49">
        <f t="shared" ref="H98" si="182">SUMPRODUCT(H92:H97,$B92:$B97)-H$41</f>
        <v>0</v>
      </c>
      <c r="I98" s="49">
        <f t="shared" ref="I98" si="183">SUMPRODUCT(I92:I97,$B92:$B97)-I$41</f>
        <v>0</v>
      </c>
      <c r="J98" s="49">
        <f t="shared" ref="J98" si="184">SUMPRODUCT(J92:J97,$B92:$B97)-J$41</f>
        <v>0</v>
      </c>
      <c r="K98" s="49">
        <f t="shared" ref="K98" si="185">SUMPRODUCT(K92:K97,$B92:$B97)-K$41</f>
        <v>0</v>
      </c>
      <c r="L98" s="49">
        <f t="shared" ref="L98" si="186">SUMPRODUCT(L92:L97,$B92:$B97)-L$41</f>
        <v>-0.625</v>
      </c>
      <c r="M98" s="49">
        <f t="shared" ref="M98" si="187">SUMPRODUCT(M92:M97,$B92:$B97)-M$41</f>
        <v>-0.3125</v>
      </c>
      <c r="N98" s="49">
        <f t="shared" ref="N98" si="188">SUMPRODUCT(N92:N97,$B92:$B97)-N$41</f>
        <v>-100</v>
      </c>
      <c r="O98" s="49">
        <f t="shared" ref="O98" si="189">SUMPRODUCT(O92:O97,$B92:$B97)-O$41</f>
        <v>-100</v>
      </c>
      <c r="P98" s="49">
        <f t="shared" ref="P98" si="190">SUMPRODUCT(P92:P97,$B92:$B97)-P$41</f>
        <v>-100</v>
      </c>
      <c r="Q98" s="49">
        <f t="shared" ref="Q98" si="191">SUMPRODUCT(Q92:Q97,$B92:$B97)-Q$41</f>
        <v>-100</v>
      </c>
      <c r="R98" s="49">
        <f t="shared" ref="R98" si="192">SUMPRODUCT(R92:R97,$B92:$B97)-R$41</f>
        <v>-99.375</v>
      </c>
      <c r="S98" s="49">
        <f t="shared" ref="S98" si="193">SUMPRODUCT(S92:S97,$B92:$B97)-S$41</f>
        <v>-99.6875</v>
      </c>
      <c r="T98" s="53">
        <f>SUMPRODUCT(T92:T97,$B92:$B97)</f>
        <v>0.9375</v>
      </c>
      <c r="U98" s="53" t="s">
        <v>58</v>
      </c>
    </row>
    <row r="99" spans="2:22" x14ac:dyDescent="0.2">
      <c r="R99" s="16" t="s">
        <v>75</v>
      </c>
    </row>
    <row r="100" spans="2:22" x14ac:dyDescent="0.2">
      <c r="F100" s="16" t="s">
        <v>74</v>
      </c>
      <c r="G100" s="34"/>
      <c r="H100" s="58">
        <f>ABS(H98)</f>
        <v>0</v>
      </c>
      <c r="I100" s="16">
        <f t="shared" ref="I100:M100" si="194">ABS(I98)</f>
        <v>0</v>
      </c>
      <c r="J100" s="16">
        <f t="shared" si="194"/>
        <v>0</v>
      </c>
      <c r="K100" s="16">
        <f t="shared" si="194"/>
        <v>0</v>
      </c>
      <c r="L100" s="16">
        <f t="shared" si="194"/>
        <v>0.625</v>
      </c>
      <c r="M100" s="59">
        <f t="shared" si="194"/>
        <v>0.3125</v>
      </c>
      <c r="R100" s="16" t="s">
        <v>61</v>
      </c>
      <c r="S100" s="16">
        <f>T97</f>
        <v>0.31250000000000011</v>
      </c>
    </row>
    <row r="101" spans="2:22" x14ac:dyDescent="0.2">
      <c r="R101" s="16" t="s">
        <v>62</v>
      </c>
      <c r="S101" s="16">
        <v>0</v>
      </c>
    </row>
    <row r="102" spans="2:22" x14ac:dyDescent="0.2">
      <c r="F102" s="32" t="s">
        <v>39</v>
      </c>
      <c r="H102" s="64">
        <v>0</v>
      </c>
      <c r="I102" s="32">
        <v>0</v>
      </c>
      <c r="J102" s="32">
        <v>0</v>
      </c>
      <c r="K102" s="32">
        <v>0</v>
      </c>
      <c r="L102" s="32">
        <f>L100/T98</f>
        <v>0.66666666666666663</v>
      </c>
      <c r="M102" s="65">
        <f>M100/T98</f>
        <v>0.33333333333333331</v>
      </c>
      <c r="R102" s="16" t="s">
        <v>63</v>
      </c>
      <c r="S102" s="16">
        <v>0</v>
      </c>
    </row>
    <row r="103" spans="2:22" x14ac:dyDescent="0.2">
      <c r="H103" s="32" t="s">
        <v>30</v>
      </c>
      <c r="I103" s="32" t="s">
        <v>34</v>
      </c>
      <c r="J103" s="32" t="s">
        <v>35</v>
      </c>
      <c r="K103" s="32" t="s">
        <v>36</v>
      </c>
      <c r="L103" s="32" t="s">
        <v>37</v>
      </c>
      <c r="M103" s="32" t="s">
        <v>38</v>
      </c>
      <c r="R103" s="16" t="s">
        <v>64</v>
      </c>
      <c r="S103" s="16">
        <f>T92</f>
        <v>0.62499999999999989</v>
      </c>
    </row>
    <row r="104" spans="2:22" x14ac:dyDescent="0.2">
      <c r="J104">
        <v>0</v>
      </c>
      <c r="R104" s="16" t="s">
        <v>68</v>
      </c>
      <c r="S104" s="16">
        <f>T98</f>
        <v>0.9375</v>
      </c>
    </row>
    <row r="105" spans="2:22" x14ac:dyDescent="0.2">
      <c r="G105" s="66" t="s">
        <v>73</v>
      </c>
      <c r="H105" s="66"/>
      <c r="I105" s="66"/>
      <c r="J105" s="66"/>
      <c r="K105" s="66"/>
      <c r="L105" s="66"/>
      <c r="M105" s="66"/>
      <c r="R105" s="32" t="s">
        <v>40</v>
      </c>
    </row>
    <row r="106" spans="2:22" x14ac:dyDescent="0.2">
      <c r="G106" s="66"/>
      <c r="H106" s="66"/>
      <c r="I106" s="66"/>
      <c r="J106" s="66"/>
      <c r="K106" s="66"/>
      <c r="L106" s="66"/>
      <c r="M106" s="66"/>
      <c r="R106" s="32" t="s">
        <v>65</v>
      </c>
      <c r="S106" s="32">
        <f>S100/T98</f>
        <v>0.33333333333333343</v>
      </c>
    </row>
    <row r="107" spans="2:22" x14ac:dyDescent="0.2">
      <c r="G107" s="66"/>
      <c r="H107" s="66"/>
      <c r="I107" s="66"/>
      <c r="J107" s="66"/>
      <c r="K107" s="66"/>
      <c r="L107" s="66"/>
      <c r="M107" s="66"/>
      <c r="R107" s="32" t="s">
        <v>66</v>
      </c>
      <c r="S107" s="32">
        <v>0</v>
      </c>
    </row>
    <row r="108" spans="2:22" x14ac:dyDescent="0.2">
      <c r="R108" s="32" t="s">
        <v>67</v>
      </c>
      <c r="S108" s="32">
        <v>0</v>
      </c>
    </row>
  </sheetData>
  <mergeCells count="14">
    <mergeCell ref="T41:T42"/>
    <mergeCell ref="U41:U42"/>
    <mergeCell ref="K10:R10"/>
    <mergeCell ref="K11:R12"/>
    <mergeCell ref="G105:M107"/>
    <mergeCell ref="B91:C91"/>
    <mergeCell ref="B98:C98"/>
    <mergeCell ref="B56:C56"/>
    <mergeCell ref="B63:C63"/>
    <mergeCell ref="B70:C70"/>
    <mergeCell ref="B77:C77"/>
    <mergeCell ref="B84:C84"/>
    <mergeCell ref="B41:C42"/>
    <mergeCell ref="B49:C49"/>
  </mergeCells>
  <phoneticPr fontId="12" type="noConversion"/>
  <conditionalFormatting sqref="K5:K8">
    <cfRule type="top10" dxfId="1" priority="2" rank="1"/>
  </conditionalFormatting>
  <conditionalFormatting sqref="D10:I10">
    <cfRule type="top10" dxfId="0" priority="5" bottom="1" rank="1"/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A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Microsoft Office User</cp:lastModifiedBy>
  <dcterms:created xsi:type="dcterms:W3CDTF">2020-09-25T13:03:07Z</dcterms:created>
  <dcterms:modified xsi:type="dcterms:W3CDTF">2023-12-07T04:48:03Z</dcterms:modified>
</cp:coreProperties>
</file>