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D:\sharish\Documents\unitec\HTCS5607 IS Peoject\Project\"/>
    </mc:Choice>
  </mc:AlternateContent>
  <xr:revisionPtr revIDLastSave="0" documentId="13_ncr:1_{89CC9265-6507-4611-B7B8-294017C3DC7A}"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GanttChart!$A$1:$BN$133</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6" i="9" l="1"/>
  <c r="I26" i="9" s="1"/>
  <c r="A26" i="9"/>
  <c r="F25" i="9"/>
  <c r="I25" i="9" s="1"/>
  <c r="A25" i="9"/>
  <c r="F24" i="9"/>
  <c r="I24" i="9" s="1"/>
  <c r="F141" i="9"/>
  <c r="I141" i="9" s="1"/>
  <c r="F138" i="9"/>
  <c r="I138" i="9" s="1"/>
  <c r="F139" i="9"/>
  <c r="I139" i="9" s="1"/>
  <c r="F136" i="9"/>
  <c r="I136" i="9" s="1"/>
  <c r="F135" i="9"/>
  <c r="I135" i="9" s="1"/>
  <c r="F134" i="9"/>
  <c r="I134" i="9" s="1"/>
  <c r="F131" i="9"/>
  <c r="I131" i="9" s="1"/>
  <c r="F130" i="9"/>
  <c r="I130" i="9" s="1"/>
  <c r="F129" i="9"/>
  <c r="I129" i="9" s="1"/>
  <c r="F127" i="9"/>
  <c r="I127" i="9" s="1"/>
  <c r="F125" i="9"/>
  <c r="I125" i="9" s="1"/>
  <c r="F123" i="9"/>
  <c r="I123" i="9" s="1"/>
  <c r="F121" i="9"/>
  <c r="I121" i="9" s="1"/>
  <c r="F119" i="9"/>
  <c r="I119" i="9" s="1"/>
  <c r="F117" i="9"/>
  <c r="I117" i="9" s="1"/>
  <c r="F115" i="9"/>
  <c r="I115" i="9" s="1"/>
  <c r="F113" i="9"/>
  <c r="I113" i="9" s="1"/>
  <c r="F111" i="9"/>
  <c r="I111" i="9" s="1"/>
  <c r="F126" i="9"/>
  <c r="I126" i="9" s="1"/>
  <c r="F124" i="9"/>
  <c r="I124" i="9" s="1"/>
  <c r="F122" i="9"/>
  <c r="I122" i="9" s="1"/>
  <c r="F120" i="9"/>
  <c r="I120" i="9" s="1"/>
  <c r="F118" i="9"/>
  <c r="I118" i="9" s="1"/>
  <c r="F116" i="9"/>
  <c r="I116" i="9" s="1"/>
  <c r="F114" i="9"/>
  <c r="I114" i="9" s="1"/>
  <c r="F112" i="9"/>
  <c r="I112" i="9" s="1"/>
  <c r="F110" i="9"/>
  <c r="I110" i="9" s="1"/>
  <c r="F108" i="9"/>
  <c r="I108" i="9" s="1"/>
  <c r="F107" i="9"/>
  <c r="I107" i="9" s="1"/>
  <c r="F106" i="9"/>
  <c r="I106" i="9" s="1"/>
  <c r="F105" i="9"/>
  <c r="I105" i="9" s="1"/>
  <c r="F104" i="9"/>
  <c r="I104" i="9" s="1"/>
  <c r="F103" i="9"/>
  <c r="I103" i="9" s="1"/>
  <c r="F102" i="9"/>
  <c r="I102" i="9" s="1"/>
  <c r="F101" i="9"/>
  <c r="I101" i="9" s="1"/>
  <c r="F100" i="9"/>
  <c r="I100" i="9" s="1"/>
  <c r="F97" i="9"/>
  <c r="I97" i="9" s="1"/>
  <c r="F94" i="9"/>
  <c r="I94" i="9" s="1"/>
  <c r="F93" i="9"/>
  <c r="I93" i="9" s="1"/>
  <c r="F81" i="9"/>
  <c r="I81" i="9" s="1"/>
  <c r="F71" i="9"/>
  <c r="I71" i="9" s="1"/>
  <c r="F49" i="9"/>
  <c r="I49" i="9" s="1"/>
  <c r="F39" i="9"/>
  <c r="I39" i="9" s="1"/>
  <c r="F29" i="9"/>
  <c r="I29" i="9" s="1"/>
  <c r="F72" i="9"/>
  <c r="I72" i="9" s="1"/>
  <c r="F61" i="9"/>
  <c r="I61" i="9" s="1"/>
  <c r="F83" i="9"/>
  <c r="I83" i="9" s="1"/>
  <c r="F69" i="9"/>
  <c r="I69" i="9" s="1"/>
  <c r="F68" i="9"/>
  <c r="I68" i="9" s="1"/>
  <c r="F67" i="9"/>
  <c r="I67" i="9" s="1"/>
  <c r="F66" i="9"/>
  <c r="I66" i="9" s="1"/>
  <c r="F65" i="9"/>
  <c r="I65" i="9" s="1"/>
  <c r="F64" i="9"/>
  <c r="I64" i="9" s="1"/>
  <c r="F63" i="9"/>
  <c r="I63" i="9" s="1"/>
  <c r="F62" i="9"/>
  <c r="I62" i="9" s="1"/>
  <c r="F60" i="9"/>
  <c r="I60" i="9" s="1"/>
  <c r="F91" i="9"/>
  <c r="I91" i="9" s="1"/>
  <c r="F90" i="9"/>
  <c r="I90" i="9" s="1"/>
  <c r="F89" i="9"/>
  <c r="I89" i="9" s="1"/>
  <c r="F88" i="9"/>
  <c r="I88" i="9" s="1"/>
  <c r="F87" i="9"/>
  <c r="I87" i="9" s="1"/>
  <c r="F86" i="9"/>
  <c r="I86" i="9" s="1"/>
  <c r="F85" i="9"/>
  <c r="I85" i="9" s="1"/>
  <c r="F84" i="9"/>
  <c r="I84" i="9" s="1"/>
  <c r="F79" i="9"/>
  <c r="I79" i="9" s="1"/>
  <c r="F78" i="9"/>
  <c r="I78" i="9" s="1"/>
  <c r="F77" i="9"/>
  <c r="I77" i="9" s="1"/>
  <c r="F76" i="9"/>
  <c r="I76" i="9" s="1"/>
  <c r="F75" i="9"/>
  <c r="I75" i="9" s="1"/>
  <c r="F74" i="9"/>
  <c r="I74" i="9" s="1"/>
  <c r="F73" i="9"/>
  <c r="I73" i="9" s="1"/>
  <c r="F27" i="9"/>
  <c r="I27" i="9" s="1"/>
  <c r="F23" i="9"/>
  <c r="I23" i="9" s="1"/>
  <c r="F10" i="9"/>
  <c r="I10" i="9" s="1"/>
  <c r="F22" i="9"/>
  <c r="I22" i="9" s="1"/>
  <c r="F21" i="9"/>
  <c r="I21" i="9" s="1"/>
  <c r="F19" i="9"/>
  <c r="I19" i="9" s="1"/>
  <c r="F18" i="9"/>
  <c r="I18" i="9" s="1"/>
  <c r="F17" i="9"/>
  <c r="I17" i="9" s="1"/>
  <c r="F15" i="9"/>
  <c r="I15" i="9" s="1"/>
  <c r="F14" i="9"/>
  <c r="I14" i="9" s="1"/>
  <c r="F13" i="9"/>
  <c r="I13" i="9" s="1"/>
  <c r="F12" i="9"/>
  <c r="I12" i="9" s="1"/>
  <c r="F20" i="9"/>
  <c r="I20" i="9" s="1"/>
  <c r="F16" i="9"/>
  <c r="I16" i="9" s="1"/>
  <c r="F57" i="9"/>
  <c r="I57" i="9" s="1"/>
  <c r="F56" i="9"/>
  <c r="I56" i="9" s="1"/>
  <c r="F55" i="9"/>
  <c r="I55" i="9" s="1"/>
  <c r="F54" i="9"/>
  <c r="I54" i="9" s="1"/>
  <c r="F53" i="9"/>
  <c r="I53" i="9" s="1"/>
  <c r="F52" i="9"/>
  <c r="I52" i="9" s="1"/>
  <c r="F51" i="9"/>
  <c r="I51" i="9" s="1"/>
  <c r="F50" i="9"/>
  <c r="I50" i="9" s="1"/>
  <c r="F47" i="9"/>
  <c r="I47" i="9" s="1"/>
  <c r="F46" i="9"/>
  <c r="I46" i="9" s="1"/>
  <c r="F45" i="9"/>
  <c r="I45" i="9" s="1"/>
  <c r="F44" i="9"/>
  <c r="I44" i="9" s="1"/>
  <c r="F43" i="9"/>
  <c r="I43" i="9" s="1"/>
  <c r="F42" i="9"/>
  <c r="I42" i="9" s="1"/>
  <c r="F41" i="9"/>
  <c r="I41" i="9" s="1"/>
  <c r="F40" i="9"/>
  <c r="I40" i="9" s="1"/>
  <c r="F58" i="9"/>
  <c r="I58" i="9" s="1"/>
  <c r="F38" i="9"/>
  <c r="I38" i="9" s="1"/>
  <c r="F11" i="9"/>
  <c r="I11" i="9" s="1"/>
  <c r="F28" i="9"/>
  <c r="I28" i="9" s="1"/>
  <c r="F30" i="9"/>
  <c r="I30" i="9" s="1"/>
  <c r="F37" i="9"/>
  <c r="I37" i="9" s="1"/>
  <c r="F36" i="9"/>
  <c r="I36" i="9" s="1"/>
  <c r="F35" i="9"/>
  <c r="I35" i="9" s="1"/>
  <c r="F34" i="9"/>
  <c r="I34" i="9" s="1"/>
  <c r="F33" i="9"/>
  <c r="I33" i="9" s="1"/>
  <c r="F32" i="9"/>
  <c r="I32" i="9" s="1"/>
  <c r="F31" i="9"/>
  <c r="I31" i="9" s="1"/>
  <c r="F140" i="9"/>
  <c r="I140" i="9" s="1"/>
  <c r="F137" i="9"/>
  <c r="I137" i="9" s="1"/>
  <c r="F133" i="9"/>
  <c r="I133" i="9" s="1"/>
  <c r="F132" i="9"/>
  <c r="I132" i="9" s="1"/>
  <c r="F8" i="9" l="1"/>
  <c r="I8" i="9" s="1"/>
  <c r="F95" i="9"/>
  <c r="I95" i="9" s="1"/>
  <c r="F59" i="9"/>
  <c r="I59" i="9" s="1"/>
  <c r="F9" i="9" l="1"/>
  <c r="I9" i="9" s="1"/>
  <c r="K6" i="9"/>
  <c r="F48" i="9" l="1"/>
  <c r="I48" i="9" s="1"/>
  <c r="K7" i="9"/>
  <c r="K4" i="9"/>
  <c r="A8" i="9"/>
  <c r="L6" i="9" l="1"/>
  <c r="F70" i="9" l="1"/>
  <c r="I70" i="9" s="1"/>
  <c r="F98" i="9"/>
  <c r="I98" i="9" s="1"/>
  <c r="F96" i="9"/>
  <c r="I96" i="9" s="1"/>
  <c r="M6" i="9"/>
  <c r="F80" i="9"/>
  <c r="I80" i="9" s="1"/>
  <c r="F99" i="9" l="1"/>
  <c r="I99" i="9" s="1"/>
  <c r="N6" i="9"/>
  <c r="F109" i="9" l="1"/>
  <c r="I109" i="9" s="1"/>
  <c r="F82" i="9"/>
  <c r="I82" i="9" s="1"/>
  <c r="O6" i="9"/>
  <c r="K5" i="9"/>
  <c r="F128" i="9" l="1"/>
  <c r="I128" i="9" s="1"/>
  <c r="F92" i="9"/>
  <c r="I92"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l="1"/>
  <c r="A12" i="9" s="1"/>
  <c r="A13" i="9" s="1"/>
  <c r="A14" i="9" s="1"/>
  <c r="A15" i="9" s="1"/>
  <c r="A16" i="9" l="1"/>
  <c r="A17" i="9" l="1"/>
  <c r="A18" i="9" s="1"/>
  <c r="A19" i="9" s="1"/>
  <c r="A20" i="9" s="1"/>
  <c r="A21" i="9" l="1"/>
  <c r="A22" i="9" s="1"/>
  <c r="A23" i="9" l="1"/>
  <c r="A24" i="9" s="1"/>
  <c r="A27" i="9" l="1"/>
  <c r="A28" i="9" s="1"/>
  <c r="A29" i="9" l="1"/>
  <c r="A30" i="9" s="1"/>
  <c r="A31" i="9" s="1"/>
  <c r="A32" i="9" s="1"/>
  <c r="A33" i="9" s="1"/>
  <c r="A34" i="9" s="1"/>
  <c r="A35" i="9" s="1"/>
  <c r="A36" i="9" s="1"/>
  <c r="A37" i="9" s="1"/>
  <c r="A38" i="9" s="1"/>
  <c r="A39" i="9" l="1"/>
  <c r="A40" i="9" s="1"/>
  <c r="A41" i="9" s="1"/>
  <c r="A42" i="9" s="1"/>
  <c r="A43" i="9" s="1"/>
  <c r="A44" i="9" s="1"/>
  <c r="A45" i="9" s="1"/>
  <c r="A46" i="9" s="1"/>
  <c r="A47" i="9" s="1"/>
  <c r="A48" i="9" s="1"/>
  <c r="A49" i="9" l="1"/>
  <c r="A50" i="9" s="1"/>
  <c r="A51" i="9" s="1"/>
  <c r="A52" i="9" s="1"/>
  <c r="A53" i="9" s="1"/>
  <c r="A54" i="9" s="1"/>
  <c r="A55" i="9" s="1"/>
  <c r="A56" i="9" s="1"/>
  <c r="A57" i="9" s="1"/>
  <c r="A58" i="9" s="1"/>
  <c r="A59" i="9" l="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l="1"/>
  <c r="A82" i="9" s="1"/>
  <c r="A83" i="9" s="1"/>
  <c r="A84" i="9" s="1"/>
  <c r="A85" i="9" s="1"/>
  <c r="A86" i="9" s="1"/>
  <c r="A87" i="9" s="1"/>
  <c r="A88" i="9" s="1"/>
  <c r="A89" i="9" s="1"/>
  <c r="A90" i="9" s="1"/>
  <c r="A91" i="9" s="1"/>
  <c r="A92" i="9" s="1"/>
  <c r="A93" i="9" l="1"/>
  <c r="A94" i="9" l="1"/>
  <c r="A95" i="9" s="1"/>
  <c r="A96" i="9" s="1"/>
  <c r="A97" i="9" l="1"/>
  <c r="A98" i="9" s="1"/>
  <c r="A99" i="9" s="1"/>
  <c r="A100" i="9" l="1"/>
  <c r="A101" i="9" s="1"/>
  <c r="A102" i="9" s="1"/>
  <c r="A103" i="9" s="1"/>
  <c r="A104" i="9" s="1"/>
  <c r="A105" i="9" s="1"/>
  <c r="A106" i="9" s="1"/>
  <c r="A107" i="9" s="1"/>
  <c r="A108" i="9" s="1"/>
  <c r="A109" i="9" l="1"/>
  <c r="A110" i="9" l="1"/>
  <c r="A111" i="9" l="1"/>
  <c r="A112" i="9" s="1"/>
  <c r="A113" i="9" l="1"/>
  <c r="A114" i="9" s="1"/>
  <c r="A115" i="9" l="1"/>
  <c r="A116" i="9" s="1"/>
  <c r="A117" i="9" l="1"/>
  <c r="A118" i="9" s="1"/>
  <c r="A119" i="9" l="1"/>
  <c r="A120" i="9" s="1"/>
  <c r="A121" i="9" l="1"/>
  <c r="A122" i="9" s="1"/>
  <c r="A123" i="9" l="1"/>
  <c r="A124" i="9" s="1"/>
  <c r="A125" i="9" l="1"/>
  <c r="A126" i="9" s="1"/>
  <c r="A127" i="9" l="1"/>
  <c r="A128" i="9" s="1"/>
  <c r="A129" i="9" l="1"/>
  <c r="A130" i="9" s="1"/>
  <c r="A131" i="9" s="1"/>
  <c r="A132" i="9" s="1"/>
  <c r="A133" i="9" s="1"/>
  <c r="A134" i="9" l="1"/>
  <c r="A135" i="9" s="1"/>
  <c r="A136" i="9" s="1"/>
  <c r="A137" i="9" s="1"/>
  <c r="A138" i="9" l="1"/>
  <c r="A139" i="9" s="1"/>
  <c r="A140" i="9" s="1"/>
  <c r="A14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<sst xmlns="http://schemas.openxmlformats.org/spreadsheetml/2006/main" count="277" uniqueCount="231">
  <si>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</si>
  <si>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</si>
  <si>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</si>
  <si>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</si>
  <si>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</si>
  <si>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</si>
  <si>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</si>
  <si>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</si>
  <si>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</si>
  <si>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</si>
  <si>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</si>
  <si>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</si>
  <si>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</si>
  <si>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</si>
  <si>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</si>
  <si>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</si>
  <si>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</si>
  <si>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</si>
  <si>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</si>
  <si>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</si>
  <si>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</si>
  <si>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</si>
  <si>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</si>
  <si>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</si>
  <si>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</si>
  <si>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</si>
  <si>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</si>
  <si>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</si>
  <si>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</si>
  <si>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</si>
  <si>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</si>
  <si>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</si>
  <si>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</si>
  <si>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</si>
  <si>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</si>
  <si>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</si>
  <si>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</si>
  <si>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</si>
  <si>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</si>
  <si>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</si>
  <si>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</si>
  <si>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</si>
  <si>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</si>
  <si>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</si>
  <si>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</si>
  <si>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</si>
  <si>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</si>
  <si>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</si>
  <si>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</si>
  <si>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</si>
  <si>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</si>
  <si>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</si>
  <si>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</si>
  <si>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</si>
  <si>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</si>
  <si>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</si>
  <si>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</si>
  <si>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</si>
  <si>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</si>
  <si>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</si>
  <si>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</si>
  <si>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</si>
  <si>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</si>
  <si>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</si>
  <si>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</si>
  <si>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</si>
  <si>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</si>
  <si>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</si>
  <si>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</si>
  <si>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</si>
  <si>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</si>
  <si>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</si>
  <si>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</si>
  <si>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</si>
  <si>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</si>
  <si>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</si>
  <si>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</si>
  <si>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</si>
  <si>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</si>
  <si>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</si>
  <si>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</si>
  <si>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</si>
  <si>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</si>
  <si>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</si>
  <si>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</si>
  <si>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</si>
  <si>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</si>
  <si>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</si>
  <si>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</si>
  <si>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</si>
  <si>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</si>
  <si>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</si>
  <si>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</si>
  <si>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</si>
  <si>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</si>
  <si>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</si>
  <si>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</si>
  <si>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</si>
  <si>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</si>
  <si>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</si>
  <si>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</si>
  <si>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</si>
  <si>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</si>
  <si>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</si>
  <si>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</si>
  <si>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</si>
  <si>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</si>
  <si>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</si>
  <si>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</si>
  <si>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</si>
  <si>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</si>
  <si>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</si>
  <si>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</si>
  <si>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</si>
  <si>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</si>
  <si>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</si>
  <si>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</si>
  <si>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</si>
  <si>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</si>
  <si>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</si>
  <si>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</si>
  <si>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</si>
  <si>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</si>
  <si>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</si>
  <si>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</si>
  <si>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</si>
  <si>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</si>
  <si>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</si>
  <si>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</si>
  <si>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</si>
  <si>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Sharish Bala</t>
  </si>
  <si>
    <t>Design</t>
  </si>
  <si>
    <t>Development &amp; Testing</t>
  </si>
  <si>
    <t>Deployment &amp; Maintenance</t>
  </si>
  <si>
    <t>NZ wetlands Project Schedule</t>
  </si>
  <si>
    <t>NZ Wetlands</t>
  </si>
  <si>
    <t>Requirement Gathering</t>
  </si>
  <si>
    <t>Overall Class Diagram</t>
  </si>
  <si>
    <t>Use Case Activity Diagrams</t>
  </si>
  <si>
    <t>Business Use Case Narratives</t>
  </si>
  <si>
    <t>Gantt Chart</t>
  </si>
  <si>
    <t>Use Case Diagrams</t>
  </si>
  <si>
    <t>Version Control</t>
  </si>
  <si>
    <t>Tool selection</t>
  </si>
  <si>
    <t>Create Milestones</t>
  </si>
  <si>
    <t>Create Tasks</t>
  </si>
  <si>
    <t>Create Sub-Tasks</t>
  </si>
  <si>
    <t>Allocate time</t>
  </si>
  <si>
    <t>Coding Language</t>
  </si>
  <si>
    <t>Database selection</t>
  </si>
  <si>
    <t>GUI framwork</t>
  </si>
  <si>
    <t>Setup Access to GitHub</t>
  </si>
  <si>
    <t>Create project Repository</t>
  </si>
  <si>
    <t xml:space="preserve">Information Gathering </t>
  </si>
  <si>
    <t>Project Initalization</t>
  </si>
  <si>
    <t>Information Analysis</t>
  </si>
  <si>
    <t>Sequence Diagrams</t>
  </si>
  <si>
    <t>Database Design</t>
  </si>
  <si>
    <t>Annotated  Interface Designs</t>
  </si>
  <si>
    <t>Test Plans</t>
  </si>
  <si>
    <t>Identify the Stakeholders</t>
  </si>
  <si>
    <t>use case 1 : "Add Site" Narrative</t>
  </si>
  <si>
    <t>use case 2 : "Update Site" Narrative</t>
  </si>
  <si>
    <t>use case 3 : "Delete Site" Narrative</t>
  </si>
  <si>
    <t>use case 4 : "Produce Sites Report" Narrative</t>
  </si>
  <si>
    <t>use case 25 : "Assign Land Use" Narrative</t>
  </si>
  <si>
    <t>use case 26 : "Remove Land Use" Narrative</t>
  </si>
  <si>
    <t>use case 28 : "Update Land Use" Narrative</t>
  </si>
  <si>
    <t>use case 30 : "Produce Land Use Report" Narrative</t>
  </si>
  <si>
    <t>use case 1 : "Add Site" Diagram</t>
  </si>
  <si>
    <t>use case 2 : "Update Site" Diagram</t>
  </si>
  <si>
    <t>use case 3 : "Delete Site" Diagram</t>
  </si>
  <si>
    <t>use case 4 : "Produce Sites Report" Diagram</t>
  </si>
  <si>
    <t>use case 25 : "Assign Land Use" Diagram</t>
  </si>
  <si>
    <t>use case 26 : "Remove Land Use" Diagram</t>
  </si>
  <si>
    <t>use case 28 : "Update Land Use" Diagram</t>
  </si>
  <si>
    <t>use case 30 : "Produce Land Use Report" Diagram</t>
  </si>
  <si>
    <t>use case 1 : "Add Site" Interface</t>
  </si>
  <si>
    <t>use case 2 : "Update Site" Interface</t>
  </si>
  <si>
    <t>use case 3 : "Delete Site" Interface</t>
  </si>
  <si>
    <t>use case 4 : "Produce Sites Report" Interface</t>
  </si>
  <si>
    <t>use case 25 : "Assign Land Use" Interface</t>
  </si>
  <si>
    <t>use case 26 : "Remove Land Use" Interface</t>
  </si>
  <si>
    <t>use case 28 : "Update Land Use" Interface</t>
  </si>
  <si>
    <t>use case 30 : "Produce Land Use Report" Interface</t>
  </si>
  <si>
    <t>Design-Level Use Case Narrative</t>
  </si>
  <si>
    <t>Create Database</t>
  </si>
  <si>
    <t>Create Datacontroller</t>
  </si>
  <si>
    <t>"Main Menu" Narrative</t>
  </si>
  <si>
    <t>"Main Menu" Interface</t>
  </si>
  <si>
    <t>"Main Menu" Diagram</t>
  </si>
  <si>
    <t>Create Data Dictionary</t>
  </si>
  <si>
    <t>Create Use Case Interfaces</t>
  </si>
  <si>
    <t>Deploy Program</t>
  </si>
  <si>
    <t>Test program</t>
  </si>
  <si>
    <t>Create Training Material</t>
  </si>
  <si>
    <t>Deployment Plan</t>
  </si>
  <si>
    <t>Deployment Diagram</t>
  </si>
  <si>
    <t>Review Deployment</t>
  </si>
  <si>
    <t>Create Tables</t>
  </si>
  <si>
    <t>Code &amp; Test  for Use Cases</t>
  </si>
  <si>
    <t>Code "Main Menu" Interface</t>
  </si>
  <si>
    <t>Test use case 1 : "Add Site" Interface</t>
  </si>
  <si>
    <t>Test "Main Menu" Interface</t>
  </si>
  <si>
    <t>Test use case 2 : "Update Site" Interface</t>
  </si>
  <si>
    <t>Test use case 3 : "Delete Site" Interface</t>
  </si>
  <si>
    <t>Test use case 4 : "Produce Sites Report" Interface</t>
  </si>
  <si>
    <t>Test use case 25 : "Assign Land Use" Interface</t>
  </si>
  <si>
    <t>Test use case 26 : "Remove Land Use" Interface</t>
  </si>
  <si>
    <t>Test use case 28 : "Update Land Use" Interface</t>
  </si>
  <si>
    <t>Test use case 30 : "Produce Land Use Report" Interface</t>
  </si>
  <si>
    <t>Code use case 30 : "Produce Land Use Report" Interface</t>
  </si>
  <si>
    <t>Code use case 28 : "Update Land Use" Interface</t>
  </si>
  <si>
    <t>Code use case 26 : "Remove Land Use" Interface</t>
  </si>
  <si>
    <t>Code use case 25 : "Assign Land Use" Interface</t>
  </si>
  <si>
    <t>Code use case 4 : "Produce Sites Report" Interface</t>
  </si>
  <si>
    <t>Code use case 3 : "Delete Site" Interface</t>
  </si>
  <si>
    <t>Code use case 2 : "Update Site" Interface</t>
  </si>
  <si>
    <t>Code use case 1 : "Add Site" Interface</t>
  </si>
  <si>
    <t>Intergration test</t>
  </si>
  <si>
    <t>System Test</t>
  </si>
  <si>
    <t>Acceptance test</t>
  </si>
  <si>
    <t>Hardware Configuration</t>
  </si>
  <si>
    <t>Network Configuration</t>
  </si>
  <si>
    <t>Software Configuration</t>
  </si>
  <si>
    <t>User Training Video</t>
  </si>
  <si>
    <t>User Training</t>
  </si>
  <si>
    <t>User Acceptace Testing</t>
  </si>
  <si>
    <t>Risk &amp; Issue Management</t>
  </si>
  <si>
    <t>Issue Matrix</t>
  </si>
  <si>
    <t>Risk Idetification 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</si>
</sst>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4" fontId="45" fillId="0" borderId="23" xfId="0" applyNumberFormat="1" applyFont="1" applyFill="1" applyBorder="1" applyAlignment="1" applyProtection="1">
      <alignment horizontal="center" vertical="center" shrinkToFit="1"/>
      <protection locked="0"/>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04">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4</xdr:col>
      <xdr:colOff>590550</xdr:colOff>
      <xdr:row>5</xdr:row>
      <xdr:rowOff>142875</xdr:rowOff>
    </xdr:from>
    <xdr:to>
      <xdr:col>16</xdr:col>
      <xdr:colOff>38100</xdr:colOff>
      <xdr:row>10</xdr:row>
      <xdr:rowOff>89958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42"/>
  <sheetViews>
    <sheetView showGridLines="0" tabSelected="1" zoomScaleNormal="100" workbookViewId="0">
      <pane ySplit="7" topLeftCell="A16" activePane="bottomLeft" state="frozen"/>
      <selection pane="bottomLeft" activeCell="H25" sqref="H25"/>
    </sheetView>
  </sheetViews>
  <sheetFormatPr defaultColWidth="9.140625" defaultRowHeight="12.75" x14ac:dyDescent="0.2"/>
  <cols>
    <col min="1" max="1" width="6.85546875" style="5" customWidth="1"/>
    <col min="2" max="2" width="50.85546875" style="1" customWidth="1"/>
    <col min="3" max="3" width="7.7109375" style="1" customWidth="1"/>
    <col min="4" max="4" width="3.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7" t="s">
        <v>134</v>
      </c>
      <c r="B1" s="43"/>
      <c r="C1" s="43"/>
      <c r="D1" s="43"/>
      <c r="E1" s="43"/>
      <c r="F1" s="43"/>
      <c r="I1" s="102"/>
      <c r="K1" s="133" t="s">
        <v>71</v>
      </c>
      <c r="L1" s="133"/>
      <c r="M1" s="133"/>
      <c r="N1" s="133"/>
      <c r="O1" s="133"/>
      <c r="P1" s="133"/>
      <c r="Q1" s="133"/>
      <c r="R1" s="133"/>
      <c r="S1" s="133"/>
      <c r="T1" s="133"/>
      <c r="U1" s="133"/>
      <c r="V1" s="133"/>
      <c r="W1" s="133"/>
      <c r="X1" s="133"/>
      <c r="Y1" s="133"/>
      <c r="Z1" s="133"/>
      <c r="AA1" s="133"/>
      <c r="AB1" s="133"/>
      <c r="AC1" s="133"/>
      <c r="AD1" s="133"/>
      <c r="AE1" s="133"/>
    </row>
    <row r="2" spans="1:66" ht="18" customHeight="1" x14ac:dyDescent="0.2">
      <c r="A2" s="48" t="s">
        <v>135</v>
      </c>
      <c r="B2" s="22"/>
      <c r="C2" s="22"/>
      <c r="D2" s="30"/>
      <c r="E2" s="130"/>
      <c r="F2" s="130"/>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82"/>
      <c r="B4" s="86" t="s">
        <v>69</v>
      </c>
      <c r="C4" s="138">
        <v>44459</v>
      </c>
      <c r="D4" s="138"/>
      <c r="E4" s="138"/>
      <c r="F4" s="83"/>
      <c r="G4" s="86" t="s">
        <v>68</v>
      </c>
      <c r="H4" s="101">
        <v>1</v>
      </c>
      <c r="I4" s="84"/>
      <c r="J4" s="46"/>
      <c r="K4" s="135" t="str">
        <f>"Week "&amp;(K6-($C$4-WEEKDAY($C$4,1)+2))/7+1</f>
        <v>Week 1</v>
      </c>
      <c r="L4" s="136"/>
      <c r="M4" s="136"/>
      <c r="N4" s="136"/>
      <c r="O4" s="136"/>
      <c r="P4" s="136"/>
      <c r="Q4" s="137"/>
      <c r="R4" s="135" t="str">
        <f>"Week "&amp;(R6-($C$4-WEEKDAY($C$4,1)+2))/7+1</f>
        <v>Week 2</v>
      </c>
      <c r="S4" s="136"/>
      <c r="T4" s="136"/>
      <c r="U4" s="136"/>
      <c r="V4" s="136"/>
      <c r="W4" s="136"/>
      <c r="X4" s="137"/>
      <c r="Y4" s="135" t="str">
        <f>"Week "&amp;(Y6-($C$4-WEEKDAY($C$4,1)+2))/7+1</f>
        <v>Week 3</v>
      </c>
      <c r="Z4" s="136"/>
      <c r="AA4" s="136"/>
      <c r="AB4" s="136"/>
      <c r="AC4" s="136"/>
      <c r="AD4" s="136"/>
      <c r="AE4" s="137"/>
      <c r="AF4" s="135" t="str">
        <f>"Week "&amp;(AF6-($C$4-WEEKDAY($C$4,1)+2))/7+1</f>
        <v>Week 4</v>
      </c>
      <c r="AG4" s="136"/>
      <c r="AH4" s="136"/>
      <c r="AI4" s="136"/>
      <c r="AJ4" s="136"/>
      <c r="AK4" s="136"/>
      <c r="AL4" s="137"/>
      <c r="AM4" s="135" t="str">
        <f>"Week "&amp;(AM6-($C$4-WEEKDAY($C$4,1)+2))/7+1</f>
        <v>Week 5</v>
      </c>
      <c r="AN4" s="136"/>
      <c r="AO4" s="136"/>
      <c r="AP4" s="136"/>
      <c r="AQ4" s="136"/>
      <c r="AR4" s="136"/>
      <c r="AS4" s="137"/>
      <c r="AT4" s="135" t="str">
        <f>"Week "&amp;(AT6-($C$4-WEEKDAY($C$4,1)+2))/7+1</f>
        <v>Week 6</v>
      </c>
      <c r="AU4" s="136"/>
      <c r="AV4" s="136"/>
      <c r="AW4" s="136"/>
      <c r="AX4" s="136"/>
      <c r="AY4" s="136"/>
      <c r="AZ4" s="137"/>
      <c r="BA4" s="135" t="str">
        <f>"Week "&amp;(BA6-($C$4-WEEKDAY($C$4,1)+2))/7+1</f>
        <v>Week 7</v>
      </c>
      <c r="BB4" s="136"/>
      <c r="BC4" s="136"/>
      <c r="BD4" s="136"/>
      <c r="BE4" s="136"/>
      <c r="BF4" s="136"/>
      <c r="BG4" s="137"/>
      <c r="BH4" s="135" t="str">
        <f>"Week "&amp;(BH6-($C$4-WEEKDAY($C$4,1)+2))/7+1</f>
        <v>Week 8</v>
      </c>
      <c r="BI4" s="136"/>
      <c r="BJ4" s="136"/>
      <c r="BK4" s="136"/>
      <c r="BL4" s="136"/>
      <c r="BM4" s="136"/>
      <c r="BN4" s="137"/>
    </row>
    <row r="5" spans="1:66" ht="17.25" customHeight="1" x14ac:dyDescent="0.2">
      <c r="A5" s="82"/>
      <c r="B5" s="86" t="s">
        <v>70</v>
      </c>
      <c r="C5" s="134" t="s">
        <v>130</v>
      </c>
      <c r="D5" s="134"/>
      <c r="E5" s="134"/>
      <c r="F5" s="85"/>
      <c r="G5" s="85"/>
      <c r="H5" s="85"/>
      <c r="I5" s="85"/>
      <c r="J5" s="46"/>
      <c r="K5" s="139">
        <f>K6</f>
        <v>44459</v>
      </c>
      <c r="L5" s="140"/>
      <c r="M5" s="140"/>
      <c r="N5" s="140"/>
      <c r="O5" s="140"/>
      <c r="P5" s="140"/>
      <c r="Q5" s="141"/>
      <c r="R5" s="139">
        <f>R6</f>
        <v>44466</v>
      </c>
      <c r="S5" s="140"/>
      <c r="T5" s="140"/>
      <c r="U5" s="140"/>
      <c r="V5" s="140"/>
      <c r="W5" s="140"/>
      <c r="X5" s="141"/>
      <c r="Y5" s="139">
        <f>Y6</f>
        <v>44473</v>
      </c>
      <c r="Z5" s="140"/>
      <c r="AA5" s="140"/>
      <c r="AB5" s="140"/>
      <c r="AC5" s="140"/>
      <c r="AD5" s="140"/>
      <c r="AE5" s="141"/>
      <c r="AF5" s="139">
        <f>AF6</f>
        <v>44480</v>
      </c>
      <c r="AG5" s="140"/>
      <c r="AH5" s="140"/>
      <c r="AI5" s="140"/>
      <c r="AJ5" s="140"/>
      <c r="AK5" s="140"/>
      <c r="AL5" s="141"/>
      <c r="AM5" s="139">
        <f>AM6</f>
        <v>44487</v>
      </c>
      <c r="AN5" s="140"/>
      <c r="AO5" s="140"/>
      <c r="AP5" s="140"/>
      <c r="AQ5" s="140"/>
      <c r="AR5" s="140"/>
      <c r="AS5" s="141"/>
      <c r="AT5" s="139">
        <f>AT6</f>
        <v>44494</v>
      </c>
      <c r="AU5" s="140"/>
      <c r="AV5" s="140"/>
      <c r="AW5" s="140"/>
      <c r="AX5" s="140"/>
      <c r="AY5" s="140"/>
      <c r="AZ5" s="141"/>
      <c r="BA5" s="139">
        <f>BA6</f>
        <v>44501</v>
      </c>
      <c r="BB5" s="140"/>
      <c r="BC5" s="140"/>
      <c r="BD5" s="140"/>
      <c r="BE5" s="140"/>
      <c r="BF5" s="140"/>
      <c r="BG5" s="141"/>
      <c r="BH5" s="139">
        <f>BH6</f>
        <v>44508</v>
      </c>
      <c r="BI5" s="140"/>
      <c r="BJ5" s="140"/>
      <c r="BK5" s="140"/>
      <c r="BL5" s="140"/>
      <c r="BM5" s="140"/>
      <c r="BN5" s="141"/>
    </row>
    <row r="6" spans="1:66" x14ac:dyDescent="0.2">
      <c r="A6" s="45"/>
      <c r="B6" s="46"/>
      <c r="C6" s="46"/>
      <c r="D6" s="47"/>
      <c r="E6" s="46"/>
      <c r="F6" s="46"/>
      <c r="G6" s="46"/>
      <c r="H6" s="46"/>
      <c r="I6" s="46"/>
      <c r="J6" s="46"/>
      <c r="K6" s="70">
        <f>C4-WEEKDAY(C4,1)+2+7*(H4-1)</f>
        <v>44459</v>
      </c>
      <c r="L6" s="61">
        <f t="shared" ref="L6:AQ6" si="0">K6+1</f>
        <v>44460</v>
      </c>
      <c r="M6" s="61">
        <f t="shared" si="0"/>
        <v>44461</v>
      </c>
      <c r="N6" s="61">
        <f t="shared" si="0"/>
        <v>44462</v>
      </c>
      <c r="O6" s="61">
        <f t="shared" si="0"/>
        <v>44463</v>
      </c>
      <c r="P6" s="61">
        <f t="shared" si="0"/>
        <v>44464</v>
      </c>
      <c r="Q6" s="71">
        <f t="shared" si="0"/>
        <v>44465</v>
      </c>
      <c r="R6" s="70">
        <f t="shared" si="0"/>
        <v>44466</v>
      </c>
      <c r="S6" s="61">
        <f t="shared" si="0"/>
        <v>44467</v>
      </c>
      <c r="T6" s="61">
        <f t="shared" si="0"/>
        <v>44468</v>
      </c>
      <c r="U6" s="61">
        <f t="shared" si="0"/>
        <v>44469</v>
      </c>
      <c r="V6" s="61">
        <f t="shared" si="0"/>
        <v>44470</v>
      </c>
      <c r="W6" s="61">
        <f t="shared" si="0"/>
        <v>44471</v>
      </c>
      <c r="X6" s="71">
        <f t="shared" si="0"/>
        <v>44472</v>
      </c>
      <c r="Y6" s="70">
        <f t="shared" si="0"/>
        <v>44473</v>
      </c>
      <c r="Z6" s="61">
        <f t="shared" si="0"/>
        <v>44474</v>
      </c>
      <c r="AA6" s="61">
        <f t="shared" si="0"/>
        <v>44475</v>
      </c>
      <c r="AB6" s="61">
        <f t="shared" si="0"/>
        <v>44476</v>
      </c>
      <c r="AC6" s="61">
        <f t="shared" si="0"/>
        <v>44477</v>
      </c>
      <c r="AD6" s="61">
        <f t="shared" si="0"/>
        <v>44478</v>
      </c>
      <c r="AE6" s="71">
        <f t="shared" si="0"/>
        <v>44479</v>
      </c>
      <c r="AF6" s="70">
        <f t="shared" si="0"/>
        <v>44480</v>
      </c>
      <c r="AG6" s="61">
        <f t="shared" si="0"/>
        <v>44481</v>
      </c>
      <c r="AH6" s="61">
        <f t="shared" si="0"/>
        <v>44482</v>
      </c>
      <c r="AI6" s="61">
        <f t="shared" si="0"/>
        <v>44483</v>
      </c>
      <c r="AJ6" s="61">
        <f t="shared" si="0"/>
        <v>44484</v>
      </c>
      <c r="AK6" s="61">
        <f t="shared" si="0"/>
        <v>44485</v>
      </c>
      <c r="AL6" s="71">
        <f t="shared" si="0"/>
        <v>44486</v>
      </c>
      <c r="AM6" s="70">
        <f t="shared" si="0"/>
        <v>44487</v>
      </c>
      <c r="AN6" s="61">
        <f t="shared" si="0"/>
        <v>44488</v>
      </c>
      <c r="AO6" s="61">
        <f t="shared" si="0"/>
        <v>44489</v>
      </c>
      <c r="AP6" s="61">
        <f t="shared" si="0"/>
        <v>44490</v>
      </c>
      <c r="AQ6" s="61">
        <f t="shared" si="0"/>
        <v>44491</v>
      </c>
      <c r="AR6" s="61">
        <f t="shared" ref="AR6:BN6" si="1">AQ6+1</f>
        <v>44492</v>
      </c>
      <c r="AS6" s="71">
        <f t="shared" si="1"/>
        <v>44493</v>
      </c>
      <c r="AT6" s="70">
        <f t="shared" si="1"/>
        <v>44494</v>
      </c>
      <c r="AU6" s="61">
        <f t="shared" si="1"/>
        <v>44495</v>
      </c>
      <c r="AV6" s="61">
        <f t="shared" si="1"/>
        <v>44496</v>
      </c>
      <c r="AW6" s="61">
        <f t="shared" si="1"/>
        <v>44497</v>
      </c>
      <c r="AX6" s="61">
        <f t="shared" si="1"/>
        <v>44498</v>
      </c>
      <c r="AY6" s="61">
        <f t="shared" si="1"/>
        <v>44499</v>
      </c>
      <c r="AZ6" s="71">
        <f t="shared" si="1"/>
        <v>44500</v>
      </c>
      <c r="BA6" s="70">
        <f t="shared" si="1"/>
        <v>44501</v>
      </c>
      <c r="BB6" s="61">
        <f t="shared" si="1"/>
        <v>44502</v>
      </c>
      <c r="BC6" s="61">
        <f t="shared" si="1"/>
        <v>44503</v>
      </c>
      <c r="BD6" s="61">
        <f t="shared" si="1"/>
        <v>44504</v>
      </c>
      <c r="BE6" s="61">
        <f t="shared" si="1"/>
        <v>44505</v>
      </c>
      <c r="BF6" s="61">
        <f t="shared" si="1"/>
        <v>44506</v>
      </c>
      <c r="BG6" s="71">
        <f t="shared" si="1"/>
        <v>44507</v>
      </c>
      <c r="BH6" s="70">
        <f t="shared" si="1"/>
        <v>44508</v>
      </c>
      <c r="BI6" s="61">
        <f t="shared" si="1"/>
        <v>44509</v>
      </c>
      <c r="BJ6" s="61">
        <f t="shared" si="1"/>
        <v>44510</v>
      </c>
      <c r="BK6" s="61">
        <f t="shared" si="1"/>
        <v>44511</v>
      </c>
      <c r="BL6" s="61">
        <f t="shared" si="1"/>
        <v>44512</v>
      </c>
      <c r="BM6" s="61">
        <f t="shared" si="1"/>
        <v>44513</v>
      </c>
      <c r="BN6" s="71">
        <f t="shared" si="1"/>
        <v>44514</v>
      </c>
    </row>
    <row r="7" spans="1:66" s="96" customFormat="1" ht="24" customHeight="1" thickBot="1" x14ac:dyDescent="0.25">
      <c r="A7" s="88" t="s">
        <v>0</v>
      </c>
      <c r="B7" s="89" t="s">
        <v>60</v>
      </c>
      <c r="C7" s="90" t="s">
        <v>61</v>
      </c>
      <c r="D7" s="91" t="s">
        <v>67</v>
      </c>
      <c r="E7" s="92" t="s">
        <v>62</v>
      </c>
      <c r="F7" s="92" t="s">
        <v>63</v>
      </c>
      <c r="G7" s="90" t="s">
        <v>64</v>
      </c>
      <c r="H7" s="90" t="s">
        <v>65</v>
      </c>
      <c r="I7" s="90" t="s">
        <v>66</v>
      </c>
      <c r="J7" s="90"/>
      <c r="K7" s="93" t="str">
        <f t="shared" ref="K7:AP7" si="2">CHOOSE(WEEKDAY(K6,1),"S","M","T","W","T","F","S")</f>
        <v>M</v>
      </c>
      <c r="L7" s="94" t="str">
        <f t="shared" si="2"/>
        <v>T</v>
      </c>
      <c r="M7" s="94" t="str">
        <f t="shared" si="2"/>
        <v>W</v>
      </c>
      <c r="N7" s="94" t="str">
        <f t="shared" si="2"/>
        <v>T</v>
      </c>
      <c r="O7" s="94" t="str">
        <f t="shared" si="2"/>
        <v>F</v>
      </c>
      <c r="P7" s="94" t="str">
        <f t="shared" si="2"/>
        <v>S</v>
      </c>
      <c r="Q7" s="95" t="str">
        <f t="shared" si="2"/>
        <v>S</v>
      </c>
      <c r="R7" s="93" t="str">
        <f t="shared" si="2"/>
        <v>M</v>
      </c>
      <c r="S7" s="94" t="str">
        <f t="shared" si="2"/>
        <v>T</v>
      </c>
      <c r="T7" s="94" t="str">
        <f t="shared" si="2"/>
        <v>W</v>
      </c>
      <c r="U7" s="94" t="str">
        <f t="shared" si="2"/>
        <v>T</v>
      </c>
      <c r="V7" s="94" t="str">
        <f t="shared" si="2"/>
        <v>F</v>
      </c>
      <c r="W7" s="94" t="str">
        <f t="shared" si="2"/>
        <v>S</v>
      </c>
      <c r="X7" s="95" t="str">
        <f t="shared" si="2"/>
        <v>S</v>
      </c>
      <c r="Y7" s="93" t="str">
        <f t="shared" si="2"/>
        <v>M</v>
      </c>
      <c r="Z7" s="94" t="str">
        <f t="shared" si="2"/>
        <v>T</v>
      </c>
      <c r="AA7" s="94" t="str">
        <f t="shared" si="2"/>
        <v>W</v>
      </c>
      <c r="AB7" s="94" t="str">
        <f t="shared" si="2"/>
        <v>T</v>
      </c>
      <c r="AC7" s="94" t="str">
        <f t="shared" si="2"/>
        <v>F</v>
      </c>
      <c r="AD7" s="94" t="str">
        <f t="shared" si="2"/>
        <v>S</v>
      </c>
      <c r="AE7" s="95" t="str">
        <f t="shared" si="2"/>
        <v>S</v>
      </c>
      <c r="AF7" s="93" t="str">
        <f t="shared" si="2"/>
        <v>M</v>
      </c>
      <c r="AG7" s="94" t="str">
        <f t="shared" si="2"/>
        <v>T</v>
      </c>
      <c r="AH7" s="94" t="str">
        <f t="shared" si="2"/>
        <v>W</v>
      </c>
      <c r="AI7" s="94" t="str">
        <f t="shared" si="2"/>
        <v>T</v>
      </c>
      <c r="AJ7" s="94" t="str">
        <f t="shared" si="2"/>
        <v>F</v>
      </c>
      <c r="AK7" s="94" t="str">
        <f t="shared" si="2"/>
        <v>S</v>
      </c>
      <c r="AL7" s="95" t="str">
        <f t="shared" si="2"/>
        <v>S</v>
      </c>
      <c r="AM7" s="93" t="str">
        <f t="shared" si="2"/>
        <v>M</v>
      </c>
      <c r="AN7" s="94" t="str">
        <f t="shared" si="2"/>
        <v>T</v>
      </c>
      <c r="AO7" s="94" t="str">
        <f t="shared" si="2"/>
        <v>W</v>
      </c>
      <c r="AP7" s="94" t="str">
        <f t="shared" si="2"/>
        <v>T</v>
      </c>
      <c r="AQ7" s="94" t="str">
        <f t="shared" ref="AQ7:BN7" si="3">CHOOSE(WEEKDAY(AQ6,1),"S","M","T","W","T","F","S")</f>
        <v>F</v>
      </c>
      <c r="AR7" s="94" t="str">
        <f t="shared" si="3"/>
        <v>S</v>
      </c>
      <c r="AS7" s="95" t="str">
        <f t="shared" si="3"/>
        <v>S</v>
      </c>
      <c r="AT7" s="93" t="str">
        <f t="shared" si="3"/>
        <v>M</v>
      </c>
      <c r="AU7" s="94" t="str">
        <f t="shared" si="3"/>
        <v>T</v>
      </c>
      <c r="AV7" s="94" t="str">
        <f t="shared" si="3"/>
        <v>W</v>
      </c>
      <c r="AW7" s="94" t="str">
        <f t="shared" si="3"/>
        <v>T</v>
      </c>
      <c r="AX7" s="94" t="str">
        <f t="shared" si="3"/>
        <v>F</v>
      </c>
      <c r="AY7" s="94" t="str">
        <f t="shared" si="3"/>
        <v>S</v>
      </c>
      <c r="AZ7" s="95" t="str">
        <f t="shared" si="3"/>
        <v>S</v>
      </c>
      <c r="BA7" s="93" t="str">
        <f t="shared" si="3"/>
        <v>M</v>
      </c>
      <c r="BB7" s="94" t="str">
        <f t="shared" si="3"/>
        <v>T</v>
      </c>
      <c r="BC7" s="94" t="str">
        <f t="shared" si="3"/>
        <v>W</v>
      </c>
      <c r="BD7" s="94" t="str">
        <f t="shared" si="3"/>
        <v>T</v>
      </c>
      <c r="BE7" s="94" t="str">
        <f t="shared" si="3"/>
        <v>F</v>
      </c>
      <c r="BF7" s="94" t="str">
        <f t="shared" si="3"/>
        <v>S</v>
      </c>
      <c r="BG7" s="95" t="str">
        <f t="shared" si="3"/>
        <v>S</v>
      </c>
      <c r="BH7" s="93" t="str">
        <f t="shared" si="3"/>
        <v>M</v>
      </c>
      <c r="BI7" s="94" t="str">
        <f t="shared" si="3"/>
        <v>T</v>
      </c>
      <c r="BJ7" s="94" t="str">
        <f t="shared" si="3"/>
        <v>W</v>
      </c>
      <c r="BK7" s="94" t="str">
        <f t="shared" si="3"/>
        <v>T</v>
      </c>
      <c r="BL7" s="94" t="str">
        <f t="shared" si="3"/>
        <v>F</v>
      </c>
      <c r="BM7" s="94" t="str">
        <f t="shared" si="3"/>
        <v>S</v>
      </c>
      <c r="BN7" s="95" t="str">
        <f t="shared" si="3"/>
        <v>S</v>
      </c>
    </row>
    <row r="8" spans="1:66" s="51" customFormat="1" ht="18" x14ac:dyDescent="0.2">
      <c r="A8" s="62" t="str">
        <f>IF(ISERROR(VALUE(SUBSTITUTE(prevWBS,".",""))),"1",IF(ISERROR(FIND("`",SUBSTITUTE(prevWBS,".","`",1))),TEXT(VALUE(prevWBS)+1,"#"),TEXT(VALUE(LEFT(prevWBS,FIND("`",SUBSTITUTE(prevWBS,".","`",1))-1))+1,"#")))</f>
        <v>1</v>
      </c>
      <c r="B8" s="63" t="s">
        <v>153</v>
      </c>
      <c r="C8" s="64"/>
      <c r="D8" s="65"/>
      <c r="E8" s="66"/>
      <c r="F8" s="87" t="str">
        <f>IF(ISBLANK(E8)," - ",IF(G8=0,E8,E8+G8-1))</f>
        <v xml:space="preserve"> - </v>
      </c>
      <c r="G8" s="67"/>
      <c r="H8" s="68"/>
      <c r="I8" s="69" t="str">
        <f t="shared" ref="I8:I128"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customHeight="1" x14ac:dyDescent="0.2">
      <c r="A9" s="56" t="str">
        <f t="shared" ref="A9:A58"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8" t="s">
        <v>136</v>
      </c>
      <c r="C9" s="57" t="s">
        <v>130</v>
      </c>
      <c r="D9" s="99"/>
      <c r="E9" s="75">
        <v>44459</v>
      </c>
      <c r="F9" s="76">
        <f>IF(ISBLANK(E9)," - ",IF(G9=0,E9,E9+G9-1))</f>
        <v>44459</v>
      </c>
      <c r="G9" s="58">
        <v>1</v>
      </c>
      <c r="H9" s="59">
        <v>1</v>
      </c>
      <c r="I9" s="60">
        <f t="shared" si="4"/>
        <v>1</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1" customFormat="1" ht="18" customHeight="1" x14ac:dyDescent="0.2">
      <c r="A10" s="49" t="str">
        <f>IF(ISERROR(VALUE(SUBSTITUTE(prevWBS,".",""))),"1",IF(ISERROR(FIND("`",SUBSTITUTE(prevWBS,".","`",1))),TEXT(VALUE(prevWBS)+1,"#"),TEXT(VALUE(LEFT(prevWBS,FIND("`",SUBSTITUTE(prevWBS,".","`",1))-1))+1,"#")))</f>
        <v>2</v>
      </c>
      <c r="B10" s="50" t="s">
        <v>154</v>
      </c>
      <c r="D10" s="52"/>
      <c r="E10" s="77"/>
      <c r="F10" s="77" t="str">
        <f t="shared" ref="F10" si="6">IF(ISBLANK(E10)," - ",IF(G10=0,E10,E10+G10-1))</f>
        <v xml:space="preserve"> - </v>
      </c>
      <c r="G10" s="53"/>
      <c r="H10" s="54"/>
      <c r="I10" s="55" t="str">
        <f t="shared" si="4"/>
        <v xml:space="preserve"> - </v>
      </c>
      <c r="J10" s="74"/>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81"/>
    </row>
    <row r="11" spans="1:66" s="57" customFormat="1" ht="18" customHeight="1" x14ac:dyDescent="0.2">
      <c r="A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98" t="s">
        <v>140</v>
      </c>
      <c r="D11" s="99"/>
      <c r="E11" s="75">
        <v>44459</v>
      </c>
      <c r="F11" s="76">
        <f t="shared" ref="F11:F12" si="7">IF(ISBLANK(E11)," - ",IF(G11=0,E11,E11+G11-1))</f>
        <v>44460</v>
      </c>
      <c r="G11" s="58">
        <v>2</v>
      </c>
      <c r="H11" s="59">
        <v>0.9</v>
      </c>
      <c r="I11" s="60">
        <f t="shared" ref="I11:I12" si="8">IF(OR(F11=0,E11=0)," - ",NETWORKDAYS(E11,F11))</f>
        <v>2</v>
      </c>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8" customHeight="1" x14ac:dyDescent="0.2">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2" s="100" t="s">
        <v>144</v>
      </c>
      <c r="D12" s="99"/>
      <c r="E12" s="75">
        <v>44459</v>
      </c>
      <c r="F12" s="76">
        <f t="shared" si="7"/>
        <v>44460</v>
      </c>
      <c r="G12" s="58">
        <v>2</v>
      </c>
      <c r="H12" s="59">
        <v>1</v>
      </c>
      <c r="I12" s="60">
        <f t="shared" si="8"/>
        <v>2</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8" customHeight="1" x14ac:dyDescent="0.2">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13" s="100" t="s">
        <v>145</v>
      </c>
      <c r="D13" s="99"/>
      <c r="E13" s="75">
        <v>44459</v>
      </c>
      <c r="F13" s="76">
        <f t="shared" ref="F13:F15" si="9">IF(ISBLANK(E13)," - ",IF(G13=0,E13,E13+G13-1))</f>
        <v>44460</v>
      </c>
      <c r="G13" s="58">
        <v>2</v>
      </c>
      <c r="H13" s="59">
        <v>1</v>
      </c>
      <c r="I13" s="60">
        <f t="shared" ref="I13:I15" si="10">IF(OR(F13=0,E13=0)," - ",NETWORKDAYS(E13,F13))</f>
        <v>2</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18" customHeight="1" x14ac:dyDescent="0.2">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14" s="100" t="s">
        <v>146</v>
      </c>
      <c r="D14" s="99"/>
      <c r="E14" s="75">
        <v>44459</v>
      </c>
      <c r="F14" s="76">
        <f t="shared" si="9"/>
        <v>44460</v>
      </c>
      <c r="G14" s="58">
        <v>2</v>
      </c>
      <c r="H14" s="59">
        <v>1</v>
      </c>
      <c r="I14" s="60">
        <f t="shared" si="10"/>
        <v>2</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18" customHeight="1" x14ac:dyDescent="0.2">
      <c r="A1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2.1.4</v>
      </c>
      <c r="B15" s="100" t="s">
        <v>147</v>
      </c>
      <c r="D15" s="99"/>
      <c r="E15" s="75">
        <v>44459</v>
      </c>
      <c r="F15" s="76">
        <f t="shared" si="9"/>
        <v>44460</v>
      </c>
      <c r="G15" s="58">
        <v>2</v>
      </c>
      <c r="H15" s="59">
        <v>0.2</v>
      </c>
      <c r="I15" s="60">
        <f t="shared" si="10"/>
        <v>2</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8" customHeight="1" x14ac:dyDescent="0.2">
      <c r="A1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98" t="s">
        <v>143</v>
      </c>
      <c r="D16" s="99"/>
      <c r="E16" s="75">
        <v>44459</v>
      </c>
      <c r="F16" s="76">
        <f t="shared" ref="F16:F27" si="11">IF(ISBLANK(E16)," - ",IF(G16=0,E16,E16+G16-1))</f>
        <v>44459</v>
      </c>
      <c r="G16" s="58">
        <v>1</v>
      </c>
      <c r="H16" s="59">
        <v>1</v>
      </c>
      <c r="I16" s="60">
        <f t="shared" ref="I16:I27" si="12">IF(OR(F16=0,E16=0)," - ",NETWORKDAYS(E16,F16))</f>
        <v>1</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18" customHeight="1" x14ac:dyDescent="0.2">
      <c r="A1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7" s="100" t="s">
        <v>148</v>
      </c>
      <c r="D17" s="99"/>
      <c r="E17" s="75">
        <v>44459</v>
      </c>
      <c r="F17" s="76">
        <f t="shared" si="11"/>
        <v>44459</v>
      </c>
      <c r="G17" s="58">
        <v>1</v>
      </c>
      <c r="H17" s="59">
        <v>1</v>
      </c>
      <c r="I17" s="60">
        <f t="shared" si="12"/>
        <v>1</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18" customHeight="1" x14ac:dyDescent="0.2">
      <c r="A1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18" s="100" t="s">
        <v>149</v>
      </c>
      <c r="D18" s="99"/>
      <c r="E18" s="75">
        <v>44459</v>
      </c>
      <c r="F18" s="76">
        <f t="shared" si="11"/>
        <v>44459</v>
      </c>
      <c r="G18" s="58">
        <v>1</v>
      </c>
      <c r="H18" s="59">
        <v>1</v>
      </c>
      <c r="I18" s="60">
        <f t="shared" si="12"/>
        <v>1</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18" customHeight="1" x14ac:dyDescent="0.2">
      <c r="A1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2.2.3</v>
      </c>
      <c r="B19" s="100" t="s">
        <v>150</v>
      </c>
      <c r="D19" s="99"/>
      <c r="E19" s="75">
        <v>44459</v>
      </c>
      <c r="F19" s="76">
        <f t="shared" si="11"/>
        <v>44459</v>
      </c>
      <c r="G19" s="58">
        <v>1</v>
      </c>
      <c r="H19" s="59">
        <v>1</v>
      </c>
      <c r="I19" s="60">
        <f t="shared" si="12"/>
        <v>1</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7" customFormat="1" ht="18" customHeight="1" x14ac:dyDescent="0.2">
      <c r="A2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98" t="s">
        <v>142</v>
      </c>
      <c r="D20" s="99"/>
      <c r="E20" s="75">
        <v>44459</v>
      </c>
      <c r="F20" s="76">
        <f t="shared" si="11"/>
        <v>44459</v>
      </c>
      <c r="G20" s="58">
        <v>1</v>
      </c>
      <c r="H20" s="59">
        <v>1</v>
      </c>
      <c r="I20" s="60">
        <f t="shared" si="12"/>
        <v>1</v>
      </c>
      <c r="J20" s="73"/>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c r="AP20" s="79"/>
      <c r="AQ20" s="79"/>
      <c r="AR20" s="79"/>
      <c r="AS20" s="79"/>
      <c r="AT20" s="79"/>
      <c r="AU20" s="79"/>
      <c r="AV20" s="79"/>
      <c r="AW20" s="79"/>
      <c r="AX20" s="79"/>
      <c r="AY20" s="79"/>
      <c r="AZ20" s="79"/>
      <c r="BA20" s="79"/>
      <c r="BB20" s="79"/>
      <c r="BC20" s="79"/>
      <c r="BD20" s="79"/>
      <c r="BE20" s="79"/>
      <c r="BF20" s="79"/>
      <c r="BG20" s="79"/>
      <c r="BH20" s="79"/>
      <c r="BI20" s="79"/>
      <c r="BJ20" s="79"/>
      <c r="BK20" s="79"/>
      <c r="BL20" s="79"/>
      <c r="BM20" s="79"/>
      <c r="BN20" s="79"/>
    </row>
    <row r="21" spans="1:66" s="57" customFormat="1" ht="18" customHeight="1" x14ac:dyDescent="0.2">
      <c r="A2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21" s="100" t="s">
        <v>151</v>
      </c>
      <c r="D21" s="99"/>
      <c r="E21" s="75">
        <v>44459</v>
      </c>
      <c r="F21" s="76">
        <f t="shared" si="11"/>
        <v>44459</v>
      </c>
      <c r="G21" s="58">
        <v>1</v>
      </c>
      <c r="H21" s="59">
        <v>1</v>
      </c>
      <c r="I21" s="60">
        <f t="shared" si="12"/>
        <v>1</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18" customHeight="1" x14ac:dyDescent="0.2">
      <c r="A2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22" s="100" t="s">
        <v>152</v>
      </c>
      <c r="D22" s="99"/>
      <c r="E22" s="75">
        <v>44459</v>
      </c>
      <c r="F22" s="76">
        <f t="shared" si="11"/>
        <v>44459</v>
      </c>
      <c r="G22" s="58">
        <v>1</v>
      </c>
      <c r="H22" s="59">
        <v>1</v>
      </c>
      <c r="I22" s="60">
        <f t="shared" si="12"/>
        <v>1</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1" customFormat="1" ht="18" customHeight="1" x14ac:dyDescent="0.2">
      <c r="A23" s="49" t="str">
        <f>IF(ISERROR(VALUE(SUBSTITUTE(prevWBS,".",""))),"1",IF(ISERROR(FIND("`",SUBSTITUTE(prevWBS,".","`",1))),TEXT(VALUE(prevWBS)+1,"#"),TEXT(VALUE(LEFT(prevWBS,FIND("`",SUBSTITUTE(prevWBS,".","`",1))-1))+1,"#")))</f>
        <v>3</v>
      </c>
      <c r="B23" s="50" t="s">
        <v>155</v>
      </c>
      <c r="D23" s="52"/>
      <c r="E23" s="77"/>
      <c r="F23" s="77" t="str">
        <f t="shared" si="11"/>
        <v xml:space="preserve"> - </v>
      </c>
      <c r="G23" s="53"/>
      <c r="H23" s="54"/>
      <c r="I23" s="55" t="str">
        <f t="shared" si="12"/>
        <v xml:space="preserve"> - </v>
      </c>
      <c r="J23" s="74"/>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c r="BB23" s="81"/>
      <c r="BC23" s="81"/>
      <c r="BD23" s="81"/>
      <c r="BE23" s="81"/>
      <c r="BF23" s="81"/>
      <c r="BG23" s="81"/>
      <c r="BH23" s="81"/>
      <c r="BI23" s="81"/>
      <c r="BJ23" s="81"/>
      <c r="BK23" s="81"/>
      <c r="BL23" s="81"/>
      <c r="BM23" s="81"/>
      <c r="BN23" s="81"/>
    </row>
    <row r="24" spans="1:66" s="57" customFormat="1" ht="18" customHeight="1" x14ac:dyDescent="0.2">
      <c r="A2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98" t="s">
        <v>228</v>
      </c>
      <c r="D24" s="99"/>
      <c r="E24" s="75">
        <v>44459</v>
      </c>
      <c r="F24" s="76">
        <f t="shared" ref="F24:F26" si="13">IF(ISBLANK(E24)," - ",IF(G24=0,E24,E24+G24-1))</f>
        <v>44459</v>
      </c>
      <c r="G24" s="58">
        <v>1</v>
      </c>
      <c r="H24" s="59">
        <v>0</v>
      </c>
      <c r="I24" s="60">
        <f t="shared" ref="I24:I26" si="14">IF(OR(F24=0,E24=0)," - ",NETWORKDAYS(E24,F24))</f>
        <v>1</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8" customHeight="1" x14ac:dyDescent="0.2">
      <c r="A25" s="56" t="str">
        <f t="shared" ref="A25:A26" si="1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5" s="100" t="s">
        <v>230</v>
      </c>
      <c r="D25" s="99"/>
      <c r="E25" s="75">
        <v>44459</v>
      </c>
      <c r="F25" s="76">
        <f t="shared" si="13"/>
        <v>44459</v>
      </c>
      <c r="G25" s="58">
        <v>1</v>
      </c>
      <c r="H25" s="59">
        <v>0</v>
      </c>
      <c r="I25" s="60">
        <f t="shared" si="14"/>
        <v>1</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7" customFormat="1" ht="18" customHeight="1" x14ac:dyDescent="0.2">
      <c r="A26" s="56" t="str">
        <f t="shared" si="15"/>
        <v>3.1.2</v>
      </c>
      <c r="B26" s="100" t="s">
        <v>229</v>
      </c>
      <c r="D26" s="99"/>
      <c r="E26" s="75">
        <v>44459</v>
      </c>
      <c r="F26" s="76">
        <f t="shared" si="13"/>
        <v>44459</v>
      </c>
      <c r="G26" s="58">
        <v>1</v>
      </c>
      <c r="H26" s="59">
        <v>0</v>
      </c>
      <c r="I26" s="60">
        <f t="shared" si="14"/>
        <v>1</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18" customHeight="1" x14ac:dyDescent="0.2">
      <c r="A27" s="56" t="str">
        <f t="shared" si="5"/>
        <v>3.2</v>
      </c>
      <c r="B27" s="98" t="s">
        <v>160</v>
      </c>
      <c r="D27" s="99"/>
      <c r="E27" s="75">
        <v>44459</v>
      </c>
      <c r="F27" s="76">
        <f t="shared" si="11"/>
        <v>44459</v>
      </c>
      <c r="G27" s="58">
        <v>1</v>
      </c>
      <c r="H27" s="59">
        <v>0</v>
      </c>
      <c r="I27" s="60">
        <f t="shared" si="12"/>
        <v>1</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18" customHeight="1" x14ac:dyDescent="0.2">
      <c r="A28" s="56" t="str">
        <f t="shared" si="5"/>
        <v>3.3</v>
      </c>
      <c r="B28" s="98" t="s">
        <v>139</v>
      </c>
      <c r="D28" s="99"/>
      <c r="E28" s="75">
        <v>44459</v>
      </c>
      <c r="F28" s="76">
        <f t="shared" ref="F28:F29" si="16">IF(ISBLANK(E28)," - ",IF(G28=0,E28,E28+G28-1))</f>
        <v>44459</v>
      </c>
      <c r="G28" s="58">
        <v>1</v>
      </c>
      <c r="H28" s="59">
        <v>0</v>
      </c>
      <c r="I28" s="60">
        <f t="shared" ref="I28:I29" si="17">IF(OR(F28=0,E28=0)," - ",NETWORKDAYS(E28,F28))</f>
        <v>1</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7" customFormat="1" ht="18" customHeight="1" x14ac:dyDescent="0.2">
      <c r="A29" s="56" t="str">
        <f t="shared" ref="A29:A37"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29" s="100" t="s">
        <v>188</v>
      </c>
      <c r="D29" s="99"/>
      <c r="E29" s="75">
        <v>44459</v>
      </c>
      <c r="F29" s="76">
        <f t="shared" si="16"/>
        <v>44459</v>
      </c>
      <c r="G29" s="58">
        <v>1</v>
      </c>
      <c r="H29" s="59">
        <v>0</v>
      </c>
      <c r="I29" s="60">
        <f t="shared" si="17"/>
        <v>1</v>
      </c>
      <c r="J29" s="73"/>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pans="1:66" s="57" customFormat="1" ht="18" customHeight="1" x14ac:dyDescent="0.2">
      <c r="A30" s="56" t="str">
        <f t="shared" si="18"/>
        <v>3.3.2</v>
      </c>
      <c r="B30" s="100" t="s">
        <v>161</v>
      </c>
      <c r="D30" s="99"/>
      <c r="E30" s="75">
        <v>44459</v>
      </c>
      <c r="F30" s="76">
        <f t="shared" ref="F30:F128" si="19">IF(ISBLANK(E30)," - ",IF(G30=0,E30,E30+G30-1))</f>
        <v>44459</v>
      </c>
      <c r="G30" s="58">
        <v>1</v>
      </c>
      <c r="H30" s="59">
        <v>0</v>
      </c>
      <c r="I30" s="60">
        <f t="shared" si="4"/>
        <v>1</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7" customFormat="1" ht="18" customHeight="1" x14ac:dyDescent="0.2">
      <c r="A31" s="56" t="str">
        <f t="shared" si="18"/>
        <v>3.3.3</v>
      </c>
      <c r="B31" s="100" t="s">
        <v>162</v>
      </c>
      <c r="D31" s="99"/>
      <c r="E31" s="75">
        <v>44459</v>
      </c>
      <c r="F31" s="76">
        <f t="shared" si="19"/>
        <v>44459</v>
      </c>
      <c r="G31" s="58">
        <v>1</v>
      </c>
      <c r="H31" s="59">
        <v>0</v>
      </c>
      <c r="I31" s="60">
        <f t="shared" si="4"/>
        <v>1</v>
      </c>
      <c r="J31" s="73"/>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row>
    <row r="32" spans="1:66" s="57" customFormat="1" ht="18" customHeight="1" x14ac:dyDescent="0.2">
      <c r="A32" s="56" t="str">
        <f t="shared" si="18"/>
        <v>3.3.4</v>
      </c>
      <c r="B32" s="100" t="s">
        <v>163</v>
      </c>
      <c r="D32" s="99"/>
      <c r="E32" s="75">
        <v>44459</v>
      </c>
      <c r="F32" s="76">
        <f t="shared" si="19"/>
        <v>44459</v>
      </c>
      <c r="G32" s="58">
        <v>1</v>
      </c>
      <c r="H32" s="59">
        <v>0</v>
      </c>
      <c r="I32" s="60">
        <f t="shared" si="4"/>
        <v>1</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pans="1:66" s="57" customFormat="1" ht="18" customHeight="1" x14ac:dyDescent="0.2">
      <c r="A33" s="56" t="str">
        <f t="shared" si="18"/>
        <v>3.3.5</v>
      </c>
      <c r="B33" s="100" t="s">
        <v>164</v>
      </c>
      <c r="D33" s="99"/>
      <c r="E33" s="75">
        <v>44459</v>
      </c>
      <c r="F33" s="76">
        <f t="shared" si="19"/>
        <v>44459</v>
      </c>
      <c r="G33" s="58">
        <v>1</v>
      </c>
      <c r="H33" s="59">
        <v>0</v>
      </c>
      <c r="I33" s="60">
        <f t="shared" si="4"/>
        <v>1</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18" customHeight="1" x14ac:dyDescent="0.2">
      <c r="A34" s="56" t="str">
        <f t="shared" si="18"/>
        <v>3.3.6</v>
      </c>
      <c r="B34" s="100" t="s">
        <v>165</v>
      </c>
      <c r="D34" s="99"/>
      <c r="E34" s="75">
        <v>44459</v>
      </c>
      <c r="F34" s="76">
        <f t="shared" si="19"/>
        <v>44459</v>
      </c>
      <c r="G34" s="58">
        <v>1</v>
      </c>
      <c r="H34" s="59">
        <v>0</v>
      </c>
      <c r="I34" s="60">
        <f t="shared" si="4"/>
        <v>1</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pans="1:66" s="57" customFormat="1" ht="18" customHeight="1" x14ac:dyDescent="0.2">
      <c r="A35" s="56" t="str">
        <f t="shared" si="18"/>
        <v>3.3.7</v>
      </c>
      <c r="B35" s="100" t="s">
        <v>166</v>
      </c>
      <c r="D35" s="99"/>
      <c r="E35" s="75">
        <v>44459</v>
      </c>
      <c r="F35" s="76">
        <f t="shared" si="19"/>
        <v>44459</v>
      </c>
      <c r="G35" s="58">
        <v>1</v>
      </c>
      <c r="H35" s="59">
        <v>0</v>
      </c>
      <c r="I35" s="60">
        <f t="shared" si="4"/>
        <v>1</v>
      </c>
      <c r="J35" s="73"/>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pans="1:66" s="57" customFormat="1" ht="18" customHeight="1" x14ac:dyDescent="0.2">
      <c r="A36" s="56" t="str">
        <f t="shared" si="18"/>
        <v>3.3.8</v>
      </c>
      <c r="B36" s="100" t="s">
        <v>167</v>
      </c>
      <c r="D36" s="99"/>
      <c r="E36" s="75">
        <v>44459</v>
      </c>
      <c r="F36" s="76">
        <f t="shared" si="19"/>
        <v>44459</v>
      </c>
      <c r="G36" s="58">
        <v>1</v>
      </c>
      <c r="H36" s="59">
        <v>0</v>
      </c>
      <c r="I36" s="60">
        <f t="shared" si="4"/>
        <v>1</v>
      </c>
      <c r="J36" s="73"/>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pans="1:66" s="57" customFormat="1" ht="18" customHeight="1" x14ac:dyDescent="0.2">
      <c r="A37" s="56" t="str">
        <f t="shared" si="18"/>
        <v>3.3.9</v>
      </c>
      <c r="B37" s="100" t="s">
        <v>168</v>
      </c>
      <c r="D37" s="99"/>
      <c r="E37" s="75">
        <v>44459</v>
      </c>
      <c r="F37" s="76">
        <f t="shared" si="19"/>
        <v>44459</v>
      </c>
      <c r="G37" s="58">
        <v>1</v>
      </c>
      <c r="H37" s="59">
        <v>0</v>
      </c>
      <c r="I37" s="60">
        <f t="shared" si="4"/>
        <v>1</v>
      </c>
      <c r="J37" s="73"/>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row>
    <row r="38" spans="1:66" s="57" customFormat="1" ht="18" customHeight="1" x14ac:dyDescent="0.2">
      <c r="A38" s="56" t="str">
        <f t="shared" si="5"/>
        <v>3.4</v>
      </c>
      <c r="B38" s="98" t="s">
        <v>138</v>
      </c>
      <c r="D38" s="99"/>
      <c r="E38" s="75">
        <v>44459</v>
      </c>
      <c r="F38" s="76">
        <f t="shared" ref="F38:F47" si="20">IF(ISBLANK(E38)," - ",IF(G38=0,E38,E38+G38-1))</f>
        <v>44459</v>
      </c>
      <c r="G38" s="58">
        <v>1</v>
      </c>
      <c r="H38" s="59">
        <v>0</v>
      </c>
      <c r="I38" s="60">
        <f t="shared" ref="I38:I47" si="21">IF(OR(F38=0,E38=0)," - ",NETWORKDAYS(E38,F38))</f>
        <v>1</v>
      </c>
      <c r="J38" s="73"/>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pans="1:66" s="57" customFormat="1" ht="18" customHeight="1" x14ac:dyDescent="0.2">
      <c r="A39" s="56" t="str">
        <f t="shared" ref="A39:A47" si="2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39" s="100" t="s">
        <v>190</v>
      </c>
      <c r="D39" s="99"/>
      <c r="E39" s="75">
        <v>44459</v>
      </c>
      <c r="F39" s="76">
        <f t="shared" si="20"/>
        <v>44459</v>
      </c>
      <c r="G39" s="58">
        <v>1</v>
      </c>
      <c r="H39" s="59">
        <v>0</v>
      </c>
      <c r="I39" s="60">
        <f t="shared" si="21"/>
        <v>1</v>
      </c>
      <c r="J39" s="73"/>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row>
    <row r="40" spans="1:66" s="57" customFormat="1" ht="18" customHeight="1" x14ac:dyDescent="0.2">
      <c r="A40" s="56" t="str">
        <f t="shared" si="22"/>
        <v>3.4.2</v>
      </c>
      <c r="B40" s="100" t="s">
        <v>169</v>
      </c>
      <c r="D40" s="99"/>
      <c r="E40" s="75">
        <v>44459</v>
      </c>
      <c r="F40" s="76">
        <f t="shared" si="20"/>
        <v>44459</v>
      </c>
      <c r="G40" s="58">
        <v>1</v>
      </c>
      <c r="H40" s="59">
        <v>0</v>
      </c>
      <c r="I40" s="60">
        <f t="shared" si="21"/>
        <v>1</v>
      </c>
      <c r="J40" s="73"/>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row>
    <row r="41" spans="1:66" s="57" customFormat="1" ht="18" customHeight="1" x14ac:dyDescent="0.2">
      <c r="A41" s="56" t="str">
        <f t="shared" si="22"/>
        <v>3.4.3</v>
      </c>
      <c r="B41" s="100" t="s">
        <v>170</v>
      </c>
      <c r="D41" s="99"/>
      <c r="E41" s="75">
        <v>44459</v>
      </c>
      <c r="F41" s="76">
        <f t="shared" si="20"/>
        <v>44459</v>
      </c>
      <c r="G41" s="58">
        <v>1</v>
      </c>
      <c r="H41" s="59">
        <v>0</v>
      </c>
      <c r="I41" s="60">
        <f t="shared" si="21"/>
        <v>1</v>
      </c>
      <c r="J41" s="73"/>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row>
    <row r="42" spans="1:66" s="57" customFormat="1" ht="18" customHeight="1" x14ac:dyDescent="0.2">
      <c r="A42" s="56" t="str">
        <f t="shared" si="22"/>
        <v>3.4.4</v>
      </c>
      <c r="B42" s="100" t="s">
        <v>171</v>
      </c>
      <c r="D42" s="99"/>
      <c r="E42" s="75">
        <v>44459</v>
      </c>
      <c r="F42" s="76">
        <f t="shared" si="20"/>
        <v>44459</v>
      </c>
      <c r="G42" s="58">
        <v>1</v>
      </c>
      <c r="H42" s="59">
        <v>0</v>
      </c>
      <c r="I42" s="60">
        <f t="shared" si="21"/>
        <v>1</v>
      </c>
      <c r="J42" s="73"/>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row>
    <row r="43" spans="1:66" s="57" customFormat="1" ht="18" customHeight="1" x14ac:dyDescent="0.2">
      <c r="A43" s="56" t="str">
        <f t="shared" si="22"/>
        <v>3.4.5</v>
      </c>
      <c r="B43" s="100" t="s">
        <v>172</v>
      </c>
      <c r="D43" s="99"/>
      <c r="E43" s="75">
        <v>44459</v>
      </c>
      <c r="F43" s="76">
        <f t="shared" si="20"/>
        <v>44459</v>
      </c>
      <c r="G43" s="58">
        <v>1</v>
      </c>
      <c r="H43" s="59">
        <v>0</v>
      </c>
      <c r="I43" s="60">
        <f t="shared" si="21"/>
        <v>1</v>
      </c>
      <c r="J43" s="73"/>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row>
    <row r="44" spans="1:66" s="57" customFormat="1" ht="18" customHeight="1" x14ac:dyDescent="0.2">
      <c r="A44" s="56" t="str">
        <f t="shared" si="22"/>
        <v>3.4.6</v>
      </c>
      <c r="B44" s="100" t="s">
        <v>173</v>
      </c>
      <c r="D44" s="99"/>
      <c r="E44" s="75">
        <v>44459</v>
      </c>
      <c r="F44" s="76">
        <f t="shared" si="20"/>
        <v>44459</v>
      </c>
      <c r="G44" s="58">
        <v>1</v>
      </c>
      <c r="H44" s="59">
        <v>0</v>
      </c>
      <c r="I44" s="60">
        <f t="shared" si="21"/>
        <v>1</v>
      </c>
      <c r="J44" s="73"/>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row>
    <row r="45" spans="1:66" s="57" customFormat="1" ht="18" customHeight="1" x14ac:dyDescent="0.2">
      <c r="A45" s="56" t="str">
        <f t="shared" si="22"/>
        <v>3.4.7</v>
      </c>
      <c r="B45" s="100" t="s">
        <v>174</v>
      </c>
      <c r="D45" s="99"/>
      <c r="E45" s="75">
        <v>44459</v>
      </c>
      <c r="F45" s="76">
        <f t="shared" si="20"/>
        <v>44459</v>
      </c>
      <c r="G45" s="58">
        <v>1</v>
      </c>
      <c r="H45" s="59">
        <v>0</v>
      </c>
      <c r="I45" s="60">
        <f t="shared" si="21"/>
        <v>1</v>
      </c>
      <c r="J45" s="73"/>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row>
    <row r="46" spans="1:66" s="57" customFormat="1" ht="18" customHeight="1" x14ac:dyDescent="0.2">
      <c r="A46" s="56" t="str">
        <f t="shared" si="22"/>
        <v>3.4.8</v>
      </c>
      <c r="B46" s="100" t="s">
        <v>175</v>
      </c>
      <c r="D46" s="99"/>
      <c r="E46" s="75">
        <v>44459</v>
      </c>
      <c r="F46" s="76">
        <f t="shared" si="20"/>
        <v>44459</v>
      </c>
      <c r="G46" s="58">
        <v>1</v>
      </c>
      <c r="H46" s="59">
        <v>0</v>
      </c>
      <c r="I46" s="60">
        <f t="shared" si="21"/>
        <v>1</v>
      </c>
      <c r="J46" s="73"/>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row>
    <row r="47" spans="1:66" s="57" customFormat="1" ht="18" customHeight="1" x14ac:dyDescent="0.2">
      <c r="A47" s="56" t="str">
        <f t="shared" si="22"/>
        <v>3.4.9</v>
      </c>
      <c r="B47" s="100" t="s">
        <v>176</v>
      </c>
      <c r="D47" s="99"/>
      <c r="E47" s="75">
        <v>44459</v>
      </c>
      <c r="F47" s="76">
        <f t="shared" si="20"/>
        <v>44459</v>
      </c>
      <c r="G47" s="58">
        <v>1</v>
      </c>
      <c r="H47" s="59">
        <v>0</v>
      </c>
      <c r="I47" s="60">
        <f t="shared" si="21"/>
        <v>1</v>
      </c>
      <c r="J47" s="73"/>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row>
    <row r="48" spans="1:66" s="57" customFormat="1" ht="18" customHeight="1" x14ac:dyDescent="0.2">
      <c r="A48" s="56" t="str">
        <f t="shared" si="5"/>
        <v>3.5</v>
      </c>
      <c r="B48" s="98" t="s">
        <v>141</v>
      </c>
      <c r="D48" s="99"/>
      <c r="E48" s="75">
        <v>44459</v>
      </c>
      <c r="F48" s="76">
        <f t="shared" si="19"/>
        <v>44459</v>
      </c>
      <c r="G48" s="58">
        <v>1</v>
      </c>
      <c r="H48" s="59">
        <v>0</v>
      </c>
      <c r="I48" s="60">
        <f t="shared" si="4"/>
        <v>1</v>
      </c>
      <c r="J48" s="73"/>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row>
    <row r="49" spans="1:66" s="57" customFormat="1" ht="18" customHeight="1" x14ac:dyDescent="0.2">
      <c r="A49" s="56" t="str">
        <f t="shared" ref="A49:A57" si="23">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49" s="100" t="s">
        <v>190</v>
      </c>
      <c r="D49" s="99"/>
      <c r="E49" s="75">
        <v>44459</v>
      </c>
      <c r="F49" s="76">
        <f t="shared" si="19"/>
        <v>44459</v>
      </c>
      <c r="G49" s="58">
        <v>1</v>
      </c>
      <c r="H49" s="59">
        <v>0</v>
      </c>
      <c r="I49" s="60">
        <f t="shared" si="4"/>
        <v>1</v>
      </c>
      <c r="J49" s="73"/>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row>
    <row r="50" spans="1:66" s="57" customFormat="1" ht="18" customHeight="1" x14ac:dyDescent="0.2">
      <c r="A50" s="56" t="str">
        <f t="shared" si="23"/>
        <v>3.5.2</v>
      </c>
      <c r="B50" s="100" t="s">
        <v>169</v>
      </c>
      <c r="D50" s="99"/>
      <c r="E50" s="75">
        <v>44459</v>
      </c>
      <c r="F50" s="76">
        <f t="shared" ref="F50:F57" si="24">IF(ISBLANK(E50)," - ",IF(G50=0,E50,E50+G50-1))</f>
        <v>44459</v>
      </c>
      <c r="G50" s="58">
        <v>1</v>
      </c>
      <c r="H50" s="59">
        <v>0</v>
      </c>
      <c r="I50" s="60">
        <f t="shared" ref="I50:I57" si="25">IF(OR(F50=0,E50=0)," - ",NETWORKDAYS(E50,F50))</f>
        <v>1</v>
      </c>
      <c r="J50" s="73"/>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row>
    <row r="51" spans="1:66" s="57" customFormat="1" ht="18" customHeight="1" x14ac:dyDescent="0.2">
      <c r="A51" s="56" t="str">
        <f t="shared" si="23"/>
        <v>3.5.3</v>
      </c>
      <c r="B51" s="100" t="s">
        <v>170</v>
      </c>
      <c r="D51" s="99"/>
      <c r="E51" s="75">
        <v>44459</v>
      </c>
      <c r="F51" s="76">
        <f t="shared" si="24"/>
        <v>44459</v>
      </c>
      <c r="G51" s="58">
        <v>1</v>
      </c>
      <c r="H51" s="59">
        <v>0</v>
      </c>
      <c r="I51" s="60">
        <f t="shared" si="25"/>
        <v>1</v>
      </c>
      <c r="J51" s="73"/>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row>
    <row r="52" spans="1:66" s="57" customFormat="1" ht="18" customHeight="1" x14ac:dyDescent="0.2">
      <c r="A52" s="56" t="str">
        <f t="shared" si="23"/>
        <v>3.5.4</v>
      </c>
      <c r="B52" s="100" t="s">
        <v>171</v>
      </c>
      <c r="D52" s="99"/>
      <c r="E52" s="75">
        <v>44459</v>
      </c>
      <c r="F52" s="76">
        <f t="shared" si="24"/>
        <v>44459</v>
      </c>
      <c r="G52" s="58">
        <v>1</v>
      </c>
      <c r="H52" s="59">
        <v>0</v>
      </c>
      <c r="I52" s="60">
        <f t="shared" si="25"/>
        <v>1</v>
      </c>
      <c r="J52" s="73"/>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row>
    <row r="53" spans="1:66" s="57" customFormat="1" ht="18" customHeight="1" x14ac:dyDescent="0.2">
      <c r="A53" s="56" t="str">
        <f t="shared" si="23"/>
        <v>3.5.5</v>
      </c>
      <c r="B53" s="100" t="s">
        <v>172</v>
      </c>
      <c r="D53" s="99"/>
      <c r="E53" s="75">
        <v>44459</v>
      </c>
      <c r="F53" s="76">
        <f t="shared" si="24"/>
        <v>44459</v>
      </c>
      <c r="G53" s="58">
        <v>1</v>
      </c>
      <c r="H53" s="59">
        <v>0</v>
      </c>
      <c r="I53" s="60">
        <f t="shared" si="25"/>
        <v>1</v>
      </c>
      <c r="J53" s="73"/>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row>
    <row r="54" spans="1:66" s="57" customFormat="1" ht="18" customHeight="1" x14ac:dyDescent="0.2">
      <c r="A54" s="56" t="str">
        <f t="shared" si="23"/>
        <v>3.5.6</v>
      </c>
      <c r="B54" s="100" t="s">
        <v>173</v>
      </c>
      <c r="D54" s="99"/>
      <c r="E54" s="75">
        <v>44459</v>
      </c>
      <c r="F54" s="76">
        <f t="shared" si="24"/>
        <v>44459</v>
      </c>
      <c r="G54" s="58">
        <v>1</v>
      </c>
      <c r="H54" s="59">
        <v>0</v>
      </c>
      <c r="I54" s="60">
        <f t="shared" si="25"/>
        <v>1</v>
      </c>
      <c r="J54" s="73"/>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row>
    <row r="55" spans="1:66" s="57" customFormat="1" ht="18" customHeight="1" x14ac:dyDescent="0.2">
      <c r="A55" s="56" t="str">
        <f t="shared" si="23"/>
        <v>3.5.7</v>
      </c>
      <c r="B55" s="100" t="s">
        <v>174</v>
      </c>
      <c r="D55" s="99"/>
      <c r="E55" s="75">
        <v>44459</v>
      </c>
      <c r="F55" s="76">
        <f t="shared" si="24"/>
        <v>44459</v>
      </c>
      <c r="G55" s="58">
        <v>1</v>
      </c>
      <c r="H55" s="59">
        <v>0</v>
      </c>
      <c r="I55" s="60">
        <f t="shared" si="25"/>
        <v>1</v>
      </c>
      <c r="J55" s="73"/>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row>
    <row r="56" spans="1:66" s="57" customFormat="1" ht="18" customHeight="1" x14ac:dyDescent="0.2">
      <c r="A56" s="56" t="str">
        <f t="shared" si="23"/>
        <v>3.5.8</v>
      </c>
      <c r="B56" s="100" t="s">
        <v>175</v>
      </c>
      <c r="D56" s="99"/>
      <c r="E56" s="75">
        <v>44459</v>
      </c>
      <c r="F56" s="76">
        <f t="shared" si="24"/>
        <v>44459</v>
      </c>
      <c r="G56" s="58">
        <v>1</v>
      </c>
      <c r="H56" s="59">
        <v>0</v>
      </c>
      <c r="I56" s="60">
        <f t="shared" si="25"/>
        <v>1</v>
      </c>
      <c r="J56" s="73"/>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row>
    <row r="57" spans="1:66" s="57" customFormat="1" ht="18" customHeight="1" x14ac:dyDescent="0.2">
      <c r="A57" s="56" t="str">
        <f t="shared" si="23"/>
        <v>3.5.9</v>
      </c>
      <c r="B57" s="100" t="s">
        <v>176</v>
      </c>
      <c r="D57" s="99"/>
      <c r="E57" s="75">
        <v>44459</v>
      </c>
      <c r="F57" s="76">
        <f t="shared" si="24"/>
        <v>44459</v>
      </c>
      <c r="G57" s="58">
        <v>1</v>
      </c>
      <c r="H57" s="59">
        <v>0</v>
      </c>
      <c r="I57" s="60">
        <f t="shared" si="25"/>
        <v>1</v>
      </c>
      <c r="J57" s="73"/>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row>
    <row r="58" spans="1:66" s="57" customFormat="1" ht="18" customHeight="1" x14ac:dyDescent="0.2">
      <c r="A58" s="56" t="str">
        <f t="shared" si="5"/>
        <v>3.6</v>
      </c>
      <c r="B58" s="98" t="s">
        <v>137</v>
      </c>
      <c r="D58" s="99"/>
      <c r="E58" s="75">
        <v>44459</v>
      </c>
      <c r="F58" s="76">
        <f>IF(ISBLANK(E58)," - ",IF(G58=0,E58,E58+G58-1))</f>
        <v>44459</v>
      </c>
      <c r="G58" s="58">
        <v>1</v>
      </c>
      <c r="H58" s="59">
        <v>0</v>
      </c>
      <c r="I58" s="60">
        <f>IF(OR(F58=0,E58=0)," - ",NETWORKDAYS(E58,F58))</f>
        <v>1</v>
      </c>
      <c r="J58" s="73"/>
      <c r="K58" s="79"/>
      <c r="L58" s="79"/>
      <c r="M58" s="80"/>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row>
    <row r="59" spans="1:66" s="51" customFormat="1" ht="18" customHeight="1" x14ac:dyDescent="0.2">
      <c r="A59" s="49" t="str">
        <f>IF(ISERROR(VALUE(SUBSTITUTE(prevWBS,".",""))),"1",IF(ISERROR(FIND("`",SUBSTITUTE(prevWBS,".","`",1))),TEXT(VALUE(prevWBS)+1,"#"),TEXT(VALUE(LEFT(prevWBS,FIND("`",SUBSTITUTE(prevWBS,".","`",1))-1))+1,"#")))</f>
        <v>4</v>
      </c>
      <c r="B59" s="50" t="s">
        <v>131</v>
      </c>
      <c r="D59" s="52"/>
      <c r="E59" s="77"/>
      <c r="F59" s="77" t="str">
        <f t="shared" si="19"/>
        <v xml:space="preserve"> - </v>
      </c>
      <c r="G59" s="53"/>
      <c r="H59" s="54"/>
      <c r="I59" s="55" t="str">
        <f t="shared" si="4"/>
        <v xml:space="preserve"> - </v>
      </c>
      <c r="J59" s="74"/>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c r="BG59" s="81"/>
      <c r="BH59" s="81"/>
      <c r="BI59" s="81"/>
      <c r="BJ59" s="81"/>
      <c r="BK59" s="81"/>
      <c r="BL59" s="81"/>
      <c r="BM59" s="81"/>
      <c r="BN59" s="81"/>
    </row>
    <row r="60" spans="1:66" s="57" customFormat="1" ht="18" customHeight="1" x14ac:dyDescent="0.2">
      <c r="A6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60" s="98" t="s">
        <v>185</v>
      </c>
      <c r="D60" s="99"/>
      <c r="E60" s="75">
        <v>44459</v>
      </c>
      <c r="F60" s="76">
        <f t="shared" ref="F60:F69" si="26">IF(ISBLANK(E60)," - ",IF(G60=0,E60,E60+G60-1))</f>
        <v>44459</v>
      </c>
      <c r="G60" s="58">
        <v>1</v>
      </c>
      <c r="H60" s="59">
        <v>0</v>
      </c>
      <c r="I60" s="60">
        <f t="shared" ref="I60:I69" si="27">IF(OR(F60=0,E60=0)," - ",NETWORKDAYS(E60,F60))</f>
        <v>1</v>
      </c>
      <c r="J60" s="73"/>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row>
    <row r="61" spans="1:66" s="57" customFormat="1" ht="18" customHeight="1" x14ac:dyDescent="0.2">
      <c r="A61" s="56" t="str">
        <f t="shared" ref="A61:A69" si="2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61" s="100" t="s">
        <v>188</v>
      </c>
      <c r="D61" s="99"/>
      <c r="E61" s="75">
        <v>44459</v>
      </c>
      <c r="F61" s="76">
        <f t="shared" si="26"/>
        <v>44459</v>
      </c>
      <c r="G61" s="58">
        <v>1</v>
      </c>
      <c r="H61" s="59">
        <v>0</v>
      </c>
      <c r="I61" s="60">
        <f t="shared" si="27"/>
        <v>1</v>
      </c>
      <c r="J61" s="73"/>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row>
    <row r="62" spans="1:66" s="57" customFormat="1" ht="18" customHeight="1" x14ac:dyDescent="0.2">
      <c r="A62" s="56" t="str">
        <f t="shared" si="28"/>
        <v>4.1.2</v>
      </c>
      <c r="B62" s="100" t="s">
        <v>161</v>
      </c>
      <c r="D62" s="99"/>
      <c r="E62" s="75">
        <v>44459</v>
      </c>
      <c r="F62" s="76">
        <f t="shared" si="26"/>
        <v>44459</v>
      </c>
      <c r="G62" s="58">
        <v>1</v>
      </c>
      <c r="H62" s="59">
        <v>0</v>
      </c>
      <c r="I62" s="60">
        <f t="shared" si="27"/>
        <v>1</v>
      </c>
      <c r="J62" s="73"/>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row>
    <row r="63" spans="1:66" s="57" customFormat="1" ht="18" customHeight="1" x14ac:dyDescent="0.2">
      <c r="A63" s="56" t="str">
        <f t="shared" si="28"/>
        <v>4.1.3</v>
      </c>
      <c r="B63" s="100" t="s">
        <v>162</v>
      </c>
      <c r="D63" s="99"/>
      <c r="E63" s="75">
        <v>44459</v>
      </c>
      <c r="F63" s="76">
        <f t="shared" si="26"/>
        <v>44459</v>
      </c>
      <c r="G63" s="58">
        <v>1</v>
      </c>
      <c r="H63" s="59">
        <v>0</v>
      </c>
      <c r="I63" s="60">
        <f t="shared" si="27"/>
        <v>1</v>
      </c>
      <c r="J63" s="73"/>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row>
    <row r="64" spans="1:66" s="57" customFormat="1" ht="18" customHeight="1" x14ac:dyDescent="0.2">
      <c r="A64" s="56" t="str">
        <f t="shared" si="28"/>
        <v>4.1.4</v>
      </c>
      <c r="B64" s="100" t="s">
        <v>163</v>
      </c>
      <c r="D64" s="99"/>
      <c r="E64" s="75">
        <v>44459</v>
      </c>
      <c r="F64" s="76">
        <f t="shared" si="26"/>
        <v>44459</v>
      </c>
      <c r="G64" s="58">
        <v>1</v>
      </c>
      <c r="H64" s="59">
        <v>0</v>
      </c>
      <c r="I64" s="60">
        <f t="shared" si="27"/>
        <v>1</v>
      </c>
      <c r="J64" s="73"/>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row>
    <row r="65" spans="1:66" s="57" customFormat="1" ht="18" customHeight="1" x14ac:dyDescent="0.2">
      <c r="A65" s="56" t="str">
        <f t="shared" si="28"/>
        <v>4.1.5</v>
      </c>
      <c r="B65" s="100" t="s">
        <v>164</v>
      </c>
      <c r="D65" s="99"/>
      <c r="E65" s="75">
        <v>44459</v>
      </c>
      <c r="F65" s="76">
        <f t="shared" si="26"/>
        <v>44459</v>
      </c>
      <c r="G65" s="58">
        <v>1</v>
      </c>
      <c r="H65" s="59">
        <v>0</v>
      </c>
      <c r="I65" s="60">
        <f t="shared" si="27"/>
        <v>1</v>
      </c>
      <c r="J65" s="73"/>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row>
    <row r="66" spans="1:66" s="57" customFormat="1" ht="18" customHeight="1" x14ac:dyDescent="0.2">
      <c r="A66" s="56" t="str">
        <f t="shared" si="28"/>
        <v>4.1.6</v>
      </c>
      <c r="B66" s="100" t="s">
        <v>165</v>
      </c>
      <c r="D66" s="99"/>
      <c r="E66" s="75">
        <v>44459</v>
      </c>
      <c r="F66" s="76">
        <f t="shared" si="26"/>
        <v>44459</v>
      </c>
      <c r="G66" s="58">
        <v>1</v>
      </c>
      <c r="H66" s="59">
        <v>0</v>
      </c>
      <c r="I66" s="60">
        <f t="shared" si="27"/>
        <v>1</v>
      </c>
      <c r="J66" s="73"/>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row>
    <row r="67" spans="1:66" s="57" customFormat="1" ht="18" customHeight="1" x14ac:dyDescent="0.2">
      <c r="A67" s="56" t="str">
        <f t="shared" si="28"/>
        <v>4.1.7</v>
      </c>
      <c r="B67" s="100" t="s">
        <v>166</v>
      </c>
      <c r="D67" s="99"/>
      <c r="E67" s="75">
        <v>44459</v>
      </c>
      <c r="F67" s="76">
        <f t="shared" si="26"/>
        <v>44459</v>
      </c>
      <c r="G67" s="58">
        <v>1</v>
      </c>
      <c r="H67" s="59">
        <v>0</v>
      </c>
      <c r="I67" s="60">
        <f t="shared" si="27"/>
        <v>1</v>
      </c>
      <c r="J67" s="73"/>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row>
    <row r="68" spans="1:66" s="57" customFormat="1" ht="18" customHeight="1" x14ac:dyDescent="0.2">
      <c r="A68" s="56" t="str">
        <f t="shared" si="28"/>
        <v>4.1.8</v>
      </c>
      <c r="B68" s="100" t="s">
        <v>167</v>
      </c>
      <c r="D68" s="99"/>
      <c r="E68" s="75">
        <v>44459</v>
      </c>
      <c r="F68" s="76">
        <f t="shared" si="26"/>
        <v>44459</v>
      </c>
      <c r="G68" s="58">
        <v>1</v>
      </c>
      <c r="H68" s="59">
        <v>0</v>
      </c>
      <c r="I68" s="60">
        <f t="shared" si="27"/>
        <v>1</v>
      </c>
      <c r="J68" s="73"/>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row>
    <row r="69" spans="1:66" s="57" customFormat="1" ht="18" customHeight="1" x14ac:dyDescent="0.2">
      <c r="A69" s="56" t="str">
        <f t="shared" si="28"/>
        <v>4.1.9</v>
      </c>
      <c r="B69" s="100" t="s">
        <v>168</v>
      </c>
      <c r="D69" s="99"/>
      <c r="E69" s="75">
        <v>44459</v>
      </c>
      <c r="F69" s="76">
        <f t="shared" si="26"/>
        <v>44459</v>
      </c>
      <c r="G69" s="58">
        <v>1</v>
      </c>
      <c r="H69" s="59">
        <v>0</v>
      </c>
      <c r="I69" s="60">
        <f t="shared" si="27"/>
        <v>1</v>
      </c>
      <c r="J69" s="73"/>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row>
    <row r="70" spans="1:66" s="57" customFormat="1" ht="18" customHeight="1" x14ac:dyDescent="0.2">
      <c r="A7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70" s="98" t="s">
        <v>156</v>
      </c>
      <c r="D70" s="99"/>
      <c r="E70" s="75">
        <v>44459</v>
      </c>
      <c r="F70" s="76">
        <f t="shared" si="19"/>
        <v>44459</v>
      </c>
      <c r="G70" s="58">
        <v>1</v>
      </c>
      <c r="H70" s="59">
        <v>0</v>
      </c>
      <c r="I70" s="60">
        <f t="shared" si="4"/>
        <v>1</v>
      </c>
      <c r="J70" s="73"/>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row>
    <row r="71" spans="1:66" s="57" customFormat="1" ht="18" customHeight="1" x14ac:dyDescent="0.2">
      <c r="A71" s="56" t="str">
        <f t="shared" ref="A71:A79" si="29">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71" s="100" t="s">
        <v>190</v>
      </c>
      <c r="D71" s="99"/>
      <c r="E71" s="75">
        <v>44459</v>
      </c>
      <c r="F71" s="76">
        <f t="shared" ref="F71" si="30">IF(ISBLANK(E71)," - ",IF(G71=0,E71,E71+G71-1))</f>
        <v>44459</v>
      </c>
      <c r="G71" s="58">
        <v>1</v>
      </c>
      <c r="H71" s="59">
        <v>0</v>
      </c>
      <c r="I71" s="60">
        <f t="shared" ref="I71" si="31">IF(OR(F71=0,E71=0)," - ",NETWORKDAYS(E71,F71))</f>
        <v>1</v>
      </c>
      <c r="J71" s="73"/>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row>
    <row r="72" spans="1:66" s="57" customFormat="1" ht="18" customHeight="1" x14ac:dyDescent="0.2">
      <c r="A72" s="56" t="str">
        <f t="shared" si="29"/>
        <v>4.2.2</v>
      </c>
      <c r="B72" s="100" t="s">
        <v>169</v>
      </c>
      <c r="D72" s="99"/>
      <c r="E72" s="75">
        <v>44459</v>
      </c>
      <c r="F72" s="76">
        <f t="shared" si="19"/>
        <v>44459</v>
      </c>
      <c r="G72" s="58">
        <v>1</v>
      </c>
      <c r="H72" s="59">
        <v>0</v>
      </c>
      <c r="I72" s="60">
        <f t="shared" si="4"/>
        <v>1</v>
      </c>
      <c r="J72" s="73"/>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row>
    <row r="73" spans="1:66" s="57" customFormat="1" ht="18" customHeight="1" x14ac:dyDescent="0.2">
      <c r="A73" s="56" t="str">
        <f t="shared" si="29"/>
        <v>4.2.3</v>
      </c>
      <c r="B73" s="100" t="s">
        <v>170</v>
      </c>
      <c r="D73" s="99"/>
      <c r="E73" s="75">
        <v>44459</v>
      </c>
      <c r="F73" s="76">
        <f t="shared" si="19"/>
        <v>44459</v>
      </c>
      <c r="G73" s="58">
        <v>1</v>
      </c>
      <c r="H73" s="59">
        <v>0</v>
      </c>
      <c r="I73" s="60">
        <f t="shared" si="4"/>
        <v>1</v>
      </c>
      <c r="J73" s="73"/>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c r="AM73" s="79"/>
      <c r="AN73" s="79"/>
      <c r="AO73" s="79"/>
      <c r="AP73" s="79"/>
      <c r="AQ73" s="79"/>
      <c r="AR73" s="79"/>
      <c r="AS73" s="79"/>
      <c r="AT73" s="79"/>
      <c r="AU73" s="79"/>
      <c r="AV73" s="79"/>
      <c r="AW73" s="79"/>
      <c r="AX73" s="79"/>
      <c r="AY73" s="79"/>
      <c r="AZ73" s="79"/>
      <c r="BA73" s="79"/>
      <c r="BB73" s="79"/>
      <c r="BC73" s="79"/>
      <c r="BD73" s="79"/>
      <c r="BE73" s="79"/>
      <c r="BF73" s="79"/>
      <c r="BG73" s="79"/>
      <c r="BH73" s="79"/>
      <c r="BI73" s="79"/>
      <c r="BJ73" s="79"/>
      <c r="BK73" s="79"/>
      <c r="BL73" s="79"/>
      <c r="BM73" s="79"/>
      <c r="BN73" s="79"/>
    </row>
    <row r="74" spans="1:66" s="57" customFormat="1" ht="18" customHeight="1" x14ac:dyDescent="0.2">
      <c r="A74" s="56" t="str">
        <f t="shared" si="29"/>
        <v>4.2.4</v>
      </c>
      <c r="B74" s="100" t="s">
        <v>171</v>
      </c>
      <c r="D74" s="99"/>
      <c r="E74" s="75">
        <v>44459</v>
      </c>
      <c r="F74" s="76">
        <f t="shared" si="19"/>
        <v>44459</v>
      </c>
      <c r="G74" s="58">
        <v>1</v>
      </c>
      <c r="H74" s="59">
        <v>0</v>
      </c>
      <c r="I74" s="60">
        <f t="shared" si="4"/>
        <v>1</v>
      </c>
      <c r="J74" s="73"/>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row>
    <row r="75" spans="1:66" s="57" customFormat="1" ht="18" customHeight="1" x14ac:dyDescent="0.2">
      <c r="A75" s="56" t="str">
        <f t="shared" si="29"/>
        <v>4.2.5</v>
      </c>
      <c r="B75" s="100" t="s">
        <v>172</v>
      </c>
      <c r="D75" s="99"/>
      <c r="E75" s="75">
        <v>44459</v>
      </c>
      <c r="F75" s="76">
        <f t="shared" si="19"/>
        <v>44459</v>
      </c>
      <c r="G75" s="58">
        <v>1</v>
      </c>
      <c r="H75" s="59">
        <v>0</v>
      </c>
      <c r="I75" s="60">
        <f t="shared" si="4"/>
        <v>1</v>
      </c>
      <c r="J75" s="73"/>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pans="1:66" s="57" customFormat="1" ht="18" customHeight="1" x14ac:dyDescent="0.2">
      <c r="A76" s="56" t="str">
        <f t="shared" si="29"/>
        <v>4.2.6</v>
      </c>
      <c r="B76" s="100" t="s">
        <v>173</v>
      </c>
      <c r="D76" s="99"/>
      <c r="E76" s="75">
        <v>44459</v>
      </c>
      <c r="F76" s="76">
        <f t="shared" si="19"/>
        <v>44459</v>
      </c>
      <c r="G76" s="58">
        <v>1</v>
      </c>
      <c r="H76" s="59">
        <v>0</v>
      </c>
      <c r="I76" s="60">
        <f t="shared" si="4"/>
        <v>1</v>
      </c>
      <c r="J76" s="73"/>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row>
    <row r="77" spans="1:66" s="57" customFormat="1" ht="18" customHeight="1" x14ac:dyDescent="0.2">
      <c r="A77" s="56" t="str">
        <f t="shared" si="29"/>
        <v>4.2.7</v>
      </c>
      <c r="B77" s="100" t="s">
        <v>174</v>
      </c>
      <c r="D77" s="99"/>
      <c r="E77" s="75">
        <v>44459</v>
      </c>
      <c r="F77" s="76">
        <f t="shared" si="19"/>
        <v>44459</v>
      </c>
      <c r="G77" s="58">
        <v>1</v>
      </c>
      <c r="H77" s="59">
        <v>0</v>
      </c>
      <c r="I77" s="60">
        <f t="shared" si="4"/>
        <v>1</v>
      </c>
      <c r="J77" s="73"/>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row>
    <row r="78" spans="1:66" s="57" customFormat="1" ht="18" customHeight="1" x14ac:dyDescent="0.2">
      <c r="A78" s="56" t="str">
        <f t="shared" si="29"/>
        <v>4.2.8</v>
      </c>
      <c r="B78" s="100" t="s">
        <v>175</v>
      </c>
      <c r="D78" s="99"/>
      <c r="E78" s="75">
        <v>44459</v>
      </c>
      <c r="F78" s="76">
        <f t="shared" si="19"/>
        <v>44459</v>
      </c>
      <c r="G78" s="58">
        <v>1</v>
      </c>
      <c r="H78" s="59">
        <v>0</v>
      </c>
      <c r="I78" s="60">
        <f t="shared" si="4"/>
        <v>1</v>
      </c>
      <c r="J78" s="73"/>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row>
    <row r="79" spans="1:66" s="57" customFormat="1" ht="18" customHeight="1" x14ac:dyDescent="0.2">
      <c r="A79" s="56" t="str">
        <f t="shared" si="29"/>
        <v>4.2.9</v>
      </c>
      <c r="B79" s="100" t="s">
        <v>176</v>
      </c>
      <c r="D79" s="99"/>
      <c r="E79" s="75">
        <v>44459</v>
      </c>
      <c r="F79" s="76">
        <f t="shared" si="19"/>
        <v>44459</v>
      </c>
      <c r="G79" s="58">
        <v>1</v>
      </c>
      <c r="H79" s="59">
        <v>0</v>
      </c>
      <c r="I79" s="60">
        <f t="shared" si="4"/>
        <v>1</v>
      </c>
      <c r="J79" s="73"/>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row>
    <row r="80" spans="1:66" s="57" customFormat="1" ht="18" customHeight="1" x14ac:dyDescent="0.2">
      <c r="A8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80" s="98" t="s">
        <v>157</v>
      </c>
      <c r="D80" s="99"/>
      <c r="E80" s="75">
        <v>44459</v>
      </c>
      <c r="F80" s="76">
        <f t="shared" si="19"/>
        <v>44459</v>
      </c>
      <c r="G80" s="58">
        <v>1</v>
      </c>
      <c r="H80" s="59">
        <v>0</v>
      </c>
      <c r="I80" s="60">
        <f t="shared" si="4"/>
        <v>1</v>
      </c>
      <c r="J80" s="73"/>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row>
    <row r="81" spans="1:66" s="57" customFormat="1" ht="18" customHeight="1" x14ac:dyDescent="0.2">
      <c r="A8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81" s="100" t="s">
        <v>191</v>
      </c>
      <c r="D81" s="99"/>
      <c r="E81" s="75">
        <v>44459</v>
      </c>
      <c r="F81" s="76">
        <f t="shared" si="19"/>
        <v>44459</v>
      </c>
      <c r="G81" s="58">
        <v>1</v>
      </c>
      <c r="H81" s="59">
        <v>0</v>
      </c>
      <c r="I81" s="60">
        <f t="shared" si="4"/>
        <v>1</v>
      </c>
      <c r="J81" s="73"/>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row>
    <row r="82" spans="1:66" s="57" customFormat="1" ht="18" customHeight="1" x14ac:dyDescent="0.2">
      <c r="A8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82" s="98" t="s">
        <v>158</v>
      </c>
      <c r="D82" s="99"/>
      <c r="E82" s="75">
        <v>44459</v>
      </c>
      <c r="F82" s="76">
        <f t="shared" si="19"/>
        <v>44459</v>
      </c>
      <c r="G82" s="58">
        <v>1</v>
      </c>
      <c r="H82" s="59">
        <v>0</v>
      </c>
      <c r="I82" s="60">
        <f t="shared" si="4"/>
        <v>1</v>
      </c>
      <c r="J82" s="73"/>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row>
    <row r="83" spans="1:66" s="57" customFormat="1" ht="18" customHeight="1" x14ac:dyDescent="0.2">
      <c r="A83" s="56" t="str">
        <f t="shared" ref="A83:A91" si="3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4.4.1</v>
      </c>
      <c r="B83" s="100" t="s">
        <v>189</v>
      </c>
      <c r="D83" s="99"/>
      <c r="E83" s="75">
        <v>44459</v>
      </c>
      <c r="F83" s="76">
        <f t="shared" si="19"/>
        <v>44459</v>
      </c>
      <c r="G83" s="58">
        <v>1</v>
      </c>
      <c r="H83" s="59">
        <v>0</v>
      </c>
      <c r="I83" s="60">
        <f t="shared" si="4"/>
        <v>1</v>
      </c>
      <c r="J83" s="73"/>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c r="BF83" s="79"/>
      <c r="BG83" s="79"/>
      <c r="BH83" s="79"/>
      <c r="BI83" s="79"/>
      <c r="BJ83" s="79"/>
      <c r="BK83" s="79"/>
      <c r="BL83" s="79"/>
      <c r="BM83" s="79"/>
      <c r="BN83" s="79"/>
    </row>
    <row r="84" spans="1:66" s="57" customFormat="1" ht="18" customHeight="1" x14ac:dyDescent="0.2">
      <c r="A84" s="56" t="str">
        <f t="shared" si="32"/>
        <v>4.4.2</v>
      </c>
      <c r="B84" s="100" t="s">
        <v>177</v>
      </c>
      <c r="D84" s="99"/>
      <c r="E84" s="75">
        <v>44459</v>
      </c>
      <c r="F84" s="76">
        <f t="shared" ref="F84:F91" si="33">IF(ISBLANK(E84)," - ",IF(G84=0,E84,E84+G84-1))</f>
        <v>44459</v>
      </c>
      <c r="G84" s="58">
        <v>1</v>
      </c>
      <c r="H84" s="59">
        <v>0</v>
      </c>
      <c r="I84" s="60">
        <f t="shared" ref="I84:I91" si="34">IF(OR(F84=0,E84=0)," - ",NETWORKDAYS(E84,F84))</f>
        <v>1</v>
      </c>
      <c r="J84" s="73"/>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row>
    <row r="85" spans="1:66" s="57" customFormat="1" ht="18" customHeight="1" x14ac:dyDescent="0.2">
      <c r="A85" s="56" t="str">
        <f t="shared" si="32"/>
        <v>4.4.3</v>
      </c>
      <c r="B85" s="100" t="s">
        <v>178</v>
      </c>
      <c r="D85" s="99"/>
      <c r="E85" s="75">
        <v>44459</v>
      </c>
      <c r="F85" s="76">
        <f t="shared" si="33"/>
        <v>44459</v>
      </c>
      <c r="G85" s="58">
        <v>1</v>
      </c>
      <c r="H85" s="59">
        <v>0</v>
      </c>
      <c r="I85" s="60">
        <f t="shared" si="34"/>
        <v>1</v>
      </c>
      <c r="J85" s="73"/>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row>
    <row r="86" spans="1:66" s="57" customFormat="1" ht="18" customHeight="1" x14ac:dyDescent="0.2">
      <c r="A86" s="56" t="str">
        <f t="shared" si="32"/>
        <v>4.4.4</v>
      </c>
      <c r="B86" s="100" t="s">
        <v>179</v>
      </c>
      <c r="D86" s="99"/>
      <c r="E86" s="75">
        <v>44459</v>
      </c>
      <c r="F86" s="76">
        <f t="shared" si="33"/>
        <v>44459</v>
      </c>
      <c r="G86" s="58">
        <v>1</v>
      </c>
      <c r="H86" s="59">
        <v>0</v>
      </c>
      <c r="I86" s="60">
        <f t="shared" si="34"/>
        <v>1</v>
      </c>
      <c r="J86" s="73"/>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row>
    <row r="87" spans="1:66" s="57" customFormat="1" ht="18" customHeight="1" x14ac:dyDescent="0.2">
      <c r="A87" s="56" t="str">
        <f t="shared" si="32"/>
        <v>4.4.5</v>
      </c>
      <c r="B87" s="100" t="s">
        <v>180</v>
      </c>
      <c r="D87" s="99"/>
      <c r="E87" s="75">
        <v>44459</v>
      </c>
      <c r="F87" s="76">
        <f t="shared" si="33"/>
        <v>44459</v>
      </c>
      <c r="G87" s="58">
        <v>1</v>
      </c>
      <c r="H87" s="59">
        <v>0</v>
      </c>
      <c r="I87" s="60">
        <f t="shared" si="34"/>
        <v>1</v>
      </c>
      <c r="J87" s="73"/>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row>
    <row r="88" spans="1:66" s="57" customFormat="1" ht="18" customHeight="1" x14ac:dyDescent="0.2">
      <c r="A88" s="56" t="str">
        <f t="shared" si="32"/>
        <v>4.4.6</v>
      </c>
      <c r="B88" s="100" t="s">
        <v>181</v>
      </c>
      <c r="D88" s="99"/>
      <c r="E88" s="75">
        <v>44459</v>
      </c>
      <c r="F88" s="76">
        <f t="shared" si="33"/>
        <v>44459</v>
      </c>
      <c r="G88" s="58">
        <v>1</v>
      </c>
      <c r="H88" s="59">
        <v>0</v>
      </c>
      <c r="I88" s="60">
        <f t="shared" si="34"/>
        <v>1</v>
      </c>
      <c r="J88" s="73"/>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row>
    <row r="89" spans="1:66" s="57" customFormat="1" ht="18" customHeight="1" x14ac:dyDescent="0.2">
      <c r="A89" s="56" t="str">
        <f t="shared" si="32"/>
        <v>4.4.7</v>
      </c>
      <c r="B89" s="100" t="s">
        <v>182</v>
      </c>
      <c r="D89" s="99"/>
      <c r="E89" s="75">
        <v>44459</v>
      </c>
      <c r="F89" s="76">
        <f t="shared" si="33"/>
        <v>44459</v>
      </c>
      <c r="G89" s="58">
        <v>1</v>
      </c>
      <c r="H89" s="59">
        <v>0</v>
      </c>
      <c r="I89" s="60">
        <f t="shared" si="34"/>
        <v>1</v>
      </c>
      <c r="J89" s="73"/>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row>
    <row r="90" spans="1:66" s="57" customFormat="1" ht="18" customHeight="1" x14ac:dyDescent="0.2">
      <c r="A90" s="56" t="str">
        <f t="shared" si="32"/>
        <v>4.4.8</v>
      </c>
      <c r="B90" s="100" t="s">
        <v>183</v>
      </c>
      <c r="D90" s="99"/>
      <c r="E90" s="75">
        <v>44459</v>
      </c>
      <c r="F90" s="76">
        <f t="shared" si="33"/>
        <v>44459</v>
      </c>
      <c r="G90" s="58">
        <v>1</v>
      </c>
      <c r="H90" s="59">
        <v>0</v>
      </c>
      <c r="I90" s="60">
        <f t="shared" si="34"/>
        <v>1</v>
      </c>
      <c r="J90" s="73"/>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row>
    <row r="91" spans="1:66" s="57" customFormat="1" ht="18" customHeight="1" x14ac:dyDescent="0.2">
      <c r="A91" s="56" t="str">
        <f t="shared" si="32"/>
        <v>4.4.9</v>
      </c>
      <c r="B91" s="100" t="s">
        <v>184</v>
      </c>
      <c r="D91" s="99"/>
      <c r="E91" s="75">
        <v>44459</v>
      </c>
      <c r="F91" s="76">
        <f t="shared" si="33"/>
        <v>44459</v>
      </c>
      <c r="G91" s="58">
        <v>1</v>
      </c>
      <c r="H91" s="59">
        <v>0</v>
      </c>
      <c r="I91" s="60">
        <f t="shared" si="34"/>
        <v>1</v>
      </c>
      <c r="J91" s="73"/>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79"/>
      <c r="BM91" s="79"/>
      <c r="BN91" s="79"/>
    </row>
    <row r="92" spans="1:66" s="57" customFormat="1" ht="18" customHeight="1" x14ac:dyDescent="0.2">
      <c r="A9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92" s="98" t="s">
        <v>159</v>
      </c>
      <c r="D92" s="99"/>
      <c r="E92" s="75">
        <v>44459</v>
      </c>
      <c r="F92" s="76">
        <f t="shared" si="19"/>
        <v>44459</v>
      </c>
      <c r="G92" s="58">
        <v>1</v>
      </c>
      <c r="H92" s="59">
        <v>0</v>
      </c>
      <c r="I92" s="60">
        <f t="shared" si="4"/>
        <v>1</v>
      </c>
      <c r="J92" s="73"/>
      <c r="K92" s="79"/>
      <c r="L92" s="79"/>
      <c r="M92" s="79"/>
      <c r="N92" s="79"/>
      <c r="O92" s="79"/>
      <c r="P92" s="79"/>
      <c r="Q92" s="79"/>
      <c r="R92" s="79"/>
      <c r="S92" s="79"/>
      <c r="T92" s="79"/>
      <c r="U92" s="79"/>
      <c r="V92" s="79"/>
      <c r="W92" s="79"/>
      <c r="X92" s="79"/>
      <c r="Y92" s="79"/>
      <c r="Z92" s="79"/>
      <c r="AA92" s="79"/>
      <c r="AB92" s="79"/>
      <c r="AC92" s="79"/>
      <c r="AD92" s="79"/>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c r="BE92" s="79"/>
      <c r="BF92" s="79"/>
      <c r="BG92" s="79"/>
      <c r="BH92" s="79"/>
      <c r="BI92" s="79"/>
      <c r="BJ92" s="79"/>
      <c r="BK92" s="79"/>
      <c r="BL92" s="79"/>
      <c r="BM92" s="79"/>
      <c r="BN92" s="79"/>
    </row>
    <row r="93" spans="1:66" s="57" customFormat="1" ht="18" customHeight="1" x14ac:dyDescent="0.2">
      <c r="A9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93" s="98" t="s">
        <v>196</v>
      </c>
      <c r="D93" s="99"/>
      <c r="E93" s="75">
        <v>44459</v>
      </c>
      <c r="F93" s="76">
        <f t="shared" ref="F93:F94" si="35">IF(ISBLANK(E93)," - ",IF(G93=0,E93,E93+G93-1))</f>
        <v>44459</v>
      </c>
      <c r="G93" s="58">
        <v>1</v>
      </c>
      <c r="H93" s="59">
        <v>0</v>
      </c>
      <c r="I93" s="60">
        <f t="shared" ref="I93:I94" si="36">IF(OR(F93=0,E93=0)," - ",NETWORKDAYS(E93,F93))</f>
        <v>1</v>
      </c>
      <c r="J93" s="73"/>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row>
    <row r="94" spans="1:66" s="57" customFormat="1" ht="18" customHeight="1" x14ac:dyDescent="0.2">
      <c r="A9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4.6.1</v>
      </c>
      <c r="B94" s="100" t="s">
        <v>197</v>
      </c>
      <c r="D94" s="99"/>
      <c r="E94" s="75">
        <v>44459</v>
      </c>
      <c r="F94" s="76">
        <f t="shared" si="35"/>
        <v>44459</v>
      </c>
      <c r="G94" s="58">
        <v>1</v>
      </c>
      <c r="H94" s="59">
        <v>0</v>
      </c>
      <c r="I94" s="60">
        <f t="shared" si="36"/>
        <v>1</v>
      </c>
      <c r="J94" s="73"/>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c r="BF94" s="79"/>
      <c r="BG94" s="79"/>
      <c r="BH94" s="79"/>
      <c r="BI94" s="79"/>
      <c r="BJ94" s="79"/>
      <c r="BK94" s="79"/>
      <c r="BL94" s="79"/>
      <c r="BM94" s="79"/>
      <c r="BN94" s="79"/>
    </row>
    <row r="95" spans="1:66" s="51" customFormat="1" ht="18" customHeight="1" x14ac:dyDescent="0.2">
      <c r="A95" s="49" t="str">
        <f>IF(ISERROR(VALUE(SUBSTITUTE(prevWBS,".",""))),"1",IF(ISERROR(FIND("`",SUBSTITUTE(prevWBS,".","`",1))),TEXT(VALUE(prevWBS)+1,"#"),TEXT(VALUE(LEFT(prevWBS,FIND("`",SUBSTITUTE(prevWBS,".","`",1))-1))+1,"#")))</f>
        <v>5</v>
      </c>
      <c r="B95" s="50" t="s">
        <v>132</v>
      </c>
      <c r="D95" s="52"/>
      <c r="E95" s="77"/>
      <c r="F95" s="77" t="str">
        <f t="shared" si="19"/>
        <v xml:space="preserve"> - </v>
      </c>
      <c r="G95" s="53"/>
      <c r="H95" s="54"/>
      <c r="I95" s="55" t="str">
        <f t="shared" si="4"/>
        <v xml:space="preserve"> - </v>
      </c>
      <c r="J95" s="74"/>
      <c r="K95" s="81"/>
      <c r="L95" s="81"/>
      <c r="M95" s="81"/>
      <c r="N95" s="81"/>
      <c r="O95" s="81"/>
      <c r="P95" s="81"/>
      <c r="Q95" s="81"/>
      <c r="R95" s="81"/>
      <c r="S95" s="81"/>
      <c r="T95" s="81"/>
      <c r="U95" s="81"/>
      <c r="V95" s="81"/>
      <c r="W95" s="81"/>
      <c r="X95" s="81"/>
      <c r="Y95" s="81"/>
      <c r="Z95" s="81"/>
      <c r="AA95" s="81"/>
      <c r="AB95" s="81"/>
      <c r="AC95" s="81"/>
      <c r="AD95" s="81"/>
      <c r="AE95" s="81"/>
      <c r="AF95" s="81"/>
      <c r="AG95" s="81"/>
      <c r="AH95" s="81"/>
      <c r="AI95" s="81"/>
      <c r="AJ95" s="81"/>
      <c r="AK95" s="81"/>
      <c r="AL95" s="81"/>
      <c r="AM95" s="81"/>
      <c r="AN95" s="81"/>
      <c r="AO95" s="81"/>
      <c r="AP95" s="81"/>
      <c r="AQ95" s="81"/>
      <c r="AR95" s="81"/>
      <c r="AS95" s="81"/>
      <c r="AT95" s="81"/>
      <c r="AU95" s="81"/>
      <c r="AV95" s="81"/>
      <c r="AW95" s="81"/>
      <c r="AX95" s="81"/>
      <c r="AY95" s="81"/>
      <c r="AZ95" s="81"/>
      <c r="BA95" s="81"/>
      <c r="BB95" s="81"/>
      <c r="BC95" s="81"/>
      <c r="BD95" s="81"/>
      <c r="BE95" s="81"/>
      <c r="BF95" s="81"/>
      <c r="BG95" s="81"/>
      <c r="BH95" s="81"/>
      <c r="BI95" s="81"/>
      <c r="BJ95" s="81"/>
      <c r="BK95" s="81"/>
      <c r="BL95" s="81"/>
      <c r="BM95" s="81"/>
      <c r="BN95" s="81"/>
    </row>
    <row r="96" spans="1:66" s="57" customFormat="1" ht="18" customHeight="1" x14ac:dyDescent="0.2">
      <c r="A96"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96" s="98" t="s">
        <v>186</v>
      </c>
      <c r="D96" s="99"/>
      <c r="E96" s="75">
        <v>44459</v>
      </c>
      <c r="F96" s="76">
        <f t="shared" si="19"/>
        <v>44459</v>
      </c>
      <c r="G96" s="58">
        <v>1</v>
      </c>
      <c r="H96" s="59">
        <v>0</v>
      </c>
      <c r="I96" s="60">
        <f t="shared" si="4"/>
        <v>1</v>
      </c>
      <c r="J96" s="73"/>
      <c r="K96" s="79"/>
      <c r="L96" s="79"/>
      <c r="M96" s="79"/>
      <c r="N96" s="79"/>
      <c r="O96" s="79"/>
      <c r="P96" s="79"/>
      <c r="Q96" s="79"/>
      <c r="R96" s="79"/>
      <c r="S96" s="79"/>
      <c r="T96" s="79"/>
      <c r="U96" s="79"/>
      <c r="V96" s="79"/>
      <c r="W96" s="79"/>
      <c r="X96" s="79"/>
      <c r="Y96" s="79"/>
      <c r="Z96" s="79"/>
      <c r="AA96" s="79"/>
      <c r="AB96" s="79"/>
      <c r="AC96" s="79"/>
      <c r="AD96" s="79"/>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c r="BE96" s="79"/>
      <c r="BF96" s="79"/>
      <c r="BG96" s="79"/>
      <c r="BH96" s="79"/>
      <c r="BI96" s="79"/>
      <c r="BJ96" s="79"/>
      <c r="BK96" s="79"/>
      <c r="BL96" s="79"/>
      <c r="BM96" s="79"/>
      <c r="BN96" s="79"/>
    </row>
    <row r="97" spans="1:66" s="57" customFormat="1" ht="18" customHeight="1" x14ac:dyDescent="0.2">
      <c r="A9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5.1.1</v>
      </c>
      <c r="B97" s="100" t="s">
        <v>199</v>
      </c>
      <c r="D97" s="99"/>
      <c r="E97" s="75">
        <v>44459</v>
      </c>
      <c r="F97" s="76">
        <f t="shared" si="19"/>
        <v>44459</v>
      </c>
      <c r="G97" s="58">
        <v>1</v>
      </c>
      <c r="H97" s="59">
        <v>0</v>
      </c>
      <c r="I97" s="60">
        <f t="shared" si="4"/>
        <v>1</v>
      </c>
      <c r="J97" s="73"/>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row>
    <row r="98" spans="1:66" s="57" customFormat="1" ht="18" customHeight="1" x14ac:dyDescent="0.2">
      <c r="A9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98" s="98" t="s">
        <v>187</v>
      </c>
      <c r="D98" s="99"/>
      <c r="E98" s="75">
        <v>44459</v>
      </c>
      <c r="F98" s="76">
        <f t="shared" si="19"/>
        <v>44459</v>
      </c>
      <c r="G98" s="58">
        <v>1</v>
      </c>
      <c r="H98" s="59">
        <v>0</v>
      </c>
      <c r="I98" s="60">
        <f t="shared" si="4"/>
        <v>1</v>
      </c>
      <c r="J98" s="73"/>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row>
    <row r="99" spans="1:66" s="57" customFormat="1" ht="18" customHeight="1" x14ac:dyDescent="0.2">
      <c r="A9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99" s="98" t="s">
        <v>192</v>
      </c>
      <c r="D99" s="99"/>
      <c r="E99" s="75">
        <v>44459</v>
      </c>
      <c r="F99" s="76">
        <f t="shared" si="19"/>
        <v>44459</v>
      </c>
      <c r="G99" s="58">
        <v>1</v>
      </c>
      <c r="H99" s="59">
        <v>0</v>
      </c>
      <c r="I99" s="60">
        <f t="shared" si="4"/>
        <v>1</v>
      </c>
      <c r="J99" s="73"/>
      <c r="K99" s="79"/>
      <c r="L99" s="79"/>
      <c r="M99" s="79"/>
      <c r="N99" s="79"/>
      <c r="O99" s="79"/>
      <c r="P99" s="79"/>
      <c r="Q99" s="79"/>
      <c r="R99" s="79"/>
      <c r="S99" s="79"/>
      <c r="T99" s="79"/>
      <c r="U99" s="79"/>
      <c r="V99" s="79"/>
      <c r="W99" s="79"/>
      <c r="X99" s="79"/>
      <c r="Y99" s="79"/>
      <c r="Z99" s="79"/>
      <c r="AA99" s="79"/>
      <c r="AB99" s="79"/>
      <c r="AC99" s="79"/>
      <c r="AD99" s="79"/>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c r="BE99" s="79"/>
      <c r="BF99" s="79"/>
      <c r="BG99" s="79"/>
      <c r="BH99" s="79"/>
      <c r="BI99" s="79"/>
      <c r="BJ99" s="79"/>
      <c r="BK99" s="79"/>
      <c r="BL99" s="79"/>
      <c r="BM99" s="79"/>
      <c r="BN99" s="79"/>
    </row>
    <row r="100" spans="1:66" s="57" customFormat="1" ht="18" customHeight="1" x14ac:dyDescent="0.2">
      <c r="A100" s="56" t="str">
        <f t="shared" ref="A100:A127" si="3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5.3.1</v>
      </c>
      <c r="B100" s="100" t="s">
        <v>189</v>
      </c>
      <c r="D100" s="99"/>
      <c r="E100" s="75">
        <v>44459</v>
      </c>
      <c r="F100" s="76">
        <f t="shared" ref="F100:F108" si="38">IF(ISBLANK(E100)," - ",IF(G100=0,E100,E100+G100-1))</f>
        <v>44459</v>
      </c>
      <c r="G100" s="58">
        <v>1</v>
      </c>
      <c r="H100" s="59">
        <v>0</v>
      </c>
      <c r="I100" s="60">
        <f t="shared" ref="I100:I108" si="39">IF(OR(F100=0,E100=0)," - ",NETWORKDAYS(E100,F100))</f>
        <v>1</v>
      </c>
      <c r="J100" s="73"/>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row>
    <row r="101" spans="1:66" s="57" customFormat="1" ht="18" customHeight="1" x14ac:dyDescent="0.2">
      <c r="A101" s="56" t="str">
        <f t="shared" si="37"/>
        <v>5.3.2</v>
      </c>
      <c r="B101" s="100" t="s">
        <v>177</v>
      </c>
      <c r="D101" s="99"/>
      <c r="E101" s="75">
        <v>44459</v>
      </c>
      <c r="F101" s="76">
        <f t="shared" si="38"/>
        <v>44459</v>
      </c>
      <c r="G101" s="58">
        <v>1</v>
      </c>
      <c r="H101" s="59">
        <v>0</v>
      </c>
      <c r="I101" s="60">
        <f t="shared" si="39"/>
        <v>1</v>
      </c>
      <c r="J101" s="73"/>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row>
    <row r="102" spans="1:66" s="57" customFormat="1" ht="18" customHeight="1" x14ac:dyDescent="0.2">
      <c r="A102" s="56" t="str">
        <f t="shared" si="37"/>
        <v>5.3.3</v>
      </c>
      <c r="B102" s="100" t="s">
        <v>178</v>
      </c>
      <c r="D102" s="99"/>
      <c r="E102" s="75">
        <v>44459</v>
      </c>
      <c r="F102" s="76">
        <f t="shared" si="38"/>
        <v>44459</v>
      </c>
      <c r="G102" s="58">
        <v>1</v>
      </c>
      <c r="H102" s="59">
        <v>0</v>
      </c>
      <c r="I102" s="60">
        <f t="shared" si="39"/>
        <v>1</v>
      </c>
      <c r="J102" s="73"/>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row>
    <row r="103" spans="1:66" s="57" customFormat="1" ht="18" customHeight="1" x14ac:dyDescent="0.2">
      <c r="A103" s="56" t="str">
        <f t="shared" si="37"/>
        <v>5.3.4</v>
      </c>
      <c r="B103" s="100" t="s">
        <v>179</v>
      </c>
      <c r="D103" s="99"/>
      <c r="E103" s="75">
        <v>44459</v>
      </c>
      <c r="F103" s="76">
        <f t="shared" si="38"/>
        <v>44459</v>
      </c>
      <c r="G103" s="58">
        <v>1</v>
      </c>
      <c r="H103" s="59">
        <v>0</v>
      </c>
      <c r="I103" s="60">
        <f t="shared" si="39"/>
        <v>1</v>
      </c>
      <c r="J103" s="73"/>
      <c r="K103" s="79"/>
      <c r="L103" s="79"/>
      <c r="M103" s="79"/>
      <c r="N103" s="79"/>
      <c r="O103" s="79"/>
      <c r="P103" s="79"/>
      <c r="Q103" s="79"/>
      <c r="R103" s="79"/>
      <c r="S103" s="79"/>
      <c r="T103" s="79"/>
      <c r="U103" s="79"/>
      <c r="V103" s="79"/>
      <c r="W103" s="79"/>
      <c r="X103" s="79"/>
      <c r="Y103" s="79"/>
      <c r="Z103" s="79"/>
      <c r="AA103" s="79"/>
      <c r="AB103" s="79"/>
      <c r="AC103" s="79"/>
      <c r="AD103" s="79"/>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c r="BE103" s="79"/>
      <c r="BF103" s="79"/>
      <c r="BG103" s="79"/>
      <c r="BH103" s="79"/>
      <c r="BI103" s="79"/>
      <c r="BJ103" s="79"/>
      <c r="BK103" s="79"/>
      <c r="BL103" s="79"/>
      <c r="BM103" s="79"/>
      <c r="BN103" s="79"/>
    </row>
    <row r="104" spans="1:66" s="57" customFormat="1" ht="18" customHeight="1" x14ac:dyDescent="0.2">
      <c r="A104" s="56" t="str">
        <f t="shared" si="37"/>
        <v>5.3.5</v>
      </c>
      <c r="B104" s="100" t="s">
        <v>180</v>
      </c>
      <c r="D104" s="99"/>
      <c r="E104" s="75">
        <v>44459</v>
      </c>
      <c r="F104" s="76">
        <f t="shared" si="38"/>
        <v>44459</v>
      </c>
      <c r="G104" s="58">
        <v>1</v>
      </c>
      <c r="H104" s="59">
        <v>0</v>
      </c>
      <c r="I104" s="60">
        <f t="shared" si="39"/>
        <v>1</v>
      </c>
      <c r="J104" s="73"/>
      <c r="K104" s="79"/>
      <c r="L104" s="79"/>
      <c r="M104" s="79"/>
      <c r="N104" s="79"/>
      <c r="O104" s="79"/>
      <c r="P104" s="79"/>
      <c r="Q104" s="79"/>
      <c r="R104" s="79"/>
      <c r="S104" s="79"/>
      <c r="T104" s="79"/>
      <c r="U104" s="79"/>
      <c r="V104" s="79"/>
      <c r="W104" s="79"/>
      <c r="X104" s="79"/>
      <c r="Y104" s="79"/>
      <c r="Z104" s="79"/>
      <c r="AA104" s="79"/>
      <c r="AB104" s="79"/>
      <c r="AC104" s="79"/>
      <c r="AD104" s="79"/>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c r="BE104" s="79"/>
      <c r="BF104" s="79"/>
      <c r="BG104" s="79"/>
      <c r="BH104" s="79"/>
      <c r="BI104" s="79"/>
      <c r="BJ104" s="79"/>
      <c r="BK104" s="79"/>
      <c r="BL104" s="79"/>
      <c r="BM104" s="79"/>
      <c r="BN104" s="79"/>
    </row>
    <row r="105" spans="1:66" s="57" customFormat="1" ht="18" customHeight="1" x14ac:dyDescent="0.2">
      <c r="A105" s="56" t="str">
        <f t="shared" si="37"/>
        <v>5.3.6</v>
      </c>
      <c r="B105" s="100" t="s">
        <v>181</v>
      </c>
      <c r="D105" s="99"/>
      <c r="E105" s="75">
        <v>44459</v>
      </c>
      <c r="F105" s="76">
        <f t="shared" si="38"/>
        <v>44459</v>
      </c>
      <c r="G105" s="58">
        <v>1</v>
      </c>
      <c r="H105" s="59">
        <v>0</v>
      </c>
      <c r="I105" s="60">
        <f t="shared" si="39"/>
        <v>1</v>
      </c>
      <c r="J105" s="73"/>
      <c r="K105" s="79"/>
      <c r="L105" s="79"/>
      <c r="M105" s="79"/>
      <c r="N105" s="79"/>
      <c r="O105" s="79"/>
      <c r="P105" s="79"/>
      <c r="Q105" s="79"/>
      <c r="R105" s="79"/>
      <c r="S105" s="79"/>
      <c r="T105" s="79"/>
      <c r="U105" s="79"/>
      <c r="V105" s="79"/>
      <c r="W105" s="79"/>
      <c r="X105" s="79"/>
      <c r="Y105" s="79"/>
      <c r="Z105" s="79"/>
      <c r="AA105" s="79"/>
      <c r="AB105" s="79"/>
      <c r="AC105" s="79"/>
      <c r="AD105" s="79"/>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c r="BE105" s="79"/>
      <c r="BF105" s="79"/>
      <c r="BG105" s="79"/>
      <c r="BH105" s="79"/>
      <c r="BI105" s="79"/>
      <c r="BJ105" s="79"/>
      <c r="BK105" s="79"/>
      <c r="BL105" s="79"/>
      <c r="BM105" s="79"/>
      <c r="BN105" s="79"/>
    </row>
    <row r="106" spans="1:66" s="57" customFormat="1" ht="18" customHeight="1" x14ac:dyDescent="0.2">
      <c r="A106" s="56" t="str">
        <f t="shared" si="37"/>
        <v>5.3.7</v>
      </c>
      <c r="B106" s="100" t="s">
        <v>182</v>
      </c>
      <c r="D106" s="99"/>
      <c r="E106" s="75">
        <v>44459</v>
      </c>
      <c r="F106" s="76">
        <f t="shared" si="38"/>
        <v>44459</v>
      </c>
      <c r="G106" s="58">
        <v>1</v>
      </c>
      <c r="H106" s="59">
        <v>0</v>
      </c>
      <c r="I106" s="60">
        <f t="shared" si="39"/>
        <v>1</v>
      </c>
      <c r="J106" s="73"/>
      <c r="K106" s="79"/>
      <c r="L106" s="79"/>
      <c r="M106" s="79"/>
      <c r="N106" s="79"/>
      <c r="O106" s="79"/>
      <c r="P106" s="79"/>
      <c r="Q106" s="79"/>
      <c r="R106" s="79"/>
      <c r="S106" s="79"/>
      <c r="T106" s="79"/>
      <c r="U106" s="79"/>
      <c r="V106" s="79"/>
      <c r="W106" s="79"/>
      <c r="X106" s="79"/>
      <c r="Y106" s="79"/>
      <c r="Z106" s="79"/>
      <c r="AA106" s="79"/>
      <c r="AB106" s="79"/>
      <c r="AC106" s="79"/>
      <c r="AD106" s="79"/>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c r="BE106" s="79"/>
      <c r="BF106" s="79"/>
      <c r="BG106" s="79"/>
      <c r="BH106" s="79"/>
      <c r="BI106" s="79"/>
      <c r="BJ106" s="79"/>
      <c r="BK106" s="79"/>
      <c r="BL106" s="79"/>
      <c r="BM106" s="79"/>
      <c r="BN106" s="79"/>
    </row>
    <row r="107" spans="1:66" s="57" customFormat="1" ht="18" customHeight="1" x14ac:dyDescent="0.2">
      <c r="A107" s="56" t="str">
        <f t="shared" si="37"/>
        <v>5.3.8</v>
      </c>
      <c r="B107" s="100" t="s">
        <v>183</v>
      </c>
      <c r="D107" s="99"/>
      <c r="E107" s="75">
        <v>44459</v>
      </c>
      <c r="F107" s="76">
        <f t="shared" si="38"/>
        <v>44459</v>
      </c>
      <c r="G107" s="58">
        <v>1</v>
      </c>
      <c r="H107" s="59">
        <v>0</v>
      </c>
      <c r="I107" s="60">
        <f t="shared" si="39"/>
        <v>1</v>
      </c>
      <c r="J107" s="73"/>
      <c r="K107" s="79"/>
      <c r="L107" s="79"/>
      <c r="M107" s="79"/>
      <c r="N107" s="79"/>
      <c r="O107" s="79"/>
      <c r="P107" s="79"/>
      <c r="Q107" s="79"/>
      <c r="R107" s="79"/>
      <c r="S107" s="79"/>
      <c r="T107" s="79"/>
      <c r="U107" s="79"/>
      <c r="V107" s="79"/>
      <c r="W107" s="79"/>
      <c r="X107" s="79"/>
      <c r="Y107" s="79"/>
      <c r="Z107" s="79"/>
      <c r="AA107" s="79"/>
      <c r="AB107" s="79"/>
      <c r="AC107" s="79"/>
      <c r="AD107" s="79"/>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c r="BE107" s="79"/>
      <c r="BF107" s="79"/>
      <c r="BG107" s="79"/>
      <c r="BH107" s="79"/>
      <c r="BI107" s="79"/>
      <c r="BJ107" s="79"/>
      <c r="BK107" s="79"/>
      <c r="BL107" s="79"/>
      <c r="BM107" s="79"/>
      <c r="BN107" s="79"/>
    </row>
    <row r="108" spans="1:66" s="57" customFormat="1" ht="18" customHeight="1" x14ac:dyDescent="0.2">
      <c r="A108" s="56" t="str">
        <f t="shared" si="37"/>
        <v>5.3.9</v>
      </c>
      <c r="B108" s="100" t="s">
        <v>184</v>
      </c>
      <c r="D108" s="99"/>
      <c r="E108" s="75">
        <v>44459</v>
      </c>
      <c r="F108" s="76">
        <f t="shared" si="38"/>
        <v>44459</v>
      </c>
      <c r="G108" s="58">
        <v>1</v>
      </c>
      <c r="H108" s="59">
        <v>0</v>
      </c>
      <c r="I108" s="60">
        <f t="shared" si="39"/>
        <v>1</v>
      </c>
      <c r="J108" s="73"/>
      <c r="K108" s="79"/>
      <c r="L108" s="79"/>
      <c r="M108" s="79"/>
      <c r="N108" s="79"/>
      <c r="O108" s="79"/>
      <c r="P108" s="79"/>
      <c r="Q108" s="79"/>
      <c r="R108" s="79"/>
      <c r="S108" s="79"/>
      <c r="T108" s="79"/>
      <c r="U108" s="79"/>
      <c r="V108" s="79"/>
      <c r="W108" s="79"/>
      <c r="X108" s="79"/>
      <c r="Y108" s="79"/>
      <c r="Z108" s="79"/>
      <c r="AA108" s="79"/>
      <c r="AB108" s="79"/>
      <c r="AC108" s="79"/>
      <c r="AD108" s="79"/>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c r="BD108" s="79"/>
      <c r="BE108" s="79"/>
      <c r="BF108" s="79"/>
      <c r="BG108" s="79"/>
      <c r="BH108" s="79"/>
      <c r="BI108" s="79"/>
      <c r="BJ108" s="79"/>
      <c r="BK108" s="79"/>
      <c r="BL108" s="79"/>
      <c r="BM108" s="79"/>
      <c r="BN108" s="79"/>
    </row>
    <row r="109" spans="1:66" s="57" customFormat="1" ht="18" customHeight="1" x14ac:dyDescent="0.2">
      <c r="A10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109" s="98" t="s">
        <v>200</v>
      </c>
      <c r="D109" s="99"/>
      <c r="E109" s="75">
        <v>44459</v>
      </c>
      <c r="F109" s="76">
        <f t="shared" si="19"/>
        <v>44459</v>
      </c>
      <c r="G109" s="58">
        <v>1</v>
      </c>
      <c r="H109" s="59">
        <v>0</v>
      </c>
      <c r="I109" s="60">
        <f t="shared" si="4"/>
        <v>1</v>
      </c>
      <c r="J109" s="73"/>
      <c r="K109" s="79"/>
      <c r="L109" s="79"/>
      <c r="M109" s="79"/>
      <c r="N109" s="79"/>
      <c r="O109" s="79"/>
      <c r="P109" s="79"/>
      <c r="Q109" s="79"/>
      <c r="R109" s="79"/>
      <c r="S109" s="79"/>
      <c r="T109" s="79"/>
      <c r="U109" s="79"/>
      <c r="V109" s="79"/>
      <c r="W109" s="79"/>
      <c r="X109" s="79"/>
      <c r="Y109" s="79"/>
      <c r="Z109" s="79"/>
      <c r="AA109" s="79"/>
      <c r="AB109" s="79"/>
      <c r="AC109" s="79"/>
      <c r="AD109" s="79"/>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c r="BE109" s="79"/>
      <c r="BF109" s="79"/>
      <c r="BG109" s="79"/>
      <c r="BH109" s="79"/>
      <c r="BI109" s="79"/>
      <c r="BJ109" s="79"/>
      <c r="BK109" s="79"/>
      <c r="BL109" s="79"/>
      <c r="BM109" s="79"/>
      <c r="BN109" s="79"/>
    </row>
    <row r="110" spans="1:66" s="57" customFormat="1" ht="18" customHeight="1" x14ac:dyDescent="0.2">
      <c r="A110" s="56" t="str">
        <f t="shared" si="37"/>
        <v>5.4.1</v>
      </c>
      <c r="B110" s="100" t="s">
        <v>201</v>
      </c>
      <c r="D110" s="99"/>
      <c r="E110" s="75">
        <v>44459</v>
      </c>
      <c r="F110" s="76">
        <f t="shared" si="19"/>
        <v>44459</v>
      </c>
      <c r="G110" s="58">
        <v>1</v>
      </c>
      <c r="H110" s="59">
        <v>0</v>
      </c>
      <c r="I110" s="60">
        <f t="shared" si="4"/>
        <v>1</v>
      </c>
      <c r="J110" s="73"/>
      <c r="K110" s="79"/>
      <c r="L110" s="79"/>
      <c r="M110" s="79"/>
      <c r="N110" s="79"/>
      <c r="O110" s="79"/>
      <c r="P110" s="79"/>
      <c r="Q110" s="79"/>
      <c r="R110" s="79"/>
      <c r="S110" s="79"/>
      <c r="T110" s="79"/>
      <c r="U110" s="79"/>
      <c r="V110" s="79"/>
      <c r="W110" s="79"/>
      <c r="X110" s="79"/>
      <c r="Y110" s="79"/>
      <c r="Z110" s="79"/>
      <c r="AA110" s="79"/>
      <c r="AB110" s="79"/>
      <c r="AC110" s="79"/>
      <c r="AD110" s="79"/>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c r="BE110" s="79"/>
      <c r="BF110" s="79"/>
      <c r="BG110" s="79"/>
      <c r="BH110" s="79"/>
      <c r="BI110" s="79"/>
      <c r="BJ110" s="79"/>
      <c r="BK110" s="79"/>
      <c r="BL110" s="79"/>
      <c r="BM110" s="79"/>
      <c r="BN110" s="79"/>
    </row>
    <row r="111" spans="1:66" s="57" customFormat="1" ht="18" customHeight="1" x14ac:dyDescent="0.2">
      <c r="A111" s="56" t="str">
        <f t="shared" si="37"/>
        <v>5.4.2</v>
      </c>
      <c r="B111" s="100" t="s">
        <v>203</v>
      </c>
      <c r="D111" s="99"/>
      <c r="E111" s="75">
        <v>44459</v>
      </c>
      <c r="F111" s="76">
        <f t="shared" ref="F111" si="40">IF(ISBLANK(E111)," - ",IF(G111=0,E111,E111+G111-1))</f>
        <v>44459</v>
      </c>
      <c r="G111" s="58">
        <v>1</v>
      </c>
      <c r="H111" s="59">
        <v>0</v>
      </c>
      <c r="I111" s="60">
        <f t="shared" ref="I111" si="41">IF(OR(F111=0,E111=0)," - ",NETWORKDAYS(E111,F111))</f>
        <v>1</v>
      </c>
      <c r="J111" s="73"/>
      <c r="K111" s="79"/>
      <c r="L111" s="79"/>
      <c r="M111" s="79"/>
      <c r="N111" s="79"/>
      <c r="O111" s="79"/>
      <c r="P111" s="79"/>
      <c r="Q111" s="79"/>
      <c r="R111" s="79"/>
      <c r="S111" s="79"/>
      <c r="T111" s="79"/>
      <c r="U111" s="79"/>
      <c r="V111" s="79"/>
      <c r="W111" s="79"/>
      <c r="X111" s="79"/>
      <c r="Y111" s="79"/>
      <c r="Z111" s="79"/>
      <c r="AA111" s="79"/>
      <c r="AB111" s="79"/>
      <c r="AC111" s="79"/>
      <c r="AD111" s="79"/>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c r="BE111" s="79"/>
      <c r="BF111" s="79"/>
      <c r="BG111" s="79"/>
      <c r="BH111" s="79"/>
      <c r="BI111" s="79"/>
      <c r="BJ111" s="79"/>
      <c r="BK111" s="79"/>
      <c r="BL111" s="79"/>
      <c r="BM111" s="79"/>
      <c r="BN111" s="79"/>
    </row>
    <row r="112" spans="1:66" s="57" customFormat="1" ht="18" customHeight="1" x14ac:dyDescent="0.2">
      <c r="A112" s="56" t="str">
        <f t="shared" si="37"/>
        <v>5.4.3</v>
      </c>
      <c r="B112" s="100" t="s">
        <v>218</v>
      </c>
      <c r="D112" s="99"/>
      <c r="E112" s="75">
        <v>44459</v>
      </c>
      <c r="F112" s="76">
        <f t="shared" si="19"/>
        <v>44459</v>
      </c>
      <c r="G112" s="58">
        <v>1</v>
      </c>
      <c r="H112" s="59">
        <v>0</v>
      </c>
      <c r="I112" s="60">
        <f t="shared" si="4"/>
        <v>1</v>
      </c>
      <c r="J112" s="73"/>
      <c r="K112" s="79"/>
      <c r="L112" s="79"/>
      <c r="M112" s="79"/>
      <c r="N112" s="79"/>
      <c r="O112" s="79"/>
      <c r="P112" s="79"/>
      <c r="Q112" s="79"/>
      <c r="R112" s="79"/>
      <c r="S112" s="79"/>
      <c r="T112" s="79"/>
      <c r="U112" s="79"/>
      <c r="V112" s="79"/>
      <c r="W112" s="79"/>
      <c r="X112" s="79"/>
      <c r="Y112" s="79"/>
      <c r="Z112" s="79"/>
      <c r="AA112" s="79"/>
      <c r="AB112" s="79"/>
      <c r="AC112" s="79"/>
      <c r="AD112" s="79"/>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c r="BE112" s="79"/>
      <c r="BF112" s="79"/>
      <c r="BG112" s="79"/>
      <c r="BH112" s="79"/>
      <c r="BI112" s="79"/>
      <c r="BJ112" s="79"/>
      <c r="BK112" s="79"/>
      <c r="BL112" s="79"/>
      <c r="BM112" s="79"/>
      <c r="BN112" s="79"/>
    </row>
    <row r="113" spans="1:66" s="57" customFormat="1" ht="18" customHeight="1" x14ac:dyDescent="0.2">
      <c r="A113" s="56" t="str">
        <f t="shared" si="37"/>
        <v>5.4.4</v>
      </c>
      <c r="B113" s="100" t="s">
        <v>202</v>
      </c>
      <c r="D113" s="99"/>
      <c r="E113" s="75">
        <v>44459</v>
      </c>
      <c r="F113" s="76">
        <f t="shared" ref="F113" si="42">IF(ISBLANK(E113)," - ",IF(G113=0,E113,E113+G113-1))</f>
        <v>44459</v>
      </c>
      <c r="G113" s="58">
        <v>1</v>
      </c>
      <c r="H113" s="59">
        <v>0</v>
      </c>
      <c r="I113" s="60">
        <f t="shared" ref="I113" si="43">IF(OR(F113=0,E113=0)," - ",NETWORKDAYS(E113,F113))</f>
        <v>1</v>
      </c>
      <c r="J113" s="73"/>
      <c r="K113" s="79"/>
      <c r="L113" s="79"/>
      <c r="M113" s="79"/>
      <c r="N113" s="79"/>
      <c r="O113" s="79"/>
      <c r="P113" s="79"/>
      <c r="Q113" s="79"/>
      <c r="R113" s="79"/>
      <c r="S113" s="79"/>
      <c r="T113" s="79"/>
      <c r="U113" s="79"/>
      <c r="V113" s="79"/>
      <c r="W113" s="79"/>
      <c r="X113" s="79"/>
      <c r="Y113" s="79"/>
      <c r="Z113" s="79"/>
      <c r="AA113" s="79"/>
      <c r="AB113" s="79"/>
      <c r="AC113" s="79"/>
      <c r="AD113" s="79"/>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c r="BB113" s="79"/>
      <c r="BC113" s="79"/>
      <c r="BD113" s="79"/>
      <c r="BE113" s="79"/>
      <c r="BF113" s="79"/>
      <c r="BG113" s="79"/>
      <c r="BH113" s="79"/>
      <c r="BI113" s="79"/>
      <c r="BJ113" s="79"/>
      <c r="BK113" s="79"/>
      <c r="BL113" s="79"/>
      <c r="BM113" s="79"/>
      <c r="BN113" s="79"/>
    </row>
    <row r="114" spans="1:66" s="57" customFormat="1" ht="18" customHeight="1" x14ac:dyDescent="0.2">
      <c r="A114" s="56" t="str">
        <f t="shared" si="37"/>
        <v>5.4.5</v>
      </c>
      <c r="B114" s="100" t="s">
        <v>217</v>
      </c>
      <c r="D114" s="99"/>
      <c r="E114" s="75">
        <v>44459</v>
      </c>
      <c r="F114" s="76">
        <f t="shared" si="19"/>
        <v>44459</v>
      </c>
      <c r="G114" s="58">
        <v>1</v>
      </c>
      <c r="H114" s="59">
        <v>0</v>
      </c>
      <c r="I114" s="60">
        <f t="shared" si="4"/>
        <v>1</v>
      </c>
      <c r="J114" s="73"/>
      <c r="K114" s="79"/>
      <c r="L114" s="79"/>
      <c r="M114" s="79"/>
      <c r="N114" s="79"/>
      <c r="O114" s="79"/>
      <c r="P114" s="79"/>
      <c r="Q114" s="79"/>
      <c r="R114" s="79"/>
      <c r="S114" s="79"/>
      <c r="T114" s="79"/>
      <c r="U114" s="79"/>
      <c r="V114" s="79"/>
      <c r="W114" s="79"/>
      <c r="X114" s="79"/>
      <c r="Y114" s="79"/>
      <c r="Z114" s="79"/>
      <c r="AA114" s="79"/>
      <c r="AB114" s="79"/>
      <c r="AC114" s="79"/>
      <c r="AD114" s="79"/>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c r="BB114" s="79"/>
      <c r="BC114" s="79"/>
      <c r="BD114" s="79"/>
      <c r="BE114" s="79"/>
      <c r="BF114" s="79"/>
      <c r="BG114" s="79"/>
      <c r="BH114" s="79"/>
      <c r="BI114" s="79"/>
      <c r="BJ114" s="79"/>
      <c r="BK114" s="79"/>
      <c r="BL114" s="79"/>
      <c r="BM114" s="79"/>
      <c r="BN114" s="79"/>
    </row>
    <row r="115" spans="1:66" s="57" customFormat="1" ht="18" customHeight="1" x14ac:dyDescent="0.2">
      <c r="A115" s="56" t="str">
        <f t="shared" si="37"/>
        <v>5.4.6</v>
      </c>
      <c r="B115" s="100" t="s">
        <v>204</v>
      </c>
      <c r="D115" s="99"/>
      <c r="E115" s="75">
        <v>44459</v>
      </c>
      <c r="F115" s="76">
        <f t="shared" ref="F115" si="44">IF(ISBLANK(E115)," - ",IF(G115=0,E115,E115+G115-1))</f>
        <v>44459</v>
      </c>
      <c r="G115" s="58">
        <v>1</v>
      </c>
      <c r="H115" s="59">
        <v>0</v>
      </c>
      <c r="I115" s="60">
        <f t="shared" ref="I115" si="45">IF(OR(F115=0,E115=0)," - ",NETWORKDAYS(E115,F115))</f>
        <v>1</v>
      </c>
      <c r="J115" s="73"/>
      <c r="K115" s="79"/>
      <c r="L115" s="79"/>
      <c r="M115" s="79"/>
      <c r="N115" s="79"/>
      <c r="O115" s="79"/>
      <c r="P115" s="79"/>
      <c r="Q115" s="79"/>
      <c r="R115" s="79"/>
      <c r="S115" s="79"/>
      <c r="T115" s="79"/>
      <c r="U115" s="79"/>
      <c r="V115" s="79"/>
      <c r="W115" s="79"/>
      <c r="X115" s="79"/>
      <c r="Y115" s="79"/>
      <c r="Z115" s="79"/>
      <c r="AA115" s="79"/>
      <c r="AB115" s="79"/>
      <c r="AC115" s="79"/>
      <c r="AD115" s="79"/>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c r="BA115" s="79"/>
      <c r="BB115" s="79"/>
      <c r="BC115" s="79"/>
      <c r="BD115" s="79"/>
      <c r="BE115" s="79"/>
      <c r="BF115" s="79"/>
      <c r="BG115" s="79"/>
      <c r="BH115" s="79"/>
      <c r="BI115" s="79"/>
      <c r="BJ115" s="79"/>
      <c r="BK115" s="79"/>
      <c r="BL115" s="79"/>
      <c r="BM115" s="79"/>
      <c r="BN115" s="79"/>
    </row>
    <row r="116" spans="1:66" s="57" customFormat="1" ht="18" customHeight="1" x14ac:dyDescent="0.2">
      <c r="A116" s="56" t="str">
        <f t="shared" si="37"/>
        <v>5.4.7</v>
      </c>
      <c r="B116" s="100" t="s">
        <v>216</v>
      </c>
      <c r="D116" s="99"/>
      <c r="E116" s="75">
        <v>44459</v>
      </c>
      <c r="F116" s="76">
        <f t="shared" si="19"/>
        <v>44459</v>
      </c>
      <c r="G116" s="58">
        <v>1</v>
      </c>
      <c r="H116" s="59">
        <v>0</v>
      </c>
      <c r="I116" s="60">
        <f t="shared" si="4"/>
        <v>1</v>
      </c>
      <c r="J116" s="73"/>
      <c r="K116" s="79"/>
      <c r="L116" s="79"/>
      <c r="M116" s="79"/>
      <c r="N116" s="79"/>
      <c r="O116" s="79"/>
      <c r="P116" s="79"/>
      <c r="Q116" s="79"/>
      <c r="R116" s="79"/>
      <c r="S116" s="79"/>
      <c r="T116" s="79"/>
      <c r="U116" s="79"/>
      <c r="V116" s="79"/>
      <c r="W116" s="79"/>
      <c r="X116" s="79"/>
      <c r="Y116" s="79"/>
      <c r="Z116" s="79"/>
      <c r="AA116" s="79"/>
      <c r="AB116" s="79"/>
      <c r="AC116" s="79"/>
      <c r="AD116" s="79"/>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c r="BD116" s="79"/>
      <c r="BE116" s="79"/>
      <c r="BF116" s="79"/>
      <c r="BG116" s="79"/>
      <c r="BH116" s="79"/>
      <c r="BI116" s="79"/>
      <c r="BJ116" s="79"/>
      <c r="BK116" s="79"/>
      <c r="BL116" s="79"/>
      <c r="BM116" s="79"/>
      <c r="BN116" s="79"/>
    </row>
    <row r="117" spans="1:66" s="57" customFormat="1" ht="18" customHeight="1" x14ac:dyDescent="0.2">
      <c r="A117" s="56" t="str">
        <f t="shared" si="37"/>
        <v>5.4.8</v>
      </c>
      <c r="B117" s="100" t="s">
        <v>205</v>
      </c>
      <c r="D117" s="99"/>
      <c r="E117" s="75">
        <v>44459</v>
      </c>
      <c r="F117" s="76">
        <f t="shared" ref="F117" si="46">IF(ISBLANK(E117)," - ",IF(G117=0,E117,E117+G117-1))</f>
        <v>44459</v>
      </c>
      <c r="G117" s="58">
        <v>1</v>
      </c>
      <c r="H117" s="59">
        <v>0</v>
      </c>
      <c r="I117" s="60">
        <f t="shared" ref="I117" si="47">IF(OR(F117=0,E117=0)," - ",NETWORKDAYS(E117,F117))</f>
        <v>1</v>
      </c>
      <c r="J117" s="73"/>
      <c r="K117" s="79"/>
      <c r="L117" s="79"/>
      <c r="M117" s="79"/>
      <c r="N117" s="79"/>
      <c r="O117" s="79"/>
      <c r="P117" s="79"/>
      <c r="Q117" s="79"/>
      <c r="R117" s="79"/>
      <c r="S117" s="79"/>
      <c r="T117" s="79"/>
      <c r="U117" s="79"/>
      <c r="V117" s="79"/>
      <c r="W117" s="79"/>
      <c r="X117" s="79"/>
      <c r="Y117" s="79"/>
      <c r="Z117" s="79"/>
      <c r="AA117" s="79"/>
      <c r="AB117" s="79"/>
      <c r="AC117" s="79"/>
      <c r="AD117" s="79"/>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c r="BD117" s="79"/>
      <c r="BE117" s="79"/>
      <c r="BF117" s="79"/>
      <c r="BG117" s="79"/>
      <c r="BH117" s="79"/>
      <c r="BI117" s="79"/>
      <c r="BJ117" s="79"/>
      <c r="BK117" s="79"/>
      <c r="BL117" s="79"/>
      <c r="BM117" s="79"/>
      <c r="BN117" s="79"/>
    </row>
    <row r="118" spans="1:66" s="57" customFormat="1" ht="18" customHeight="1" x14ac:dyDescent="0.2">
      <c r="A118" s="56" t="str">
        <f t="shared" si="37"/>
        <v>5.4.9</v>
      </c>
      <c r="B118" s="100" t="s">
        <v>215</v>
      </c>
      <c r="D118" s="99"/>
      <c r="E118" s="75">
        <v>44459</v>
      </c>
      <c r="F118" s="76">
        <f t="shared" si="19"/>
        <v>44459</v>
      </c>
      <c r="G118" s="58">
        <v>1</v>
      </c>
      <c r="H118" s="59">
        <v>0</v>
      </c>
      <c r="I118" s="60">
        <f t="shared" si="4"/>
        <v>1</v>
      </c>
      <c r="J118" s="73"/>
      <c r="K118" s="79"/>
      <c r="L118" s="79"/>
      <c r="M118" s="79"/>
      <c r="N118" s="79"/>
      <c r="O118" s="79"/>
      <c r="P118" s="79"/>
      <c r="Q118" s="79"/>
      <c r="R118" s="79"/>
      <c r="S118" s="79"/>
      <c r="T118" s="79"/>
      <c r="U118" s="79"/>
      <c r="V118" s="79"/>
      <c r="W118" s="79"/>
      <c r="X118" s="79"/>
      <c r="Y118" s="79"/>
      <c r="Z118" s="79"/>
      <c r="AA118" s="79"/>
      <c r="AB118" s="79"/>
      <c r="AC118" s="79"/>
      <c r="AD118" s="79"/>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c r="BB118" s="79"/>
      <c r="BC118" s="79"/>
      <c r="BD118" s="79"/>
      <c r="BE118" s="79"/>
      <c r="BF118" s="79"/>
      <c r="BG118" s="79"/>
      <c r="BH118" s="79"/>
      <c r="BI118" s="79"/>
      <c r="BJ118" s="79"/>
      <c r="BK118" s="79"/>
      <c r="BL118" s="79"/>
      <c r="BM118" s="79"/>
      <c r="BN118" s="79"/>
    </row>
    <row r="119" spans="1:66" s="57" customFormat="1" ht="18" customHeight="1" x14ac:dyDescent="0.2">
      <c r="A119" s="56" t="str">
        <f t="shared" si="37"/>
        <v>5.4.10</v>
      </c>
      <c r="B119" s="100" t="s">
        <v>206</v>
      </c>
      <c r="D119" s="99"/>
      <c r="E119" s="75">
        <v>44459</v>
      </c>
      <c r="F119" s="76">
        <f t="shared" ref="F119" si="48">IF(ISBLANK(E119)," - ",IF(G119=0,E119,E119+G119-1))</f>
        <v>44459</v>
      </c>
      <c r="G119" s="58">
        <v>1</v>
      </c>
      <c r="H119" s="59">
        <v>0</v>
      </c>
      <c r="I119" s="60">
        <f t="shared" ref="I119" si="49">IF(OR(F119=0,E119=0)," - ",NETWORKDAYS(E119,F119))</f>
        <v>1</v>
      </c>
      <c r="J119" s="73"/>
      <c r="K119" s="79"/>
      <c r="L119" s="79"/>
      <c r="M119" s="79"/>
      <c r="N119" s="79"/>
      <c r="O119" s="79"/>
      <c r="P119" s="79"/>
      <c r="Q119" s="79"/>
      <c r="R119" s="79"/>
      <c r="S119" s="79"/>
      <c r="T119" s="79"/>
      <c r="U119" s="79"/>
      <c r="V119" s="79"/>
      <c r="W119" s="79"/>
      <c r="X119" s="79"/>
      <c r="Y119" s="79"/>
      <c r="Z119" s="79"/>
      <c r="AA119" s="79"/>
      <c r="AB119" s="79"/>
      <c r="AC119" s="79"/>
      <c r="AD119" s="79"/>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c r="BB119" s="79"/>
      <c r="BC119" s="79"/>
      <c r="BD119" s="79"/>
      <c r="BE119" s="79"/>
      <c r="BF119" s="79"/>
      <c r="BG119" s="79"/>
      <c r="BH119" s="79"/>
      <c r="BI119" s="79"/>
      <c r="BJ119" s="79"/>
      <c r="BK119" s="79"/>
      <c r="BL119" s="79"/>
      <c r="BM119" s="79"/>
      <c r="BN119" s="79"/>
    </row>
    <row r="120" spans="1:66" s="57" customFormat="1" ht="18" customHeight="1" x14ac:dyDescent="0.2">
      <c r="A120" s="56" t="str">
        <f t="shared" si="37"/>
        <v>5.4.11</v>
      </c>
      <c r="B120" s="100" t="s">
        <v>214</v>
      </c>
      <c r="D120" s="99"/>
      <c r="E120" s="75">
        <v>44459</v>
      </c>
      <c r="F120" s="76">
        <f t="shared" si="19"/>
        <v>44459</v>
      </c>
      <c r="G120" s="58">
        <v>1</v>
      </c>
      <c r="H120" s="59">
        <v>0</v>
      </c>
      <c r="I120" s="60">
        <f t="shared" si="4"/>
        <v>1</v>
      </c>
      <c r="J120" s="73"/>
      <c r="K120" s="79"/>
      <c r="L120" s="79"/>
      <c r="M120" s="79"/>
      <c r="N120" s="79"/>
      <c r="O120" s="79"/>
      <c r="P120" s="79"/>
      <c r="Q120" s="79"/>
      <c r="R120" s="79"/>
      <c r="S120" s="79"/>
      <c r="T120" s="79"/>
      <c r="U120" s="79"/>
      <c r="V120" s="79"/>
      <c r="W120" s="79"/>
      <c r="X120" s="79"/>
      <c r="Y120" s="79"/>
      <c r="Z120" s="79"/>
      <c r="AA120" s="79"/>
      <c r="AB120" s="79"/>
      <c r="AC120" s="79"/>
      <c r="AD120" s="79"/>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c r="BB120" s="79"/>
      <c r="BC120" s="79"/>
      <c r="BD120" s="79"/>
      <c r="BE120" s="79"/>
      <c r="BF120" s="79"/>
      <c r="BG120" s="79"/>
      <c r="BH120" s="79"/>
      <c r="BI120" s="79"/>
      <c r="BJ120" s="79"/>
      <c r="BK120" s="79"/>
      <c r="BL120" s="79"/>
      <c r="BM120" s="79"/>
      <c r="BN120" s="79"/>
    </row>
    <row r="121" spans="1:66" s="57" customFormat="1" ht="18" customHeight="1" x14ac:dyDescent="0.2">
      <c r="A121" s="56" t="str">
        <f t="shared" si="37"/>
        <v>5.4.12</v>
      </c>
      <c r="B121" s="100" t="s">
        <v>207</v>
      </c>
      <c r="D121" s="99"/>
      <c r="E121" s="75">
        <v>44459</v>
      </c>
      <c r="F121" s="76">
        <f t="shared" ref="F121" si="50">IF(ISBLANK(E121)," - ",IF(G121=0,E121,E121+G121-1))</f>
        <v>44459</v>
      </c>
      <c r="G121" s="58">
        <v>1</v>
      </c>
      <c r="H121" s="59">
        <v>0</v>
      </c>
      <c r="I121" s="60">
        <f t="shared" ref="I121" si="51">IF(OR(F121=0,E121=0)," - ",NETWORKDAYS(E121,F121))</f>
        <v>1</v>
      </c>
      <c r="J121" s="73"/>
      <c r="K121" s="79"/>
      <c r="L121" s="79"/>
      <c r="M121" s="79"/>
      <c r="N121" s="79"/>
      <c r="O121" s="79"/>
      <c r="P121" s="79"/>
      <c r="Q121" s="79"/>
      <c r="R121" s="79"/>
      <c r="S121" s="79"/>
      <c r="T121" s="79"/>
      <c r="U121" s="79"/>
      <c r="V121" s="79"/>
      <c r="W121" s="79"/>
      <c r="X121" s="79"/>
      <c r="Y121" s="79"/>
      <c r="Z121" s="79"/>
      <c r="AA121" s="79"/>
      <c r="AB121" s="79"/>
      <c r="AC121" s="79"/>
      <c r="AD121" s="79"/>
      <c r="AE121" s="79"/>
      <c r="AF121" s="79"/>
      <c r="AG121" s="79"/>
      <c r="AH121" s="79"/>
      <c r="AI121" s="79"/>
      <c r="AJ121" s="79"/>
      <c r="AK121" s="79"/>
      <c r="AL121" s="79"/>
      <c r="AM121" s="79"/>
      <c r="AN121" s="79"/>
      <c r="AO121" s="79"/>
      <c r="AP121" s="79"/>
      <c r="AQ121" s="79"/>
      <c r="AR121" s="79"/>
      <c r="AS121" s="79"/>
      <c r="AT121" s="79"/>
      <c r="AU121" s="79"/>
      <c r="AV121" s="79"/>
      <c r="AW121" s="79"/>
      <c r="AX121" s="79"/>
      <c r="AY121" s="79"/>
      <c r="AZ121" s="79"/>
      <c r="BA121" s="79"/>
      <c r="BB121" s="79"/>
      <c r="BC121" s="79"/>
      <c r="BD121" s="79"/>
      <c r="BE121" s="79"/>
      <c r="BF121" s="79"/>
      <c r="BG121" s="79"/>
      <c r="BH121" s="79"/>
      <c r="BI121" s="79"/>
      <c r="BJ121" s="79"/>
      <c r="BK121" s="79"/>
      <c r="BL121" s="79"/>
      <c r="BM121" s="79"/>
      <c r="BN121" s="79"/>
    </row>
    <row r="122" spans="1:66" s="57" customFormat="1" ht="18" customHeight="1" x14ac:dyDescent="0.2">
      <c r="A122" s="56" t="str">
        <f t="shared" si="37"/>
        <v>5.4.13</v>
      </c>
      <c r="B122" s="100" t="s">
        <v>213</v>
      </c>
      <c r="D122" s="99"/>
      <c r="E122" s="75">
        <v>44459</v>
      </c>
      <c r="F122" s="76">
        <f t="shared" si="19"/>
        <v>44459</v>
      </c>
      <c r="G122" s="58">
        <v>1</v>
      </c>
      <c r="H122" s="59">
        <v>0</v>
      </c>
      <c r="I122" s="60">
        <f t="shared" si="4"/>
        <v>1</v>
      </c>
      <c r="J122" s="73"/>
      <c r="K122" s="79"/>
      <c r="L122" s="79"/>
      <c r="M122" s="79"/>
      <c r="N122" s="79"/>
      <c r="O122" s="79"/>
      <c r="P122" s="79"/>
      <c r="Q122" s="79"/>
      <c r="R122" s="79"/>
      <c r="S122" s="79"/>
      <c r="T122" s="79"/>
      <c r="U122" s="79"/>
      <c r="V122" s="79"/>
      <c r="W122" s="79"/>
      <c r="X122" s="79"/>
      <c r="Y122" s="79"/>
      <c r="Z122" s="79"/>
      <c r="AA122" s="79"/>
      <c r="AB122" s="79"/>
      <c r="AC122" s="79"/>
      <c r="AD122" s="79"/>
      <c r="AE122" s="79"/>
      <c r="AF122" s="79"/>
      <c r="AG122" s="79"/>
      <c r="AH122" s="79"/>
      <c r="AI122" s="79"/>
      <c r="AJ122" s="79"/>
      <c r="AK122" s="79"/>
      <c r="AL122" s="79"/>
      <c r="AM122" s="79"/>
      <c r="AN122" s="79"/>
      <c r="AO122" s="79"/>
      <c r="AP122" s="79"/>
      <c r="AQ122" s="79"/>
      <c r="AR122" s="79"/>
      <c r="AS122" s="79"/>
      <c r="AT122" s="79"/>
      <c r="AU122" s="79"/>
      <c r="AV122" s="79"/>
      <c r="AW122" s="79"/>
      <c r="AX122" s="79"/>
      <c r="AY122" s="79"/>
      <c r="AZ122" s="79"/>
      <c r="BA122" s="79"/>
      <c r="BB122" s="79"/>
      <c r="BC122" s="79"/>
      <c r="BD122" s="79"/>
      <c r="BE122" s="79"/>
      <c r="BF122" s="79"/>
      <c r="BG122" s="79"/>
      <c r="BH122" s="79"/>
      <c r="BI122" s="79"/>
      <c r="BJ122" s="79"/>
      <c r="BK122" s="79"/>
      <c r="BL122" s="79"/>
      <c r="BM122" s="79"/>
      <c r="BN122" s="79"/>
    </row>
    <row r="123" spans="1:66" s="57" customFormat="1" ht="18" customHeight="1" x14ac:dyDescent="0.2">
      <c r="A123" s="56" t="str">
        <f t="shared" si="37"/>
        <v>5.4.14</v>
      </c>
      <c r="B123" s="100" t="s">
        <v>208</v>
      </c>
      <c r="D123" s="99"/>
      <c r="E123" s="75">
        <v>44459</v>
      </c>
      <c r="F123" s="76">
        <f t="shared" ref="F123" si="52">IF(ISBLANK(E123)," - ",IF(G123=0,E123,E123+G123-1))</f>
        <v>44459</v>
      </c>
      <c r="G123" s="58">
        <v>1</v>
      </c>
      <c r="H123" s="59">
        <v>0</v>
      </c>
      <c r="I123" s="60">
        <f t="shared" ref="I123" si="53">IF(OR(F123=0,E123=0)," - ",NETWORKDAYS(E123,F123))</f>
        <v>1</v>
      </c>
      <c r="J123" s="73"/>
      <c r="K123" s="79"/>
      <c r="L123" s="79"/>
      <c r="M123" s="79"/>
      <c r="N123" s="79"/>
      <c r="O123" s="79"/>
      <c r="P123" s="79"/>
      <c r="Q123" s="79"/>
      <c r="R123" s="79"/>
      <c r="S123" s="79"/>
      <c r="T123" s="79"/>
      <c r="U123" s="79"/>
      <c r="V123" s="79"/>
      <c r="W123" s="79"/>
      <c r="X123" s="79"/>
      <c r="Y123" s="79"/>
      <c r="Z123" s="79"/>
      <c r="AA123" s="79"/>
      <c r="AB123" s="79"/>
      <c r="AC123" s="79"/>
      <c r="AD123" s="79"/>
      <c r="AE123" s="79"/>
      <c r="AF123" s="79"/>
      <c r="AG123" s="79"/>
      <c r="AH123" s="79"/>
      <c r="AI123" s="79"/>
      <c r="AJ123" s="79"/>
      <c r="AK123" s="79"/>
      <c r="AL123" s="79"/>
      <c r="AM123" s="79"/>
      <c r="AN123" s="79"/>
      <c r="AO123" s="79"/>
      <c r="AP123" s="79"/>
      <c r="AQ123" s="79"/>
      <c r="AR123" s="79"/>
      <c r="AS123" s="79"/>
      <c r="AT123" s="79"/>
      <c r="AU123" s="79"/>
      <c r="AV123" s="79"/>
      <c r="AW123" s="79"/>
      <c r="AX123" s="79"/>
      <c r="AY123" s="79"/>
      <c r="AZ123" s="79"/>
      <c r="BA123" s="79"/>
      <c r="BB123" s="79"/>
      <c r="BC123" s="79"/>
      <c r="BD123" s="79"/>
      <c r="BE123" s="79"/>
      <c r="BF123" s="79"/>
      <c r="BG123" s="79"/>
      <c r="BH123" s="79"/>
      <c r="BI123" s="79"/>
      <c r="BJ123" s="79"/>
      <c r="BK123" s="79"/>
      <c r="BL123" s="79"/>
      <c r="BM123" s="79"/>
      <c r="BN123" s="79"/>
    </row>
    <row r="124" spans="1:66" s="57" customFormat="1" ht="18" customHeight="1" x14ac:dyDescent="0.2">
      <c r="A124" s="56" t="str">
        <f t="shared" si="37"/>
        <v>5.4.15</v>
      </c>
      <c r="B124" s="100" t="s">
        <v>212</v>
      </c>
      <c r="D124" s="99"/>
      <c r="E124" s="75">
        <v>44459</v>
      </c>
      <c r="F124" s="76">
        <f t="shared" si="19"/>
        <v>44459</v>
      </c>
      <c r="G124" s="58">
        <v>1</v>
      </c>
      <c r="H124" s="59">
        <v>0</v>
      </c>
      <c r="I124" s="60">
        <f t="shared" si="4"/>
        <v>1</v>
      </c>
      <c r="J124" s="73"/>
      <c r="K124" s="79"/>
      <c r="L124" s="79"/>
      <c r="M124" s="79"/>
      <c r="N124" s="79"/>
      <c r="O124" s="79"/>
      <c r="P124" s="79"/>
      <c r="Q124" s="79"/>
      <c r="R124" s="79"/>
      <c r="S124" s="79"/>
      <c r="T124" s="79"/>
      <c r="U124" s="79"/>
      <c r="V124" s="79"/>
      <c r="W124" s="79"/>
      <c r="X124" s="79"/>
      <c r="Y124" s="79"/>
      <c r="Z124" s="79"/>
      <c r="AA124" s="79"/>
      <c r="AB124" s="79"/>
      <c r="AC124" s="79"/>
      <c r="AD124" s="79"/>
      <c r="AE124" s="79"/>
      <c r="AF124" s="79"/>
      <c r="AG124" s="79"/>
      <c r="AH124" s="79"/>
      <c r="AI124" s="79"/>
      <c r="AJ124" s="79"/>
      <c r="AK124" s="79"/>
      <c r="AL124" s="79"/>
      <c r="AM124" s="79"/>
      <c r="AN124" s="79"/>
      <c r="AO124" s="79"/>
      <c r="AP124" s="79"/>
      <c r="AQ124" s="79"/>
      <c r="AR124" s="79"/>
      <c r="AS124" s="79"/>
      <c r="AT124" s="79"/>
      <c r="AU124" s="79"/>
      <c r="AV124" s="79"/>
      <c r="AW124" s="79"/>
      <c r="AX124" s="79"/>
      <c r="AY124" s="79"/>
      <c r="AZ124" s="79"/>
      <c r="BA124" s="79"/>
      <c r="BB124" s="79"/>
      <c r="BC124" s="79"/>
      <c r="BD124" s="79"/>
      <c r="BE124" s="79"/>
      <c r="BF124" s="79"/>
      <c r="BG124" s="79"/>
      <c r="BH124" s="79"/>
      <c r="BI124" s="79"/>
      <c r="BJ124" s="79"/>
      <c r="BK124" s="79"/>
      <c r="BL124" s="79"/>
      <c r="BM124" s="79"/>
      <c r="BN124" s="79"/>
    </row>
    <row r="125" spans="1:66" s="57" customFormat="1" ht="18" customHeight="1" x14ac:dyDescent="0.2">
      <c r="A125" s="56" t="str">
        <f t="shared" si="37"/>
        <v>5.4.16</v>
      </c>
      <c r="B125" s="100" t="s">
        <v>209</v>
      </c>
      <c r="D125" s="99"/>
      <c r="E125" s="75">
        <v>44459</v>
      </c>
      <c r="F125" s="76">
        <f t="shared" ref="F125" si="54">IF(ISBLANK(E125)," - ",IF(G125=0,E125,E125+G125-1))</f>
        <v>44459</v>
      </c>
      <c r="G125" s="58">
        <v>1</v>
      </c>
      <c r="H125" s="59">
        <v>0</v>
      </c>
      <c r="I125" s="60">
        <f t="shared" ref="I125" si="55">IF(OR(F125=0,E125=0)," - ",NETWORKDAYS(E125,F125))</f>
        <v>1</v>
      </c>
      <c r="J125" s="73"/>
      <c r="K125" s="79"/>
      <c r="L125" s="79"/>
      <c r="M125" s="79"/>
      <c r="N125" s="79"/>
      <c r="O125" s="79"/>
      <c r="P125" s="79"/>
      <c r="Q125" s="79"/>
      <c r="R125" s="79"/>
      <c r="S125" s="79"/>
      <c r="T125" s="79"/>
      <c r="U125" s="79"/>
      <c r="V125" s="79"/>
      <c r="W125" s="79"/>
      <c r="X125" s="79"/>
      <c r="Y125" s="79"/>
      <c r="Z125" s="79"/>
      <c r="AA125" s="79"/>
      <c r="AB125" s="79"/>
      <c r="AC125" s="79"/>
      <c r="AD125" s="79"/>
      <c r="AE125" s="79"/>
      <c r="AF125" s="79"/>
      <c r="AG125" s="79"/>
      <c r="AH125" s="79"/>
      <c r="AI125" s="79"/>
      <c r="AJ125" s="79"/>
      <c r="AK125" s="79"/>
      <c r="AL125" s="79"/>
      <c r="AM125" s="79"/>
      <c r="AN125" s="79"/>
      <c r="AO125" s="79"/>
      <c r="AP125" s="79"/>
      <c r="AQ125" s="79"/>
      <c r="AR125" s="79"/>
      <c r="AS125" s="79"/>
      <c r="AT125" s="79"/>
      <c r="AU125" s="79"/>
      <c r="AV125" s="79"/>
      <c r="AW125" s="79"/>
      <c r="AX125" s="79"/>
      <c r="AY125" s="79"/>
      <c r="AZ125" s="79"/>
      <c r="BA125" s="79"/>
      <c r="BB125" s="79"/>
      <c r="BC125" s="79"/>
      <c r="BD125" s="79"/>
      <c r="BE125" s="79"/>
      <c r="BF125" s="79"/>
      <c r="BG125" s="79"/>
      <c r="BH125" s="79"/>
      <c r="BI125" s="79"/>
      <c r="BJ125" s="79"/>
      <c r="BK125" s="79"/>
      <c r="BL125" s="79"/>
      <c r="BM125" s="79"/>
      <c r="BN125" s="79"/>
    </row>
    <row r="126" spans="1:66" s="57" customFormat="1" ht="18" customHeight="1" x14ac:dyDescent="0.2">
      <c r="A126" s="56" t="str">
        <f t="shared" si="37"/>
        <v>5.4.17</v>
      </c>
      <c r="B126" s="100" t="s">
        <v>211</v>
      </c>
      <c r="D126" s="99"/>
      <c r="E126" s="75">
        <v>44459</v>
      </c>
      <c r="F126" s="76">
        <f t="shared" si="19"/>
        <v>44459</v>
      </c>
      <c r="G126" s="58">
        <v>1</v>
      </c>
      <c r="H126" s="59">
        <v>0</v>
      </c>
      <c r="I126" s="60">
        <f t="shared" si="4"/>
        <v>1</v>
      </c>
      <c r="J126" s="73"/>
      <c r="K126" s="79"/>
      <c r="L126" s="79"/>
      <c r="M126" s="79"/>
      <c r="N126" s="79"/>
      <c r="O126" s="79"/>
      <c r="P126" s="79"/>
      <c r="Q126" s="79"/>
      <c r="R126" s="79"/>
      <c r="S126" s="79"/>
      <c r="T126" s="79"/>
      <c r="U126" s="79"/>
      <c r="V126" s="79"/>
      <c r="W126" s="79"/>
      <c r="X126" s="79"/>
      <c r="Y126" s="79"/>
      <c r="Z126" s="79"/>
      <c r="AA126" s="79"/>
      <c r="AB126" s="79"/>
      <c r="AC126" s="79"/>
      <c r="AD126" s="79"/>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c r="BE126" s="79"/>
      <c r="BF126" s="79"/>
      <c r="BG126" s="79"/>
      <c r="BH126" s="79"/>
      <c r="BI126" s="79"/>
      <c r="BJ126" s="79"/>
      <c r="BK126" s="79"/>
      <c r="BL126" s="79"/>
      <c r="BM126" s="79"/>
      <c r="BN126" s="79"/>
    </row>
    <row r="127" spans="1:66" s="57" customFormat="1" ht="18" customHeight="1" x14ac:dyDescent="0.2">
      <c r="A127" s="56" t="str">
        <f t="shared" si="37"/>
        <v>5.4.18</v>
      </c>
      <c r="B127" s="100" t="s">
        <v>210</v>
      </c>
      <c r="D127" s="99"/>
      <c r="E127" s="75">
        <v>44459</v>
      </c>
      <c r="F127" s="76">
        <f t="shared" ref="F127" si="56">IF(ISBLANK(E127)," - ",IF(G127=0,E127,E127+G127-1))</f>
        <v>44459</v>
      </c>
      <c r="G127" s="58">
        <v>1</v>
      </c>
      <c r="H127" s="59">
        <v>0</v>
      </c>
      <c r="I127" s="60">
        <f t="shared" ref="I127" si="57">IF(OR(F127=0,E127=0)," - ",NETWORKDAYS(E127,F127))</f>
        <v>1</v>
      </c>
      <c r="J127" s="73"/>
      <c r="K127" s="79"/>
      <c r="L127" s="79"/>
      <c r="M127" s="79"/>
      <c r="N127" s="79"/>
      <c r="O127" s="79"/>
      <c r="P127" s="79"/>
      <c r="Q127" s="79"/>
      <c r="R127" s="79"/>
      <c r="S127" s="79"/>
      <c r="T127" s="79"/>
      <c r="U127" s="79"/>
      <c r="V127" s="79"/>
      <c r="W127" s="79"/>
      <c r="X127" s="79"/>
      <c r="Y127" s="79"/>
      <c r="Z127" s="79"/>
      <c r="AA127" s="79"/>
      <c r="AB127" s="79"/>
      <c r="AC127" s="79"/>
      <c r="AD127" s="79"/>
      <c r="AE127" s="79"/>
      <c r="AF127" s="79"/>
      <c r="AG127" s="79"/>
      <c r="AH127" s="79"/>
      <c r="AI127" s="79"/>
      <c r="AJ127" s="79"/>
      <c r="AK127" s="79"/>
      <c r="AL127" s="79"/>
      <c r="AM127" s="79"/>
      <c r="AN127" s="79"/>
      <c r="AO127" s="79"/>
      <c r="AP127" s="79"/>
      <c r="AQ127" s="79"/>
      <c r="AR127" s="79"/>
      <c r="AS127" s="79"/>
      <c r="AT127" s="79"/>
      <c r="AU127" s="79"/>
      <c r="AV127" s="79"/>
      <c r="AW127" s="79"/>
      <c r="AX127" s="79"/>
      <c r="AY127" s="79"/>
      <c r="AZ127" s="79"/>
      <c r="BA127" s="79"/>
      <c r="BB127" s="79"/>
      <c r="BC127" s="79"/>
      <c r="BD127" s="79"/>
      <c r="BE127" s="79"/>
      <c r="BF127" s="79"/>
      <c r="BG127" s="79"/>
      <c r="BH127" s="79"/>
      <c r="BI127" s="79"/>
      <c r="BJ127" s="79"/>
      <c r="BK127" s="79"/>
      <c r="BL127" s="79"/>
      <c r="BM127" s="79"/>
      <c r="BN127" s="79"/>
    </row>
    <row r="128" spans="1:66" s="57" customFormat="1" ht="18" customHeight="1" x14ac:dyDescent="0.2">
      <c r="A12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128" s="98" t="s">
        <v>194</v>
      </c>
      <c r="D128" s="99"/>
      <c r="E128" s="75">
        <v>44459</v>
      </c>
      <c r="F128" s="76">
        <f t="shared" si="19"/>
        <v>44459</v>
      </c>
      <c r="G128" s="58">
        <v>1</v>
      </c>
      <c r="H128" s="59">
        <v>0</v>
      </c>
      <c r="I128" s="60">
        <f t="shared" si="4"/>
        <v>1</v>
      </c>
      <c r="J128" s="73"/>
      <c r="K128" s="79"/>
      <c r="L128" s="79"/>
      <c r="M128" s="79"/>
      <c r="N128" s="79"/>
      <c r="O128" s="79"/>
      <c r="P128" s="79"/>
      <c r="Q128" s="79"/>
      <c r="R128" s="79"/>
      <c r="S128" s="79"/>
      <c r="T128" s="79"/>
      <c r="U128" s="79"/>
      <c r="V128" s="79"/>
      <c r="W128" s="79"/>
      <c r="X128" s="79"/>
      <c r="Y128" s="79"/>
      <c r="Z128" s="79"/>
      <c r="AA128" s="79"/>
      <c r="AB128" s="79"/>
      <c r="AC128" s="79"/>
      <c r="AD128" s="79"/>
      <c r="AE128" s="79"/>
      <c r="AF128" s="79"/>
      <c r="AG128" s="79"/>
      <c r="AH128" s="79"/>
      <c r="AI128" s="79"/>
      <c r="AJ128" s="79"/>
      <c r="AK128" s="79"/>
      <c r="AL128" s="79"/>
      <c r="AM128" s="79"/>
      <c r="AN128" s="79"/>
      <c r="AO128" s="79"/>
      <c r="AP128" s="79"/>
      <c r="AQ128" s="79"/>
      <c r="AR128" s="79"/>
      <c r="AS128" s="79"/>
      <c r="AT128" s="79"/>
      <c r="AU128" s="79"/>
      <c r="AV128" s="79"/>
      <c r="AW128" s="79"/>
      <c r="AX128" s="79"/>
      <c r="AY128" s="79"/>
      <c r="AZ128" s="79"/>
      <c r="BA128" s="79"/>
      <c r="BB128" s="79"/>
      <c r="BC128" s="79"/>
      <c r="BD128" s="79"/>
      <c r="BE128" s="79"/>
      <c r="BF128" s="79"/>
      <c r="BG128" s="79"/>
      <c r="BH128" s="79"/>
      <c r="BI128" s="79"/>
      <c r="BJ128" s="79"/>
      <c r="BK128" s="79"/>
      <c r="BL128" s="79"/>
      <c r="BM128" s="79"/>
      <c r="BN128" s="79"/>
    </row>
    <row r="129" spans="1:66" s="57" customFormat="1" ht="18" customHeight="1" x14ac:dyDescent="0.2">
      <c r="A12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5.5.1</v>
      </c>
      <c r="B129" s="100" t="s">
        <v>219</v>
      </c>
      <c r="D129" s="99"/>
      <c r="E129" s="75">
        <v>44459</v>
      </c>
      <c r="F129" s="76">
        <f t="shared" ref="F129:F131" si="58">IF(ISBLANK(E129)," - ",IF(G129=0,E129,E129+G129-1))</f>
        <v>44459</v>
      </c>
      <c r="G129" s="58">
        <v>1</v>
      </c>
      <c r="H129" s="59">
        <v>0</v>
      </c>
      <c r="I129" s="60">
        <f t="shared" ref="I129:I131" si="59">IF(OR(F129=0,E129=0)," - ",NETWORKDAYS(E129,F129))</f>
        <v>1</v>
      </c>
      <c r="J129" s="73"/>
      <c r="K129" s="79"/>
      <c r="L129" s="79"/>
      <c r="M129" s="79"/>
      <c r="N129" s="79"/>
      <c r="O129" s="79"/>
      <c r="P129" s="79"/>
      <c r="Q129" s="79"/>
      <c r="R129" s="79"/>
      <c r="S129" s="79"/>
      <c r="T129" s="79"/>
      <c r="U129" s="79"/>
      <c r="V129" s="79"/>
      <c r="W129" s="79"/>
      <c r="X129" s="79"/>
      <c r="Y129" s="79"/>
      <c r="Z129" s="79"/>
      <c r="AA129" s="79"/>
      <c r="AB129" s="79"/>
      <c r="AC129" s="79"/>
      <c r="AD129" s="79"/>
      <c r="AE129" s="79"/>
      <c r="AF129" s="79"/>
      <c r="AG129" s="79"/>
      <c r="AH129" s="79"/>
      <c r="AI129" s="79"/>
      <c r="AJ129" s="79"/>
      <c r="AK129" s="79"/>
      <c r="AL129" s="79"/>
      <c r="AM129" s="79"/>
      <c r="AN129" s="79"/>
      <c r="AO129" s="79"/>
      <c r="AP129" s="79"/>
      <c r="AQ129" s="79"/>
      <c r="AR129" s="79"/>
      <c r="AS129" s="79"/>
      <c r="AT129" s="79"/>
      <c r="AU129" s="79"/>
      <c r="AV129" s="79"/>
      <c r="AW129" s="79"/>
      <c r="AX129" s="79"/>
      <c r="AY129" s="79"/>
      <c r="AZ129" s="79"/>
      <c r="BA129" s="79"/>
      <c r="BB129" s="79"/>
      <c r="BC129" s="79"/>
      <c r="BD129" s="79"/>
      <c r="BE129" s="79"/>
      <c r="BF129" s="79"/>
      <c r="BG129" s="79"/>
      <c r="BH129" s="79"/>
      <c r="BI129" s="79"/>
      <c r="BJ129" s="79"/>
      <c r="BK129" s="79"/>
      <c r="BL129" s="79"/>
      <c r="BM129" s="79"/>
      <c r="BN129" s="79"/>
    </row>
    <row r="130" spans="1:66" s="57" customFormat="1" ht="18" customHeight="1" x14ac:dyDescent="0.2">
      <c r="A130"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5.5.2</v>
      </c>
      <c r="B130" s="100" t="s">
        <v>220</v>
      </c>
      <c r="D130" s="99"/>
      <c r="E130" s="75">
        <v>44459</v>
      </c>
      <c r="F130" s="76">
        <f t="shared" si="58"/>
        <v>44459</v>
      </c>
      <c r="G130" s="58">
        <v>1</v>
      </c>
      <c r="H130" s="59">
        <v>0</v>
      </c>
      <c r="I130" s="60">
        <f t="shared" si="59"/>
        <v>1</v>
      </c>
      <c r="J130" s="73"/>
      <c r="K130" s="79"/>
      <c r="L130" s="79"/>
      <c r="M130" s="79"/>
      <c r="N130" s="79"/>
      <c r="O130" s="79"/>
      <c r="P130" s="79"/>
      <c r="Q130" s="79"/>
      <c r="R130" s="79"/>
      <c r="S130" s="79"/>
      <c r="T130" s="79"/>
      <c r="U130" s="79"/>
      <c r="V130" s="79"/>
      <c r="W130" s="79"/>
      <c r="X130" s="79"/>
      <c r="Y130" s="79"/>
      <c r="Z130" s="79"/>
      <c r="AA130" s="79"/>
      <c r="AB130" s="79"/>
      <c r="AC130" s="79"/>
      <c r="AD130" s="79"/>
      <c r="AE130" s="79"/>
      <c r="AF130" s="79"/>
      <c r="AG130" s="79"/>
      <c r="AH130" s="79"/>
      <c r="AI130" s="79"/>
      <c r="AJ130" s="79"/>
      <c r="AK130" s="79"/>
      <c r="AL130" s="79"/>
      <c r="AM130" s="79"/>
      <c r="AN130" s="79"/>
      <c r="AO130" s="79"/>
      <c r="AP130" s="79"/>
      <c r="AQ130" s="79"/>
      <c r="AR130" s="79"/>
      <c r="AS130" s="79"/>
      <c r="AT130" s="79"/>
      <c r="AU130" s="79"/>
      <c r="AV130" s="79"/>
      <c r="AW130" s="79"/>
      <c r="AX130" s="79"/>
      <c r="AY130" s="79"/>
      <c r="AZ130" s="79"/>
      <c r="BA130" s="79"/>
      <c r="BB130" s="79"/>
      <c r="BC130" s="79"/>
      <c r="BD130" s="79"/>
      <c r="BE130" s="79"/>
      <c r="BF130" s="79"/>
      <c r="BG130" s="79"/>
      <c r="BH130" s="79"/>
      <c r="BI130" s="79"/>
      <c r="BJ130" s="79"/>
      <c r="BK130" s="79"/>
      <c r="BL130" s="79"/>
      <c r="BM130" s="79"/>
      <c r="BN130" s="79"/>
    </row>
    <row r="131" spans="1:66" s="57" customFormat="1" ht="18" customHeight="1" x14ac:dyDescent="0.2">
      <c r="A13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5.5.3</v>
      </c>
      <c r="B131" s="100" t="s">
        <v>221</v>
      </c>
      <c r="D131" s="99"/>
      <c r="E131" s="75">
        <v>44459</v>
      </c>
      <c r="F131" s="76">
        <f t="shared" si="58"/>
        <v>44459</v>
      </c>
      <c r="G131" s="58">
        <v>1</v>
      </c>
      <c r="H131" s="59">
        <v>0</v>
      </c>
      <c r="I131" s="60">
        <f t="shared" si="59"/>
        <v>1</v>
      </c>
      <c r="J131" s="73"/>
      <c r="K131" s="79"/>
      <c r="L131" s="79"/>
      <c r="M131" s="79"/>
      <c r="N131" s="79"/>
      <c r="O131" s="79"/>
      <c r="P131" s="79"/>
      <c r="Q131" s="79"/>
      <c r="R131" s="79"/>
      <c r="S131" s="79"/>
      <c r="T131" s="79"/>
      <c r="U131" s="79"/>
      <c r="V131" s="79"/>
      <c r="W131" s="79"/>
      <c r="X131" s="79"/>
      <c r="Y131" s="79"/>
      <c r="Z131" s="79"/>
      <c r="AA131" s="79"/>
      <c r="AB131" s="79"/>
      <c r="AC131" s="79"/>
      <c r="AD131" s="79"/>
      <c r="AE131" s="79"/>
      <c r="AF131" s="79"/>
      <c r="AG131" s="79"/>
      <c r="AH131" s="79"/>
      <c r="AI131" s="79"/>
      <c r="AJ131" s="79"/>
      <c r="AK131" s="79"/>
      <c r="AL131" s="79"/>
      <c r="AM131" s="79"/>
      <c r="AN131" s="79"/>
      <c r="AO131" s="79"/>
      <c r="AP131" s="79"/>
      <c r="AQ131" s="79"/>
      <c r="AR131" s="79"/>
      <c r="AS131" s="79"/>
      <c r="AT131" s="79"/>
      <c r="AU131" s="79"/>
      <c r="AV131" s="79"/>
      <c r="AW131" s="79"/>
      <c r="AX131" s="79"/>
      <c r="AY131" s="79"/>
      <c r="AZ131" s="79"/>
      <c r="BA131" s="79"/>
      <c r="BB131" s="79"/>
      <c r="BC131" s="79"/>
      <c r="BD131" s="79"/>
      <c r="BE131" s="79"/>
      <c r="BF131" s="79"/>
      <c r="BG131" s="79"/>
      <c r="BH131" s="79"/>
      <c r="BI131" s="79"/>
      <c r="BJ131" s="79"/>
      <c r="BK131" s="79"/>
      <c r="BL131" s="79"/>
      <c r="BM131" s="79"/>
      <c r="BN131" s="79"/>
    </row>
    <row r="132" spans="1:66" s="51" customFormat="1" ht="18" customHeight="1" x14ac:dyDescent="0.2">
      <c r="A132" s="49" t="str">
        <f>IF(ISERROR(VALUE(SUBSTITUTE(prevWBS,".",""))),"1",IF(ISERROR(FIND("`",SUBSTITUTE(prevWBS,".","`",1))),TEXT(VALUE(prevWBS)+1,"#"),TEXT(VALUE(LEFT(prevWBS,FIND("`",SUBSTITUTE(prevWBS,".","`",1))-1))+1,"#")))</f>
        <v>6</v>
      </c>
      <c r="B132" s="50" t="s">
        <v>133</v>
      </c>
      <c r="D132" s="52"/>
      <c r="E132" s="77"/>
      <c r="F132" s="77" t="str">
        <f t="shared" ref="F132:F141" si="60">IF(ISBLANK(E132)," - ",IF(G132=0,E132,E132+G132-1))</f>
        <v xml:space="preserve"> - </v>
      </c>
      <c r="G132" s="53"/>
      <c r="H132" s="54"/>
      <c r="I132" s="55" t="str">
        <f t="shared" ref="I132:I141" si="61">IF(OR(F132=0,E132=0)," - ",NETWORKDAYS(E132,F132))</f>
        <v xml:space="preserve"> - </v>
      </c>
      <c r="J132" s="74"/>
      <c r="K132" s="81"/>
      <c r="L132" s="81"/>
      <c r="M132" s="81"/>
      <c r="N132" s="81"/>
      <c r="O132" s="81"/>
      <c r="P132" s="81"/>
      <c r="Q132" s="81"/>
      <c r="R132" s="81"/>
      <c r="S132" s="81"/>
      <c r="T132" s="81"/>
      <c r="U132" s="81"/>
      <c r="V132" s="81"/>
      <c r="W132" s="81"/>
      <c r="X132" s="81"/>
      <c r="Y132" s="81"/>
      <c r="Z132" s="81"/>
      <c r="AA132" s="81"/>
      <c r="AB132" s="81"/>
      <c r="AC132" s="81"/>
      <c r="AD132" s="81"/>
      <c r="AE132" s="81"/>
      <c r="AF132" s="81"/>
      <c r="AG132" s="81"/>
      <c r="AH132" s="81"/>
      <c r="AI132" s="81"/>
      <c r="AJ132" s="81"/>
      <c r="AK132" s="81"/>
      <c r="AL132" s="81"/>
      <c r="AM132" s="81"/>
      <c r="AN132" s="81"/>
      <c r="AO132" s="81"/>
      <c r="AP132" s="81"/>
      <c r="AQ132" s="81"/>
      <c r="AR132" s="81"/>
      <c r="AS132" s="81"/>
      <c r="AT132" s="81"/>
      <c r="AU132" s="81"/>
      <c r="AV132" s="81"/>
      <c r="AW132" s="81"/>
      <c r="AX132" s="81"/>
      <c r="AY132" s="81"/>
      <c r="AZ132" s="81"/>
      <c r="BA132" s="81"/>
      <c r="BB132" s="81"/>
      <c r="BC132" s="81"/>
      <c r="BD132" s="81"/>
      <c r="BE132" s="81"/>
      <c r="BF132" s="81"/>
      <c r="BG132" s="81"/>
      <c r="BH132" s="81"/>
      <c r="BI132" s="81"/>
      <c r="BJ132" s="81"/>
      <c r="BK132" s="81"/>
      <c r="BL132" s="81"/>
      <c r="BM132" s="81"/>
      <c r="BN132" s="81"/>
    </row>
    <row r="133" spans="1:66" s="57" customFormat="1" ht="18" customHeight="1" x14ac:dyDescent="0.2">
      <c r="A13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133" s="98" t="s">
        <v>193</v>
      </c>
      <c r="D133" s="99"/>
      <c r="E133" s="75">
        <v>44459</v>
      </c>
      <c r="F133" s="76">
        <f t="shared" si="60"/>
        <v>44459</v>
      </c>
      <c r="G133" s="58">
        <v>1</v>
      </c>
      <c r="H133" s="59">
        <v>0</v>
      </c>
      <c r="I133" s="60">
        <f t="shared" si="61"/>
        <v>1</v>
      </c>
      <c r="J133" s="73"/>
      <c r="K133" s="79"/>
      <c r="L133" s="79"/>
      <c r="M133" s="79"/>
      <c r="N133" s="79"/>
      <c r="O133" s="79"/>
      <c r="P133" s="79"/>
      <c r="Q133" s="79"/>
      <c r="R133" s="79"/>
      <c r="S133" s="79"/>
      <c r="T133" s="79"/>
      <c r="U133" s="79"/>
      <c r="V133" s="79"/>
      <c r="W133" s="79"/>
      <c r="X133" s="79"/>
      <c r="Y133" s="79"/>
      <c r="Z133" s="79"/>
      <c r="AA133" s="79"/>
      <c r="AB133" s="79"/>
      <c r="AC133" s="79"/>
      <c r="AD133" s="79"/>
      <c r="AE133" s="79"/>
      <c r="AF133" s="79"/>
      <c r="AG133" s="79"/>
      <c r="AH133" s="79"/>
      <c r="AI133" s="79"/>
      <c r="AJ133" s="79"/>
      <c r="AK133" s="79"/>
      <c r="AL133" s="79"/>
      <c r="AM133" s="79"/>
      <c r="AN133" s="79"/>
      <c r="AO133" s="79"/>
      <c r="AP133" s="79"/>
      <c r="AQ133" s="79"/>
      <c r="AR133" s="79"/>
      <c r="AS133" s="79"/>
      <c r="AT133" s="79"/>
      <c r="AU133" s="79"/>
      <c r="AV133" s="79"/>
      <c r="AW133" s="79"/>
      <c r="AX133" s="79"/>
      <c r="AY133" s="79"/>
      <c r="AZ133" s="79"/>
      <c r="BA133" s="79"/>
      <c r="BB133" s="79"/>
      <c r="BC133" s="79"/>
      <c r="BD133" s="79"/>
      <c r="BE133" s="79"/>
      <c r="BF133" s="79"/>
      <c r="BG133" s="79"/>
      <c r="BH133" s="79"/>
      <c r="BI133" s="79"/>
      <c r="BJ133" s="79"/>
      <c r="BK133" s="79"/>
      <c r="BL133" s="79"/>
      <c r="BM133" s="79"/>
      <c r="BN133" s="79"/>
    </row>
    <row r="134" spans="1:66" s="57" customFormat="1" ht="18" customHeight="1" x14ac:dyDescent="0.2">
      <c r="A13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134" s="100" t="s">
        <v>222</v>
      </c>
      <c r="D134" s="99"/>
      <c r="E134" s="75">
        <v>44459</v>
      </c>
      <c r="F134" s="76">
        <f t="shared" si="60"/>
        <v>44459</v>
      </c>
      <c r="G134" s="58">
        <v>1</v>
      </c>
      <c r="H134" s="59">
        <v>0</v>
      </c>
      <c r="I134" s="60">
        <f t="shared" si="61"/>
        <v>1</v>
      </c>
      <c r="J134" s="73"/>
      <c r="K134" s="79"/>
      <c r="L134" s="79"/>
      <c r="M134" s="79"/>
      <c r="N134" s="79"/>
      <c r="O134" s="79"/>
      <c r="P134" s="79"/>
      <c r="Q134" s="79"/>
      <c r="R134" s="79"/>
      <c r="S134" s="79"/>
      <c r="T134" s="79"/>
      <c r="U134" s="79"/>
      <c r="V134" s="79"/>
      <c r="W134" s="79"/>
      <c r="X134" s="79"/>
      <c r="Y134" s="79"/>
      <c r="Z134" s="79"/>
      <c r="AA134" s="79"/>
      <c r="AB134" s="79"/>
      <c r="AC134" s="79"/>
      <c r="AD134" s="79"/>
      <c r="AE134" s="79"/>
      <c r="AF134" s="79"/>
      <c r="AG134" s="79"/>
      <c r="AH134" s="79"/>
      <c r="AI134" s="79"/>
      <c r="AJ134" s="79"/>
      <c r="AK134" s="79"/>
      <c r="AL134" s="79"/>
      <c r="AM134" s="79"/>
      <c r="AN134" s="79"/>
      <c r="AO134" s="79"/>
      <c r="AP134" s="79"/>
      <c r="AQ134" s="79"/>
      <c r="AR134" s="79"/>
      <c r="AS134" s="79"/>
      <c r="AT134" s="79"/>
      <c r="AU134" s="79"/>
      <c r="AV134" s="79"/>
      <c r="AW134" s="79"/>
      <c r="AX134" s="79"/>
      <c r="AY134" s="79"/>
      <c r="AZ134" s="79"/>
      <c r="BA134" s="79"/>
      <c r="BB134" s="79"/>
      <c r="BC134" s="79"/>
      <c r="BD134" s="79"/>
      <c r="BE134" s="79"/>
      <c r="BF134" s="79"/>
      <c r="BG134" s="79"/>
      <c r="BH134" s="79"/>
      <c r="BI134" s="79"/>
      <c r="BJ134" s="79"/>
      <c r="BK134" s="79"/>
      <c r="BL134" s="79"/>
      <c r="BM134" s="79"/>
      <c r="BN134" s="79"/>
    </row>
    <row r="135" spans="1:66" s="57" customFormat="1" ht="18" customHeight="1" x14ac:dyDescent="0.2">
      <c r="A13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135" s="100" t="s">
        <v>223</v>
      </c>
      <c r="D135" s="99"/>
      <c r="E135" s="75">
        <v>44459</v>
      </c>
      <c r="F135" s="76">
        <f t="shared" si="60"/>
        <v>44459</v>
      </c>
      <c r="G135" s="58">
        <v>1</v>
      </c>
      <c r="H135" s="59">
        <v>0</v>
      </c>
      <c r="I135" s="60">
        <f t="shared" si="61"/>
        <v>1</v>
      </c>
      <c r="J135" s="73"/>
      <c r="K135" s="79"/>
      <c r="L135" s="79"/>
      <c r="M135" s="79"/>
      <c r="N135" s="79"/>
      <c r="O135" s="79"/>
      <c r="P135" s="79"/>
      <c r="Q135" s="79"/>
      <c r="R135" s="79"/>
      <c r="S135" s="79"/>
      <c r="T135" s="79"/>
      <c r="U135" s="79"/>
      <c r="V135" s="79"/>
      <c r="W135" s="79"/>
      <c r="X135" s="79"/>
      <c r="Y135" s="79"/>
      <c r="Z135" s="79"/>
      <c r="AA135" s="79"/>
      <c r="AB135" s="79"/>
      <c r="AC135" s="79"/>
      <c r="AD135" s="79"/>
      <c r="AE135" s="79"/>
      <c r="AF135" s="79"/>
      <c r="AG135" s="79"/>
      <c r="AH135" s="79"/>
      <c r="AI135" s="79"/>
      <c r="AJ135" s="79"/>
      <c r="AK135" s="79"/>
      <c r="AL135" s="79"/>
      <c r="AM135" s="79"/>
      <c r="AN135" s="79"/>
      <c r="AO135" s="79"/>
      <c r="AP135" s="79"/>
      <c r="AQ135" s="79"/>
      <c r="AR135" s="79"/>
      <c r="AS135" s="79"/>
      <c r="AT135" s="79"/>
      <c r="AU135" s="79"/>
      <c r="AV135" s="79"/>
      <c r="AW135" s="79"/>
      <c r="AX135" s="79"/>
      <c r="AY135" s="79"/>
      <c r="AZ135" s="79"/>
      <c r="BA135" s="79"/>
      <c r="BB135" s="79"/>
      <c r="BC135" s="79"/>
      <c r="BD135" s="79"/>
      <c r="BE135" s="79"/>
      <c r="BF135" s="79"/>
      <c r="BG135" s="79"/>
      <c r="BH135" s="79"/>
      <c r="BI135" s="79"/>
      <c r="BJ135" s="79"/>
      <c r="BK135" s="79"/>
      <c r="BL135" s="79"/>
      <c r="BM135" s="79"/>
      <c r="BN135" s="79"/>
    </row>
    <row r="136" spans="1:66" s="57" customFormat="1" ht="18" customHeight="1" x14ac:dyDescent="0.2">
      <c r="A13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6.1.3</v>
      </c>
      <c r="B136" s="100" t="s">
        <v>224</v>
      </c>
      <c r="D136" s="99"/>
      <c r="E136" s="75">
        <v>44459</v>
      </c>
      <c r="F136" s="76">
        <f t="shared" si="60"/>
        <v>44459</v>
      </c>
      <c r="G136" s="58">
        <v>1</v>
      </c>
      <c r="H136" s="59">
        <v>0</v>
      </c>
      <c r="I136" s="60">
        <f t="shared" si="61"/>
        <v>1</v>
      </c>
      <c r="J136" s="73"/>
      <c r="K136" s="79"/>
      <c r="L136" s="79"/>
      <c r="M136" s="79"/>
      <c r="N136" s="79"/>
      <c r="O136" s="79"/>
      <c r="P136" s="79"/>
      <c r="Q136" s="79"/>
      <c r="R136" s="79"/>
      <c r="S136" s="79"/>
      <c r="T136" s="79"/>
      <c r="U136" s="79"/>
      <c r="V136" s="79"/>
      <c r="W136" s="79"/>
      <c r="X136" s="79"/>
      <c r="Y136" s="79"/>
      <c r="Z136" s="79"/>
      <c r="AA136" s="79"/>
      <c r="AB136" s="79"/>
      <c r="AC136" s="79"/>
      <c r="AD136" s="79"/>
      <c r="AE136" s="79"/>
      <c r="AF136" s="79"/>
      <c r="AG136" s="79"/>
      <c r="AH136" s="79"/>
      <c r="AI136" s="79"/>
      <c r="AJ136" s="79"/>
      <c r="AK136" s="79"/>
      <c r="AL136" s="79"/>
      <c r="AM136" s="79"/>
      <c r="AN136" s="79"/>
      <c r="AO136" s="79"/>
      <c r="AP136" s="79"/>
      <c r="AQ136" s="79"/>
      <c r="AR136" s="79"/>
      <c r="AS136" s="79"/>
      <c r="AT136" s="79"/>
      <c r="AU136" s="79"/>
      <c r="AV136" s="79"/>
      <c r="AW136" s="79"/>
      <c r="AX136" s="79"/>
      <c r="AY136" s="79"/>
      <c r="AZ136" s="79"/>
      <c r="BA136" s="79"/>
      <c r="BB136" s="79"/>
      <c r="BC136" s="79"/>
      <c r="BD136" s="79"/>
      <c r="BE136" s="79"/>
      <c r="BF136" s="79"/>
      <c r="BG136" s="79"/>
      <c r="BH136" s="79"/>
      <c r="BI136" s="79"/>
      <c r="BJ136" s="79"/>
      <c r="BK136" s="79"/>
      <c r="BL136" s="79"/>
      <c r="BM136" s="79"/>
      <c r="BN136" s="79"/>
    </row>
    <row r="137" spans="1:66" s="57" customFormat="1" ht="18" customHeight="1" x14ac:dyDescent="0.2">
      <c r="A13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137" s="98" t="s">
        <v>195</v>
      </c>
      <c r="D137" s="99"/>
      <c r="E137" s="75">
        <v>44459</v>
      </c>
      <c r="F137" s="76">
        <f t="shared" si="60"/>
        <v>44459</v>
      </c>
      <c r="G137" s="58">
        <v>1</v>
      </c>
      <c r="H137" s="59">
        <v>0</v>
      </c>
      <c r="I137" s="60">
        <f t="shared" si="61"/>
        <v>1</v>
      </c>
      <c r="J137" s="73"/>
      <c r="K137" s="79"/>
      <c r="L137" s="79"/>
      <c r="M137" s="79"/>
      <c r="N137" s="79"/>
      <c r="O137" s="79"/>
      <c r="P137" s="79"/>
      <c r="Q137" s="79"/>
      <c r="R137" s="79"/>
      <c r="S137" s="79"/>
      <c r="T137" s="79"/>
      <c r="U137" s="79"/>
      <c r="V137" s="79"/>
      <c r="W137" s="79"/>
      <c r="X137" s="79"/>
      <c r="Y137" s="79"/>
      <c r="Z137" s="79"/>
      <c r="AA137" s="79"/>
      <c r="AB137" s="79"/>
      <c r="AC137" s="79"/>
      <c r="AD137" s="79"/>
      <c r="AE137" s="79"/>
      <c r="AF137" s="79"/>
      <c r="AG137" s="79"/>
      <c r="AH137" s="79"/>
      <c r="AI137" s="79"/>
      <c r="AJ137" s="79"/>
      <c r="AK137" s="79"/>
      <c r="AL137" s="79"/>
      <c r="AM137" s="79"/>
      <c r="AN137" s="79"/>
      <c r="AO137" s="79"/>
      <c r="AP137" s="79"/>
      <c r="AQ137" s="79"/>
      <c r="AR137" s="79"/>
      <c r="AS137" s="79"/>
      <c r="AT137" s="79"/>
      <c r="AU137" s="79"/>
      <c r="AV137" s="79"/>
      <c r="AW137" s="79"/>
      <c r="AX137" s="79"/>
      <c r="AY137" s="79"/>
      <c r="AZ137" s="79"/>
      <c r="BA137" s="79"/>
      <c r="BB137" s="79"/>
      <c r="BC137" s="79"/>
      <c r="BD137" s="79"/>
      <c r="BE137" s="79"/>
      <c r="BF137" s="79"/>
      <c r="BG137" s="79"/>
      <c r="BH137" s="79"/>
      <c r="BI137" s="79"/>
      <c r="BJ137" s="79"/>
      <c r="BK137" s="79"/>
      <c r="BL137" s="79"/>
      <c r="BM137" s="79"/>
      <c r="BN137" s="79"/>
    </row>
    <row r="138" spans="1:66" s="57" customFormat="1" ht="18" customHeight="1" x14ac:dyDescent="0.2">
      <c r="A138"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6.2.1</v>
      </c>
      <c r="B138" s="100" t="s">
        <v>226</v>
      </c>
      <c r="D138" s="99"/>
      <c r="E138" s="75">
        <v>44459</v>
      </c>
      <c r="F138" s="76">
        <f t="shared" si="60"/>
        <v>44459</v>
      </c>
      <c r="G138" s="58">
        <v>1</v>
      </c>
      <c r="H138" s="59">
        <v>0</v>
      </c>
      <c r="I138" s="60">
        <f t="shared" si="61"/>
        <v>1</v>
      </c>
      <c r="J138" s="73"/>
      <c r="K138" s="79"/>
      <c r="L138" s="79"/>
      <c r="M138" s="79"/>
      <c r="N138" s="79"/>
      <c r="O138" s="79"/>
      <c r="P138" s="79"/>
      <c r="Q138" s="79"/>
      <c r="R138" s="79"/>
      <c r="S138" s="79"/>
      <c r="T138" s="79"/>
      <c r="U138" s="79"/>
      <c r="V138" s="79"/>
      <c r="W138" s="79"/>
      <c r="X138" s="79"/>
      <c r="Y138" s="79"/>
      <c r="Z138" s="79"/>
      <c r="AA138" s="79"/>
      <c r="AB138" s="79"/>
      <c r="AC138" s="79"/>
      <c r="AD138" s="79"/>
      <c r="AE138" s="79"/>
      <c r="AF138" s="79"/>
      <c r="AG138" s="79"/>
      <c r="AH138" s="79"/>
      <c r="AI138" s="79"/>
      <c r="AJ138" s="79"/>
      <c r="AK138" s="79"/>
      <c r="AL138" s="79"/>
      <c r="AM138" s="79"/>
      <c r="AN138" s="79"/>
      <c r="AO138" s="79"/>
      <c r="AP138" s="79"/>
      <c r="AQ138" s="79"/>
      <c r="AR138" s="79"/>
      <c r="AS138" s="79"/>
      <c r="AT138" s="79"/>
      <c r="AU138" s="79"/>
      <c r="AV138" s="79"/>
      <c r="AW138" s="79"/>
      <c r="AX138" s="79"/>
      <c r="AY138" s="79"/>
      <c r="AZ138" s="79"/>
      <c r="BA138" s="79"/>
      <c r="BB138" s="79"/>
      <c r="BC138" s="79"/>
      <c r="BD138" s="79"/>
      <c r="BE138" s="79"/>
      <c r="BF138" s="79"/>
      <c r="BG138" s="79"/>
      <c r="BH138" s="79"/>
      <c r="BI138" s="79"/>
      <c r="BJ138" s="79"/>
      <c r="BK138" s="79"/>
      <c r="BL138" s="79"/>
      <c r="BM138" s="79"/>
      <c r="BN138" s="79"/>
    </row>
    <row r="139" spans="1:66" s="57" customFormat="1" ht="18" customHeight="1" x14ac:dyDescent="0.2">
      <c r="A13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6.2.2</v>
      </c>
      <c r="B139" s="100" t="s">
        <v>225</v>
      </c>
      <c r="D139" s="99"/>
      <c r="E139" s="75">
        <v>44459</v>
      </c>
      <c r="F139" s="76">
        <f t="shared" si="60"/>
        <v>44459</v>
      </c>
      <c r="G139" s="58">
        <v>1</v>
      </c>
      <c r="H139" s="59">
        <v>0</v>
      </c>
      <c r="I139" s="60">
        <f t="shared" si="61"/>
        <v>1</v>
      </c>
      <c r="J139" s="73"/>
      <c r="K139" s="79"/>
      <c r="L139" s="79"/>
      <c r="M139" s="79"/>
      <c r="N139" s="79"/>
      <c r="O139" s="79"/>
      <c r="P139" s="79"/>
      <c r="Q139" s="79"/>
      <c r="R139" s="79"/>
      <c r="S139" s="79"/>
      <c r="T139" s="79"/>
      <c r="U139" s="79"/>
      <c r="V139" s="79"/>
      <c r="W139" s="79"/>
      <c r="X139" s="79"/>
      <c r="Y139" s="79"/>
      <c r="Z139" s="79"/>
      <c r="AA139" s="79"/>
      <c r="AB139" s="79"/>
      <c r="AC139" s="79"/>
      <c r="AD139" s="79"/>
      <c r="AE139" s="79"/>
      <c r="AF139" s="79"/>
      <c r="AG139" s="79"/>
      <c r="AH139" s="79"/>
      <c r="AI139" s="79"/>
      <c r="AJ139" s="79"/>
      <c r="AK139" s="79"/>
      <c r="AL139" s="79"/>
      <c r="AM139" s="79"/>
      <c r="AN139" s="79"/>
      <c r="AO139" s="79"/>
      <c r="AP139" s="79"/>
      <c r="AQ139" s="79"/>
      <c r="AR139" s="79"/>
      <c r="AS139" s="79"/>
      <c r="AT139" s="79"/>
      <c r="AU139" s="79"/>
      <c r="AV139" s="79"/>
      <c r="AW139" s="79"/>
      <c r="AX139" s="79"/>
      <c r="AY139" s="79"/>
      <c r="AZ139" s="79"/>
      <c r="BA139" s="79"/>
      <c r="BB139" s="79"/>
      <c r="BC139" s="79"/>
      <c r="BD139" s="79"/>
      <c r="BE139" s="79"/>
      <c r="BF139" s="79"/>
      <c r="BG139" s="79"/>
      <c r="BH139" s="79"/>
      <c r="BI139" s="79"/>
      <c r="BJ139" s="79"/>
      <c r="BK139" s="79"/>
      <c r="BL139" s="79"/>
      <c r="BM139" s="79"/>
      <c r="BN139" s="79"/>
    </row>
    <row r="140" spans="1:66" s="57" customFormat="1" ht="18" customHeight="1" x14ac:dyDescent="0.2">
      <c r="A14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140" s="98" t="s">
        <v>198</v>
      </c>
      <c r="D140" s="99"/>
      <c r="E140" s="75">
        <v>44459</v>
      </c>
      <c r="F140" s="76">
        <f t="shared" si="60"/>
        <v>44459</v>
      </c>
      <c r="G140" s="58">
        <v>1</v>
      </c>
      <c r="H140" s="59">
        <v>0</v>
      </c>
      <c r="I140" s="60">
        <f t="shared" si="61"/>
        <v>1</v>
      </c>
      <c r="J140" s="73"/>
      <c r="K140" s="79"/>
      <c r="L140" s="79"/>
      <c r="M140" s="79"/>
      <c r="N140" s="79"/>
      <c r="O140" s="79"/>
      <c r="P140" s="79"/>
      <c r="Q140" s="79"/>
      <c r="R140" s="79"/>
      <c r="S140" s="79"/>
      <c r="T140" s="79"/>
      <c r="U140" s="79"/>
      <c r="V140" s="79"/>
      <c r="W140" s="79"/>
      <c r="X140" s="79"/>
      <c r="Y140" s="79"/>
      <c r="Z140" s="79"/>
      <c r="AA140" s="79"/>
      <c r="AB140" s="79"/>
      <c r="AC140" s="79"/>
      <c r="AD140" s="79"/>
      <c r="AE140" s="79"/>
      <c r="AF140" s="79"/>
      <c r="AG140" s="79"/>
      <c r="AH140" s="79"/>
      <c r="AI140" s="79"/>
      <c r="AJ140" s="79"/>
      <c r="AK140" s="79"/>
      <c r="AL140" s="79"/>
      <c r="AM140" s="79"/>
      <c r="AN140" s="79"/>
      <c r="AO140" s="79"/>
      <c r="AP140" s="79"/>
      <c r="AQ140" s="79"/>
      <c r="AR140" s="79"/>
      <c r="AS140" s="79"/>
      <c r="AT140" s="79"/>
      <c r="AU140" s="79"/>
      <c r="AV140" s="79"/>
      <c r="AW140" s="79"/>
      <c r="AX140" s="79"/>
      <c r="AY140" s="79"/>
      <c r="AZ140" s="79"/>
      <c r="BA140" s="79"/>
      <c r="BB140" s="79"/>
      <c r="BC140" s="79"/>
      <c r="BD140" s="79"/>
      <c r="BE140" s="79"/>
      <c r="BF140" s="79"/>
      <c r="BG140" s="79"/>
      <c r="BH140" s="79"/>
      <c r="BI140" s="79"/>
      <c r="BJ140" s="79"/>
      <c r="BK140" s="79"/>
      <c r="BL140" s="79"/>
      <c r="BM140" s="79"/>
      <c r="BN140" s="79"/>
    </row>
    <row r="141" spans="1:66" s="57" customFormat="1" ht="18" customHeight="1" x14ac:dyDescent="0.2">
      <c r="A14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6.3.1</v>
      </c>
      <c r="B141" s="100" t="s">
        <v>227</v>
      </c>
      <c r="D141" s="99"/>
      <c r="E141" s="75">
        <v>44459</v>
      </c>
      <c r="F141" s="76">
        <f t="shared" si="60"/>
        <v>44459</v>
      </c>
      <c r="G141" s="58">
        <v>1</v>
      </c>
      <c r="H141" s="59">
        <v>0</v>
      </c>
      <c r="I141" s="60">
        <f t="shared" si="61"/>
        <v>1</v>
      </c>
      <c r="J141" s="73"/>
      <c r="K141" s="79"/>
      <c r="L141" s="79"/>
      <c r="M141" s="79"/>
      <c r="N141" s="79"/>
      <c r="O141" s="79"/>
      <c r="P141" s="79"/>
      <c r="Q141" s="79"/>
      <c r="R141" s="79"/>
      <c r="S141" s="79"/>
      <c r="T141" s="79"/>
      <c r="U141" s="79"/>
      <c r="V141" s="79"/>
      <c r="W141" s="79"/>
      <c r="X141" s="79"/>
      <c r="Y141" s="79"/>
      <c r="Z141" s="79"/>
      <c r="AA141" s="79"/>
      <c r="AB141" s="79"/>
      <c r="AC141" s="79"/>
      <c r="AD141" s="79"/>
      <c r="AE141" s="79"/>
      <c r="AF141" s="79"/>
      <c r="AG141" s="79"/>
      <c r="AH141" s="79"/>
      <c r="AI141" s="79"/>
      <c r="AJ141" s="79"/>
      <c r="AK141" s="79"/>
      <c r="AL141" s="79"/>
      <c r="AM141" s="79"/>
      <c r="AN141" s="79"/>
      <c r="AO141" s="79"/>
      <c r="AP141" s="79"/>
      <c r="AQ141" s="79"/>
      <c r="AR141" s="79"/>
      <c r="AS141" s="79"/>
      <c r="AT141" s="79"/>
      <c r="AU141" s="79"/>
      <c r="AV141" s="79"/>
      <c r="AW141" s="79"/>
      <c r="AX141" s="79"/>
      <c r="AY141" s="79"/>
      <c r="AZ141" s="79"/>
      <c r="BA141" s="79"/>
      <c r="BB141" s="79"/>
      <c r="BC141" s="79"/>
      <c r="BD141" s="79"/>
      <c r="BE141" s="79"/>
      <c r="BF141" s="79"/>
      <c r="BG141" s="79"/>
      <c r="BH141" s="79"/>
      <c r="BI141" s="79"/>
      <c r="BJ141" s="79"/>
      <c r="BK141" s="79"/>
      <c r="BL141" s="79"/>
      <c r="BM141" s="79"/>
      <c r="BN141" s="79"/>
    </row>
    <row r="142" spans="1:66" ht="18" customHeight="1" x14ac:dyDescent="0.2"/>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9 H48 H59 H92 H70 H82 H95:H96 H80 H98:H99 H109 H128">
    <cfRule type="dataBar" priority="42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03" priority="471">
      <formula>K$6=TODAY()</formula>
    </cfRule>
  </conditionalFormatting>
  <conditionalFormatting sqref="K8:BN9 K16:BN16 K20:BN20 K23:BN23 K28:BN28 K30:BN38 K40:BN48 K50:BN93 K95:BN96 K98:BN99 K109:BN109 K128:BN128 K132:BN133 K137:BN137 K140:BN140">
    <cfRule type="expression" dxfId="202" priority="474">
      <formula>AND($E8&lt;=K$6,ROUNDDOWN(($F8-$E8+1)*$H8,0)+$E8-1&gt;=K$6)</formula>
    </cfRule>
    <cfRule type="expression" dxfId="201" priority="475">
      <formula>AND(NOT(ISBLANK($E8)),$E8&lt;=K$6,$F8&gt;=K$6)</formula>
    </cfRule>
  </conditionalFormatting>
  <conditionalFormatting sqref="K6:BN9 K48:BN48 K59:BN59 K92:BN92 K70:BN70 K82:BN82 K95:BN96 K80:BN80 K98:BN99 K109:BN109 K128:BN128">
    <cfRule type="expression" dxfId="200" priority="434">
      <formula>K$6=TODAY()</formula>
    </cfRule>
  </conditionalFormatting>
  <conditionalFormatting sqref="H132:H133 H137 H140">
    <cfRule type="dataBar" priority="419">
      <dataBar>
        <cfvo type="num" val="0"/>
        <cfvo type="num" val="1"/>
        <color theme="0" tint="-0.34998626667073579"/>
      </dataBar>
      <extLst>
        <ext xmlns:x14="http://schemas.microsoft.com/office/spreadsheetml/2009/9/main" uri="{B025F937-C7B1-47D3-B67F-A62EFF666E3E}">
          <x14:id>{B2163715-8EBF-4ECA-9D50-501563E55A4B}</x14:id>
        </ext>
      </extLst>
    </cfRule>
  </conditionalFormatting>
  <conditionalFormatting sqref="K132:BN133 K137:BN137 K140:BN140">
    <cfRule type="expression" dxfId="199" priority="420">
      <formula>K$6=TODAY()</formula>
    </cfRule>
  </conditionalFormatting>
  <conditionalFormatting sqref="H31">
    <cfRule type="dataBar" priority="415">
      <dataBar>
        <cfvo type="num" val="0"/>
        <cfvo type="num" val="1"/>
        <color theme="0" tint="-0.34998626667073579"/>
      </dataBar>
      <extLst>
        <ext xmlns:x14="http://schemas.microsoft.com/office/spreadsheetml/2009/9/main" uri="{B025F937-C7B1-47D3-B67F-A62EFF666E3E}">
          <x14:id>{8A17471B-557C-4E65-A854-27EC1402D477}</x14:id>
        </ext>
      </extLst>
    </cfRule>
  </conditionalFormatting>
  <conditionalFormatting sqref="K31:BN31">
    <cfRule type="expression" dxfId="198" priority="416">
      <formula>K$6=TODAY()</formula>
    </cfRule>
  </conditionalFormatting>
  <conditionalFormatting sqref="H32">
    <cfRule type="dataBar" priority="411">
      <dataBar>
        <cfvo type="num" val="0"/>
        <cfvo type="num" val="1"/>
        <color theme="0" tint="-0.34998626667073579"/>
      </dataBar>
      <extLst>
        <ext xmlns:x14="http://schemas.microsoft.com/office/spreadsheetml/2009/9/main" uri="{B025F937-C7B1-47D3-B67F-A62EFF666E3E}">
          <x14:id>{A95D734C-6EB4-4EBE-8214-0D2DC7D93497}</x14:id>
        </ext>
      </extLst>
    </cfRule>
  </conditionalFormatting>
  <conditionalFormatting sqref="K32:BN32">
    <cfRule type="expression" dxfId="197" priority="412">
      <formula>K$6=TODAY()</formula>
    </cfRule>
  </conditionalFormatting>
  <conditionalFormatting sqref="H33">
    <cfRule type="dataBar" priority="407">
      <dataBar>
        <cfvo type="num" val="0"/>
        <cfvo type="num" val="1"/>
        <color theme="0" tint="-0.34998626667073579"/>
      </dataBar>
      <extLst>
        <ext xmlns:x14="http://schemas.microsoft.com/office/spreadsheetml/2009/9/main" uri="{B025F937-C7B1-47D3-B67F-A62EFF666E3E}">
          <x14:id>{9813636B-4F0E-48C1-9655-FF713A116EDF}</x14:id>
        </ext>
      </extLst>
    </cfRule>
  </conditionalFormatting>
  <conditionalFormatting sqref="K33:BN33">
    <cfRule type="expression" dxfId="196" priority="408">
      <formula>K$6=TODAY()</formula>
    </cfRule>
  </conditionalFormatting>
  <conditionalFormatting sqref="H34">
    <cfRule type="dataBar" priority="403">
      <dataBar>
        <cfvo type="num" val="0"/>
        <cfvo type="num" val="1"/>
        <color theme="0" tint="-0.34998626667073579"/>
      </dataBar>
      <extLst>
        <ext xmlns:x14="http://schemas.microsoft.com/office/spreadsheetml/2009/9/main" uri="{B025F937-C7B1-47D3-B67F-A62EFF666E3E}">
          <x14:id>{774D44FC-5846-4374-A9F1-1179C1D016C6}</x14:id>
        </ext>
      </extLst>
    </cfRule>
  </conditionalFormatting>
  <conditionalFormatting sqref="K34:BN34">
    <cfRule type="expression" dxfId="195" priority="404">
      <formula>K$6=TODAY()</formula>
    </cfRule>
  </conditionalFormatting>
  <conditionalFormatting sqref="H35">
    <cfRule type="dataBar" priority="399">
      <dataBar>
        <cfvo type="num" val="0"/>
        <cfvo type="num" val="1"/>
        <color theme="0" tint="-0.34998626667073579"/>
      </dataBar>
      <extLst>
        <ext xmlns:x14="http://schemas.microsoft.com/office/spreadsheetml/2009/9/main" uri="{B025F937-C7B1-47D3-B67F-A62EFF666E3E}">
          <x14:id>{E232DA9A-BF25-49F0-AC07-38715E03ECA9}</x14:id>
        </ext>
      </extLst>
    </cfRule>
  </conditionalFormatting>
  <conditionalFormatting sqref="K35:BN35">
    <cfRule type="expression" dxfId="194" priority="400">
      <formula>K$6=TODAY()</formula>
    </cfRule>
  </conditionalFormatting>
  <conditionalFormatting sqref="H36">
    <cfRule type="dataBar" priority="391">
      <dataBar>
        <cfvo type="num" val="0"/>
        <cfvo type="num" val="1"/>
        <color theme="0" tint="-0.34998626667073579"/>
      </dataBar>
      <extLst>
        <ext xmlns:x14="http://schemas.microsoft.com/office/spreadsheetml/2009/9/main" uri="{B025F937-C7B1-47D3-B67F-A62EFF666E3E}">
          <x14:id>{E5E5450F-D45D-4716-B9EE-C8BCADEABF4B}</x14:id>
        </ext>
      </extLst>
    </cfRule>
  </conditionalFormatting>
  <conditionalFormatting sqref="K36:BN36">
    <cfRule type="expression" dxfId="193" priority="392">
      <formula>K$6=TODAY()</formula>
    </cfRule>
  </conditionalFormatting>
  <conditionalFormatting sqref="H37">
    <cfRule type="dataBar" priority="387">
      <dataBar>
        <cfvo type="num" val="0"/>
        <cfvo type="num" val="1"/>
        <color theme="0" tint="-0.34998626667073579"/>
      </dataBar>
      <extLst>
        <ext xmlns:x14="http://schemas.microsoft.com/office/spreadsheetml/2009/9/main" uri="{B025F937-C7B1-47D3-B67F-A62EFF666E3E}">
          <x14:id>{1068551E-16AC-459E-8BE4-D195A5C62F35}</x14:id>
        </ext>
      </extLst>
    </cfRule>
  </conditionalFormatting>
  <conditionalFormatting sqref="K37:BN37">
    <cfRule type="expression" dxfId="192" priority="388">
      <formula>K$6=TODAY()</formula>
    </cfRule>
  </conditionalFormatting>
  <conditionalFormatting sqref="H30">
    <cfRule type="dataBar" priority="379">
      <dataBar>
        <cfvo type="num" val="0"/>
        <cfvo type="num" val="1"/>
        <color theme="0" tint="-0.34998626667073579"/>
      </dataBar>
      <extLst>
        <ext xmlns:x14="http://schemas.microsoft.com/office/spreadsheetml/2009/9/main" uri="{B025F937-C7B1-47D3-B67F-A62EFF666E3E}">
          <x14:id>{35FFA150-2212-46AA-B542-72E06B5774DE}</x14:id>
        </ext>
      </extLst>
    </cfRule>
  </conditionalFormatting>
  <conditionalFormatting sqref="K30:BN30">
    <cfRule type="expression" dxfId="191" priority="380">
      <formula>K$6=TODAY()</formula>
    </cfRule>
  </conditionalFormatting>
  <conditionalFormatting sqref="H28">
    <cfRule type="dataBar" priority="371">
      <dataBar>
        <cfvo type="num" val="0"/>
        <cfvo type="num" val="1"/>
        <color theme="0" tint="-0.34998626667073579"/>
      </dataBar>
      <extLst>
        <ext xmlns:x14="http://schemas.microsoft.com/office/spreadsheetml/2009/9/main" uri="{B025F937-C7B1-47D3-B67F-A62EFF666E3E}">
          <x14:id>{25E539A1-8BEC-4C40-AAA0-0C64BA871BA5}</x14:id>
        </ext>
      </extLst>
    </cfRule>
  </conditionalFormatting>
  <conditionalFormatting sqref="K28:BN28">
    <cfRule type="expression" dxfId="190" priority="372">
      <formula>K$6=TODAY()</formula>
    </cfRule>
  </conditionalFormatting>
  <conditionalFormatting sqref="H11">
    <cfRule type="dataBar" priority="367">
      <dataBar>
        <cfvo type="num" val="0"/>
        <cfvo type="num" val="1"/>
        <color theme="0" tint="-0.34998626667073579"/>
      </dataBar>
      <extLst>
        <ext xmlns:x14="http://schemas.microsoft.com/office/spreadsheetml/2009/9/main" uri="{B025F937-C7B1-47D3-B67F-A62EFF666E3E}">
          <x14:id>{09C79046-4413-497D-BDD7-FCDAB495A6A5}</x14:id>
        </ext>
      </extLst>
    </cfRule>
  </conditionalFormatting>
  <conditionalFormatting sqref="K11:BN11">
    <cfRule type="expression" dxfId="189" priority="369">
      <formula>AND($E11&lt;=K$6,ROUNDDOWN(($F11-$E11+1)*$H11,0)+$E11-1&gt;=K$6)</formula>
    </cfRule>
    <cfRule type="expression" dxfId="188" priority="370">
      <formula>AND(NOT(ISBLANK($E11)),$E11&lt;=K$6,$F11&gt;=K$6)</formula>
    </cfRule>
  </conditionalFormatting>
  <conditionalFormatting sqref="K11:BN11">
    <cfRule type="expression" dxfId="187" priority="368">
      <formula>K$6=TODAY()</formula>
    </cfRule>
  </conditionalFormatting>
  <conditionalFormatting sqref="H38">
    <cfRule type="dataBar" priority="359">
      <dataBar>
        <cfvo type="num" val="0"/>
        <cfvo type="num" val="1"/>
        <color theme="0" tint="-0.34998626667073579"/>
      </dataBar>
      <extLst>
        <ext xmlns:x14="http://schemas.microsoft.com/office/spreadsheetml/2009/9/main" uri="{B025F937-C7B1-47D3-B67F-A62EFF666E3E}">
          <x14:id>{82CC2AB7-970B-4252-96B5-8B21D6571CE5}</x14:id>
        </ext>
      </extLst>
    </cfRule>
  </conditionalFormatting>
  <conditionalFormatting sqref="K38:BN38">
    <cfRule type="expression" dxfId="186" priority="360">
      <formula>K$6=TODAY()</formula>
    </cfRule>
  </conditionalFormatting>
  <conditionalFormatting sqref="H58">
    <cfRule type="dataBar" priority="355">
      <dataBar>
        <cfvo type="num" val="0"/>
        <cfvo type="num" val="1"/>
        <color theme="0" tint="-0.34998626667073579"/>
      </dataBar>
      <extLst>
        <ext xmlns:x14="http://schemas.microsoft.com/office/spreadsheetml/2009/9/main" uri="{B025F937-C7B1-47D3-B67F-A62EFF666E3E}">
          <x14:id>{53E74848-3724-49AA-8CBB-356FFD7355C3}</x14:id>
        </ext>
      </extLst>
    </cfRule>
  </conditionalFormatting>
  <conditionalFormatting sqref="K58:BN58">
    <cfRule type="expression" dxfId="185" priority="356">
      <formula>K$6=TODAY()</formula>
    </cfRule>
  </conditionalFormatting>
  <conditionalFormatting sqref="H41">
    <cfRule type="dataBar" priority="351">
      <dataBar>
        <cfvo type="num" val="0"/>
        <cfvo type="num" val="1"/>
        <color theme="0" tint="-0.34998626667073579"/>
      </dataBar>
      <extLst>
        <ext xmlns:x14="http://schemas.microsoft.com/office/spreadsheetml/2009/9/main" uri="{B025F937-C7B1-47D3-B67F-A62EFF666E3E}">
          <x14:id>{B696BCA4-5CFD-48C6-BB60-538AE0CE40C2}</x14:id>
        </ext>
      </extLst>
    </cfRule>
  </conditionalFormatting>
  <conditionalFormatting sqref="K41:BN41">
    <cfRule type="expression" dxfId="184" priority="352">
      <formula>K$6=TODAY()</formula>
    </cfRule>
  </conditionalFormatting>
  <conditionalFormatting sqref="H42">
    <cfRule type="dataBar" priority="349">
      <dataBar>
        <cfvo type="num" val="0"/>
        <cfvo type="num" val="1"/>
        <color theme="0" tint="-0.34998626667073579"/>
      </dataBar>
      <extLst>
        <ext xmlns:x14="http://schemas.microsoft.com/office/spreadsheetml/2009/9/main" uri="{B025F937-C7B1-47D3-B67F-A62EFF666E3E}">
          <x14:id>{0C49B6A5-30BA-4E07-BC0F-A9DAE6BD8698}</x14:id>
        </ext>
      </extLst>
    </cfRule>
  </conditionalFormatting>
  <conditionalFormatting sqref="K42:BN42">
    <cfRule type="expression" dxfId="183" priority="350">
      <formula>K$6=TODAY()</formula>
    </cfRule>
  </conditionalFormatting>
  <conditionalFormatting sqref="H43">
    <cfRule type="dataBar" priority="347">
      <dataBar>
        <cfvo type="num" val="0"/>
        <cfvo type="num" val="1"/>
        <color theme="0" tint="-0.34998626667073579"/>
      </dataBar>
      <extLst>
        <ext xmlns:x14="http://schemas.microsoft.com/office/spreadsheetml/2009/9/main" uri="{B025F937-C7B1-47D3-B67F-A62EFF666E3E}">
          <x14:id>{E17CFE8A-21C8-4D8B-91F7-4868C91731BD}</x14:id>
        </ext>
      </extLst>
    </cfRule>
  </conditionalFormatting>
  <conditionalFormatting sqref="K43:BN43">
    <cfRule type="expression" dxfId="182" priority="348">
      <formula>K$6=TODAY()</formula>
    </cfRule>
  </conditionalFormatting>
  <conditionalFormatting sqref="H44">
    <cfRule type="dataBar" priority="345">
      <dataBar>
        <cfvo type="num" val="0"/>
        <cfvo type="num" val="1"/>
        <color theme="0" tint="-0.34998626667073579"/>
      </dataBar>
      <extLst>
        <ext xmlns:x14="http://schemas.microsoft.com/office/spreadsheetml/2009/9/main" uri="{B025F937-C7B1-47D3-B67F-A62EFF666E3E}">
          <x14:id>{68C64920-8702-4997-9EDE-0C7EA6C1BC4C}</x14:id>
        </ext>
      </extLst>
    </cfRule>
  </conditionalFormatting>
  <conditionalFormatting sqref="K44:BN44">
    <cfRule type="expression" dxfId="181" priority="346">
      <formula>K$6=TODAY()</formula>
    </cfRule>
  </conditionalFormatting>
  <conditionalFormatting sqref="H45">
    <cfRule type="dataBar" priority="343">
      <dataBar>
        <cfvo type="num" val="0"/>
        <cfvo type="num" val="1"/>
        <color theme="0" tint="-0.34998626667073579"/>
      </dataBar>
      <extLst>
        <ext xmlns:x14="http://schemas.microsoft.com/office/spreadsheetml/2009/9/main" uri="{B025F937-C7B1-47D3-B67F-A62EFF666E3E}">
          <x14:id>{8386B425-7FC9-417B-9FEE-4E866F319198}</x14:id>
        </ext>
      </extLst>
    </cfRule>
  </conditionalFormatting>
  <conditionalFormatting sqref="K45:BN45">
    <cfRule type="expression" dxfId="180" priority="344">
      <formula>K$6=TODAY()</formula>
    </cfRule>
  </conditionalFormatting>
  <conditionalFormatting sqref="H46">
    <cfRule type="dataBar" priority="341">
      <dataBar>
        <cfvo type="num" val="0"/>
        <cfvo type="num" val="1"/>
        <color theme="0" tint="-0.34998626667073579"/>
      </dataBar>
      <extLst>
        <ext xmlns:x14="http://schemas.microsoft.com/office/spreadsheetml/2009/9/main" uri="{B025F937-C7B1-47D3-B67F-A62EFF666E3E}">
          <x14:id>{EF4006A7-8C7F-4B9D-A27D-C90DC78E4242}</x14:id>
        </ext>
      </extLst>
    </cfRule>
  </conditionalFormatting>
  <conditionalFormatting sqref="K46:BN46">
    <cfRule type="expression" dxfId="179" priority="342">
      <formula>K$6=TODAY()</formula>
    </cfRule>
  </conditionalFormatting>
  <conditionalFormatting sqref="H47">
    <cfRule type="dataBar" priority="339">
      <dataBar>
        <cfvo type="num" val="0"/>
        <cfvo type="num" val="1"/>
        <color theme="0" tint="-0.34998626667073579"/>
      </dataBar>
      <extLst>
        <ext xmlns:x14="http://schemas.microsoft.com/office/spreadsheetml/2009/9/main" uri="{B025F937-C7B1-47D3-B67F-A62EFF666E3E}">
          <x14:id>{B6307B45-BD90-4358-8AFE-AAB6AB1E83E5}</x14:id>
        </ext>
      </extLst>
    </cfRule>
  </conditionalFormatting>
  <conditionalFormatting sqref="K47:BN47">
    <cfRule type="expression" dxfId="178" priority="340">
      <formula>K$6=TODAY()</formula>
    </cfRule>
  </conditionalFormatting>
  <conditionalFormatting sqref="H40">
    <cfRule type="dataBar" priority="337">
      <dataBar>
        <cfvo type="num" val="0"/>
        <cfvo type="num" val="1"/>
        <color theme="0" tint="-0.34998626667073579"/>
      </dataBar>
      <extLst>
        <ext xmlns:x14="http://schemas.microsoft.com/office/spreadsheetml/2009/9/main" uri="{B025F937-C7B1-47D3-B67F-A62EFF666E3E}">
          <x14:id>{ED91C897-5804-4DA6-91D4-7D5FC0BEFB7D}</x14:id>
        </ext>
      </extLst>
    </cfRule>
  </conditionalFormatting>
  <conditionalFormatting sqref="K40:BN40">
    <cfRule type="expression" dxfId="177" priority="338">
      <formula>K$6=TODAY()</formula>
    </cfRule>
  </conditionalFormatting>
  <conditionalFormatting sqref="H51">
    <cfRule type="dataBar" priority="333">
      <dataBar>
        <cfvo type="num" val="0"/>
        <cfvo type="num" val="1"/>
        <color theme="0" tint="-0.34998626667073579"/>
      </dataBar>
      <extLst>
        <ext xmlns:x14="http://schemas.microsoft.com/office/spreadsheetml/2009/9/main" uri="{B025F937-C7B1-47D3-B67F-A62EFF666E3E}">
          <x14:id>{CF3D1171-AAD9-4A81-9FF2-89BD092E8E78}</x14:id>
        </ext>
      </extLst>
    </cfRule>
  </conditionalFormatting>
  <conditionalFormatting sqref="K51:BN51">
    <cfRule type="expression" dxfId="176" priority="334">
      <formula>K$6=TODAY()</formula>
    </cfRule>
  </conditionalFormatting>
  <conditionalFormatting sqref="H52">
    <cfRule type="dataBar" priority="331">
      <dataBar>
        <cfvo type="num" val="0"/>
        <cfvo type="num" val="1"/>
        <color theme="0" tint="-0.34998626667073579"/>
      </dataBar>
      <extLst>
        <ext xmlns:x14="http://schemas.microsoft.com/office/spreadsheetml/2009/9/main" uri="{B025F937-C7B1-47D3-B67F-A62EFF666E3E}">
          <x14:id>{126184B3-9B8E-407D-9F7B-8F1560C94771}</x14:id>
        </ext>
      </extLst>
    </cfRule>
  </conditionalFormatting>
  <conditionalFormatting sqref="K52:BN52">
    <cfRule type="expression" dxfId="175" priority="332">
      <formula>K$6=TODAY()</formula>
    </cfRule>
  </conditionalFormatting>
  <conditionalFormatting sqref="H53">
    <cfRule type="dataBar" priority="329">
      <dataBar>
        <cfvo type="num" val="0"/>
        <cfvo type="num" val="1"/>
        <color theme="0" tint="-0.34998626667073579"/>
      </dataBar>
      <extLst>
        <ext xmlns:x14="http://schemas.microsoft.com/office/spreadsheetml/2009/9/main" uri="{B025F937-C7B1-47D3-B67F-A62EFF666E3E}">
          <x14:id>{442AAC86-D81C-4A8A-B32A-1AD72001A2B8}</x14:id>
        </ext>
      </extLst>
    </cfRule>
  </conditionalFormatting>
  <conditionalFormatting sqref="K53:BN53">
    <cfRule type="expression" dxfId="174" priority="330">
      <formula>K$6=TODAY()</formula>
    </cfRule>
  </conditionalFormatting>
  <conditionalFormatting sqref="H54">
    <cfRule type="dataBar" priority="327">
      <dataBar>
        <cfvo type="num" val="0"/>
        <cfvo type="num" val="1"/>
        <color theme="0" tint="-0.34998626667073579"/>
      </dataBar>
      <extLst>
        <ext xmlns:x14="http://schemas.microsoft.com/office/spreadsheetml/2009/9/main" uri="{B025F937-C7B1-47D3-B67F-A62EFF666E3E}">
          <x14:id>{CBBA5DEE-74AB-4BBB-853B-4405E5B2C28E}</x14:id>
        </ext>
      </extLst>
    </cfRule>
  </conditionalFormatting>
  <conditionalFormatting sqref="K54:BN54">
    <cfRule type="expression" dxfId="173" priority="328">
      <formula>K$6=TODAY()</formula>
    </cfRule>
  </conditionalFormatting>
  <conditionalFormatting sqref="H55">
    <cfRule type="dataBar" priority="325">
      <dataBar>
        <cfvo type="num" val="0"/>
        <cfvo type="num" val="1"/>
        <color theme="0" tint="-0.34998626667073579"/>
      </dataBar>
      <extLst>
        <ext xmlns:x14="http://schemas.microsoft.com/office/spreadsheetml/2009/9/main" uri="{B025F937-C7B1-47D3-B67F-A62EFF666E3E}">
          <x14:id>{0CEA2835-D49E-41D7-94DF-D66E0462530B}</x14:id>
        </ext>
      </extLst>
    </cfRule>
  </conditionalFormatting>
  <conditionalFormatting sqref="K55:BN55">
    <cfRule type="expression" dxfId="172" priority="326">
      <formula>K$6=TODAY()</formula>
    </cfRule>
  </conditionalFormatting>
  <conditionalFormatting sqref="H56">
    <cfRule type="dataBar" priority="323">
      <dataBar>
        <cfvo type="num" val="0"/>
        <cfvo type="num" val="1"/>
        <color theme="0" tint="-0.34998626667073579"/>
      </dataBar>
      <extLst>
        <ext xmlns:x14="http://schemas.microsoft.com/office/spreadsheetml/2009/9/main" uri="{B025F937-C7B1-47D3-B67F-A62EFF666E3E}">
          <x14:id>{A4087353-1D8E-4BCA-A04D-7AD5B7A487BB}</x14:id>
        </ext>
      </extLst>
    </cfRule>
  </conditionalFormatting>
  <conditionalFormatting sqref="K56:BN56">
    <cfRule type="expression" dxfId="171" priority="324">
      <formula>K$6=TODAY()</formula>
    </cfRule>
  </conditionalFormatting>
  <conditionalFormatting sqref="H57">
    <cfRule type="dataBar" priority="321">
      <dataBar>
        <cfvo type="num" val="0"/>
        <cfvo type="num" val="1"/>
        <color theme="0" tint="-0.34998626667073579"/>
      </dataBar>
      <extLst>
        <ext xmlns:x14="http://schemas.microsoft.com/office/spreadsheetml/2009/9/main" uri="{B025F937-C7B1-47D3-B67F-A62EFF666E3E}">
          <x14:id>{4C46ECAF-E694-4D98-A140-DDAEB22687FA}</x14:id>
        </ext>
      </extLst>
    </cfRule>
  </conditionalFormatting>
  <conditionalFormatting sqref="K57:BN57">
    <cfRule type="expression" dxfId="170" priority="322">
      <formula>K$6=TODAY()</formula>
    </cfRule>
  </conditionalFormatting>
  <conditionalFormatting sqref="H50">
    <cfRule type="dataBar" priority="319">
      <dataBar>
        <cfvo type="num" val="0"/>
        <cfvo type="num" val="1"/>
        <color theme="0" tint="-0.34998626667073579"/>
      </dataBar>
      <extLst>
        <ext xmlns:x14="http://schemas.microsoft.com/office/spreadsheetml/2009/9/main" uri="{B025F937-C7B1-47D3-B67F-A62EFF666E3E}">
          <x14:id>{184CCE70-C594-4CE9-B753-B1553AF27871}</x14:id>
        </ext>
      </extLst>
    </cfRule>
  </conditionalFormatting>
  <conditionalFormatting sqref="K50:BN50">
    <cfRule type="expression" dxfId="169" priority="320">
      <formula>K$6=TODAY()</formula>
    </cfRule>
  </conditionalFormatting>
  <conditionalFormatting sqref="H16">
    <cfRule type="dataBar" priority="315">
      <dataBar>
        <cfvo type="num" val="0"/>
        <cfvo type="num" val="1"/>
        <color theme="0" tint="-0.34998626667073579"/>
      </dataBar>
      <extLst>
        <ext xmlns:x14="http://schemas.microsoft.com/office/spreadsheetml/2009/9/main" uri="{B025F937-C7B1-47D3-B67F-A62EFF666E3E}">
          <x14:id>{18FFBC65-A763-4D92-855F-AD1F36E9DDA2}</x14:id>
        </ext>
      </extLst>
    </cfRule>
  </conditionalFormatting>
  <conditionalFormatting sqref="K16:BN16">
    <cfRule type="expression" dxfId="168" priority="316">
      <formula>K$6=TODAY()</formula>
    </cfRule>
  </conditionalFormatting>
  <conditionalFormatting sqref="H20">
    <cfRule type="dataBar" priority="311">
      <dataBar>
        <cfvo type="num" val="0"/>
        <cfvo type="num" val="1"/>
        <color theme="0" tint="-0.34998626667073579"/>
      </dataBar>
      <extLst>
        <ext xmlns:x14="http://schemas.microsoft.com/office/spreadsheetml/2009/9/main" uri="{B025F937-C7B1-47D3-B67F-A62EFF666E3E}">
          <x14:id>{C1DF95CA-A475-406C-9038-557C9224AF6A}</x14:id>
        </ext>
      </extLst>
    </cfRule>
  </conditionalFormatting>
  <conditionalFormatting sqref="K20:BN20">
    <cfRule type="expression" dxfId="167" priority="312">
      <formula>K$6=TODAY()</formula>
    </cfRule>
  </conditionalFormatting>
  <conditionalFormatting sqref="K12:BN12">
    <cfRule type="expression" dxfId="166" priority="305">
      <formula>AND($E12&lt;=K$6,ROUNDDOWN(($F12-$E12+1)*$H12,0)+$E12-1&gt;=K$6)</formula>
    </cfRule>
    <cfRule type="expression" dxfId="165" priority="306">
      <formula>AND(NOT(ISBLANK($E12)),$E12&lt;=K$6,$F12&gt;=K$6)</formula>
    </cfRule>
  </conditionalFormatting>
  <conditionalFormatting sqref="H12">
    <cfRule type="dataBar" priority="303">
      <dataBar>
        <cfvo type="num" val="0"/>
        <cfvo type="num" val="1"/>
        <color theme="0" tint="-0.34998626667073579"/>
      </dataBar>
      <extLst>
        <ext xmlns:x14="http://schemas.microsoft.com/office/spreadsheetml/2009/9/main" uri="{B025F937-C7B1-47D3-B67F-A62EFF666E3E}">
          <x14:id>{FB45F5C6-1483-4B75-ADEC-5747576E3268}</x14:id>
        </ext>
      </extLst>
    </cfRule>
  </conditionalFormatting>
  <conditionalFormatting sqref="K12:BN12">
    <cfRule type="expression" dxfId="164" priority="304">
      <formula>K$6=TODAY()</formula>
    </cfRule>
  </conditionalFormatting>
  <conditionalFormatting sqref="K13:BN13">
    <cfRule type="expression" dxfId="163" priority="301">
      <formula>AND($E13&lt;=K$6,ROUNDDOWN(($F13-$E13+1)*$H13,0)+$E13-1&gt;=K$6)</formula>
    </cfRule>
    <cfRule type="expression" dxfId="162" priority="302">
      <formula>AND(NOT(ISBLANK($E13)),$E13&lt;=K$6,$F13&gt;=K$6)</formula>
    </cfRule>
  </conditionalFormatting>
  <conditionalFormatting sqref="H13">
    <cfRule type="dataBar" priority="299">
      <dataBar>
        <cfvo type="num" val="0"/>
        <cfvo type="num" val="1"/>
        <color theme="0" tint="-0.34998626667073579"/>
      </dataBar>
      <extLst>
        <ext xmlns:x14="http://schemas.microsoft.com/office/spreadsheetml/2009/9/main" uri="{B025F937-C7B1-47D3-B67F-A62EFF666E3E}">
          <x14:id>{052CB1E2-6456-48BF-AACB-BB08DC18D4AA}</x14:id>
        </ext>
      </extLst>
    </cfRule>
  </conditionalFormatting>
  <conditionalFormatting sqref="K13:BN13">
    <cfRule type="expression" dxfId="161" priority="300">
      <formula>K$6=TODAY()</formula>
    </cfRule>
  </conditionalFormatting>
  <conditionalFormatting sqref="K14:BN14">
    <cfRule type="expression" dxfId="160" priority="297">
      <formula>AND($E14&lt;=K$6,ROUNDDOWN(($F14-$E14+1)*$H14,0)+$E14-1&gt;=K$6)</formula>
    </cfRule>
    <cfRule type="expression" dxfId="159" priority="298">
      <formula>AND(NOT(ISBLANK($E14)),$E14&lt;=K$6,$F14&gt;=K$6)</formula>
    </cfRule>
  </conditionalFormatting>
  <conditionalFormatting sqref="H14">
    <cfRule type="dataBar" priority="295">
      <dataBar>
        <cfvo type="num" val="0"/>
        <cfvo type="num" val="1"/>
        <color theme="0" tint="-0.34998626667073579"/>
      </dataBar>
      <extLst>
        <ext xmlns:x14="http://schemas.microsoft.com/office/spreadsheetml/2009/9/main" uri="{B025F937-C7B1-47D3-B67F-A62EFF666E3E}">
          <x14:id>{CF950EDA-80AA-4098-854B-7F3575B881CA}</x14:id>
        </ext>
      </extLst>
    </cfRule>
  </conditionalFormatting>
  <conditionalFormatting sqref="K14:BN14">
    <cfRule type="expression" dxfId="158" priority="296">
      <formula>K$6=TODAY()</formula>
    </cfRule>
  </conditionalFormatting>
  <conditionalFormatting sqref="K15:BN15">
    <cfRule type="expression" dxfId="157" priority="293">
      <formula>AND($E15&lt;=K$6,ROUNDDOWN(($F15-$E15+1)*$H15,0)+$E15-1&gt;=K$6)</formula>
    </cfRule>
    <cfRule type="expression" dxfId="156" priority="294">
      <formula>AND(NOT(ISBLANK($E15)),$E15&lt;=K$6,$F15&gt;=K$6)</formula>
    </cfRule>
  </conditionalFormatting>
  <conditionalFormatting sqref="H15">
    <cfRule type="dataBar" priority="291">
      <dataBar>
        <cfvo type="num" val="0"/>
        <cfvo type="num" val="1"/>
        <color theme="0" tint="-0.34998626667073579"/>
      </dataBar>
      <extLst>
        <ext xmlns:x14="http://schemas.microsoft.com/office/spreadsheetml/2009/9/main" uri="{B025F937-C7B1-47D3-B67F-A62EFF666E3E}">
          <x14:id>{E9A7219A-DA8C-4445-AF48-F086A83D023B}</x14:id>
        </ext>
      </extLst>
    </cfRule>
  </conditionalFormatting>
  <conditionalFormatting sqref="K15:BN15">
    <cfRule type="expression" dxfId="155" priority="292">
      <formula>K$6=TODAY()</formula>
    </cfRule>
  </conditionalFormatting>
  <conditionalFormatting sqref="K17:BN17">
    <cfRule type="expression" dxfId="154" priority="285">
      <formula>AND($E17&lt;=K$6,ROUNDDOWN(($F17-$E17+1)*$H17,0)+$E17-1&gt;=K$6)</formula>
    </cfRule>
    <cfRule type="expression" dxfId="153" priority="286">
      <formula>AND(NOT(ISBLANK($E17)),$E17&lt;=K$6,$F17&gt;=K$6)</formula>
    </cfRule>
  </conditionalFormatting>
  <conditionalFormatting sqref="H17">
    <cfRule type="dataBar" priority="283">
      <dataBar>
        <cfvo type="num" val="0"/>
        <cfvo type="num" val="1"/>
        <color theme="0" tint="-0.34998626667073579"/>
      </dataBar>
      <extLst>
        <ext xmlns:x14="http://schemas.microsoft.com/office/spreadsheetml/2009/9/main" uri="{B025F937-C7B1-47D3-B67F-A62EFF666E3E}">
          <x14:id>{C402E96F-6996-492F-A765-A9BB58410686}</x14:id>
        </ext>
      </extLst>
    </cfRule>
  </conditionalFormatting>
  <conditionalFormatting sqref="K17:BN17">
    <cfRule type="expression" dxfId="152" priority="284">
      <formula>K$6=TODAY()</formula>
    </cfRule>
  </conditionalFormatting>
  <conditionalFormatting sqref="K18:BN18">
    <cfRule type="expression" dxfId="151" priority="281">
      <formula>AND($E18&lt;=K$6,ROUNDDOWN(($F18-$E18+1)*$H18,0)+$E18-1&gt;=K$6)</formula>
    </cfRule>
    <cfRule type="expression" dxfId="150" priority="282">
      <formula>AND(NOT(ISBLANK($E18)),$E18&lt;=K$6,$F18&gt;=K$6)</formula>
    </cfRule>
  </conditionalFormatting>
  <conditionalFormatting sqref="H18">
    <cfRule type="dataBar" priority="279">
      <dataBar>
        <cfvo type="num" val="0"/>
        <cfvo type="num" val="1"/>
        <color theme="0" tint="-0.34998626667073579"/>
      </dataBar>
      <extLst>
        <ext xmlns:x14="http://schemas.microsoft.com/office/spreadsheetml/2009/9/main" uri="{B025F937-C7B1-47D3-B67F-A62EFF666E3E}">
          <x14:id>{B5322A97-06A5-4B32-B2A7-7B2390070933}</x14:id>
        </ext>
      </extLst>
    </cfRule>
  </conditionalFormatting>
  <conditionalFormatting sqref="K18:BN18">
    <cfRule type="expression" dxfId="149" priority="280">
      <formula>K$6=TODAY()</formula>
    </cfRule>
  </conditionalFormatting>
  <conditionalFormatting sqref="K19:BN19">
    <cfRule type="expression" dxfId="148" priority="277">
      <formula>AND($E19&lt;=K$6,ROUNDDOWN(($F19-$E19+1)*$H19,0)+$E19-1&gt;=K$6)</formula>
    </cfRule>
    <cfRule type="expression" dxfId="147" priority="278">
      <formula>AND(NOT(ISBLANK($E19)),$E19&lt;=K$6,$F19&gt;=K$6)</formula>
    </cfRule>
  </conditionalFormatting>
  <conditionalFormatting sqref="H19">
    <cfRule type="dataBar" priority="275">
      <dataBar>
        <cfvo type="num" val="0"/>
        <cfvo type="num" val="1"/>
        <color theme="0" tint="-0.34998626667073579"/>
      </dataBar>
      <extLst>
        <ext xmlns:x14="http://schemas.microsoft.com/office/spreadsheetml/2009/9/main" uri="{B025F937-C7B1-47D3-B67F-A62EFF666E3E}">
          <x14:id>{B8BFDA6B-D047-41CE-A2B1-3EC0B28C7BB7}</x14:id>
        </ext>
      </extLst>
    </cfRule>
  </conditionalFormatting>
  <conditionalFormatting sqref="K19:BN19">
    <cfRule type="expression" dxfId="146" priority="276">
      <formula>K$6=TODAY()</formula>
    </cfRule>
  </conditionalFormatting>
  <conditionalFormatting sqref="K21:BN21">
    <cfRule type="expression" dxfId="145" priority="273">
      <formula>AND($E21&lt;=K$6,ROUNDDOWN(($F21-$E21+1)*$H21,0)+$E21-1&gt;=K$6)</formula>
    </cfRule>
    <cfRule type="expression" dxfId="144" priority="274">
      <formula>AND(NOT(ISBLANK($E21)),$E21&lt;=K$6,$F21&gt;=K$6)</formula>
    </cfRule>
  </conditionalFormatting>
  <conditionalFormatting sqref="H21">
    <cfRule type="dataBar" priority="271">
      <dataBar>
        <cfvo type="num" val="0"/>
        <cfvo type="num" val="1"/>
        <color theme="0" tint="-0.34998626667073579"/>
      </dataBar>
      <extLst>
        <ext xmlns:x14="http://schemas.microsoft.com/office/spreadsheetml/2009/9/main" uri="{B025F937-C7B1-47D3-B67F-A62EFF666E3E}">
          <x14:id>{2B9191AF-7DEC-4DEC-A521-3E8DCFDFC5CD}</x14:id>
        </ext>
      </extLst>
    </cfRule>
  </conditionalFormatting>
  <conditionalFormatting sqref="K21:BN21">
    <cfRule type="expression" dxfId="143" priority="272">
      <formula>K$6=TODAY()</formula>
    </cfRule>
  </conditionalFormatting>
  <conditionalFormatting sqref="K22:BN22">
    <cfRule type="expression" dxfId="142" priority="269">
      <formula>AND($E22&lt;=K$6,ROUNDDOWN(($F22-$E22+1)*$H22,0)+$E22-1&gt;=K$6)</formula>
    </cfRule>
    <cfRule type="expression" dxfId="141" priority="270">
      <formula>AND(NOT(ISBLANK($E22)),$E22&lt;=K$6,$F22&gt;=K$6)</formula>
    </cfRule>
  </conditionalFormatting>
  <conditionalFormatting sqref="H22">
    <cfRule type="dataBar" priority="267">
      <dataBar>
        <cfvo type="num" val="0"/>
        <cfvo type="num" val="1"/>
        <color theme="0" tint="-0.34998626667073579"/>
      </dataBar>
      <extLst>
        <ext xmlns:x14="http://schemas.microsoft.com/office/spreadsheetml/2009/9/main" uri="{B025F937-C7B1-47D3-B67F-A62EFF666E3E}">
          <x14:id>{2CA3FD6C-B3B2-4B9A-9F6E-2E19EA639C00}</x14:id>
        </ext>
      </extLst>
    </cfRule>
  </conditionalFormatting>
  <conditionalFormatting sqref="K22:BN22">
    <cfRule type="expression" dxfId="140" priority="268">
      <formula>K$6=TODAY()</formula>
    </cfRule>
  </conditionalFormatting>
  <conditionalFormatting sqref="K10:BN10">
    <cfRule type="expression" dxfId="139" priority="261">
      <formula>AND($E10&lt;=K$6,ROUNDDOWN(($F10-$E10+1)*$H10,0)+$E10-1&gt;=K$6)</formula>
    </cfRule>
    <cfRule type="expression" dxfId="138" priority="262">
      <formula>AND(NOT(ISBLANK($E10)),$E10&lt;=K$6,$F10&gt;=K$6)</formula>
    </cfRule>
  </conditionalFormatting>
  <conditionalFormatting sqref="H10">
    <cfRule type="dataBar" priority="259">
      <dataBar>
        <cfvo type="num" val="0"/>
        <cfvo type="num" val="1"/>
        <color theme="0" tint="-0.34998626667073579"/>
      </dataBar>
      <extLst>
        <ext xmlns:x14="http://schemas.microsoft.com/office/spreadsheetml/2009/9/main" uri="{B025F937-C7B1-47D3-B67F-A62EFF666E3E}">
          <x14:id>{BFD8A2AC-376A-4551-925B-76D42E498B8E}</x14:id>
        </ext>
      </extLst>
    </cfRule>
  </conditionalFormatting>
  <conditionalFormatting sqref="K10:BN10">
    <cfRule type="expression" dxfId="137" priority="260">
      <formula>K$6=TODAY()</formula>
    </cfRule>
  </conditionalFormatting>
  <conditionalFormatting sqref="H23">
    <cfRule type="dataBar" priority="255">
      <dataBar>
        <cfvo type="num" val="0"/>
        <cfvo type="num" val="1"/>
        <color theme="0" tint="-0.34998626667073579"/>
      </dataBar>
      <extLst>
        <ext xmlns:x14="http://schemas.microsoft.com/office/spreadsheetml/2009/9/main" uri="{B025F937-C7B1-47D3-B67F-A62EFF666E3E}">
          <x14:id>{41216F7C-CD36-404D-9B2A-75260141F194}</x14:id>
        </ext>
      </extLst>
    </cfRule>
  </conditionalFormatting>
  <conditionalFormatting sqref="K23:BN23">
    <cfRule type="expression" dxfId="136" priority="256">
      <formula>K$6=TODAY()</formula>
    </cfRule>
  </conditionalFormatting>
  <conditionalFormatting sqref="K27:BN27">
    <cfRule type="expression" dxfId="135" priority="249">
      <formula>AND($E27&lt;=K$6,ROUNDDOWN(($F27-$E27+1)*$H27,0)+$E27-1&gt;=K$6)</formula>
    </cfRule>
    <cfRule type="expression" dxfId="134" priority="250">
      <formula>AND(NOT(ISBLANK($E27)),$E27&lt;=K$6,$F27&gt;=K$6)</formula>
    </cfRule>
  </conditionalFormatting>
  <conditionalFormatting sqref="H27">
    <cfRule type="dataBar" priority="247">
      <dataBar>
        <cfvo type="num" val="0"/>
        <cfvo type="num" val="1"/>
        <color theme="0" tint="-0.34998626667073579"/>
      </dataBar>
      <extLst>
        <ext xmlns:x14="http://schemas.microsoft.com/office/spreadsheetml/2009/9/main" uri="{B025F937-C7B1-47D3-B67F-A62EFF666E3E}">
          <x14:id>{C6DE92FE-5B3B-42C4-910B-714B0073CC0C}</x14:id>
        </ext>
      </extLst>
    </cfRule>
  </conditionalFormatting>
  <conditionalFormatting sqref="K27:BN27">
    <cfRule type="expression" dxfId="133" priority="248">
      <formula>K$6=TODAY()</formula>
    </cfRule>
  </conditionalFormatting>
  <conditionalFormatting sqref="H73">
    <cfRule type="dataBar" priority="243">
      <dataBar>
        <cfvo type="num" val="0"/>
        <cfvo type="num" val="1"/>
        <color theme="0" tint="-0.34998626667073579"/>
      </dataBar>
      <extLst>
        <ext xmlns:x14="http://schemas.microsoft.com/office/spreadsheetml/2009/9/main" uri="{B025F937-C7B1-47D3-B67F-A62EFF666E3E}">
          <x14:id>{0A8BCFAD-835B-4789-B8DF-B57E31B5556E}</x14:id>
        </ext>
      </extLst>
    </cfRule>
  </conditionalFormatting>
  <conditionalFormatting sqref="K73:BN73">
    <cfRule type="expression" dxfId="132" priority="244">
      <formula>K$6=TODAY()</formula>
    </cfRule>
  </conditionalFormatting>
  <conditionalFormatting sqref="H74">
    <cfRule type="dataBar" priority="241">
      <dataBar>
        <cfvo type="num" val="0"/>
        <cfvo type="num" val="1"/>
        <color theme="0" tint="-0.34998626667073579"/>
      </dataBar>
      <extLst>
        <ext xmlns:x14="http://schemas.microsoft.com/office/spreadsheetml/2009/9/main" uri="{B025F937-C7B1-47D3-B67F-A62EFF666E3E}">
          <x14:id>{19A2DD6D-3382-4E99-B082-A344F1D3A5D1}</x14:id>
        </ext>
      </extLst>
    </cfRule>
  </conditionalFormatting>
  <conditionalFormatting sqref="K74:BN74">
    <cfRule type="expression" dxfId="131" priority="242">
      <formula>K$6=TODAY()</formula>
    </cfRule>
  </conditionalFormatting>
  <conditionalFormatting sqref="H75">
    <cfRule type="dataBar" priority="239">
      <dataBar>
        <cfvo type="num" val="0"/>
        <cfvo type="num" val="1"/>
        <color theme="0" tint="-0.34998626667073579"/>
      </dataBar>
      <extLst>
        <ext xmlns:x14="http://schemas.microsoft.com/office/spreadsheetml/2009/9/main" uri="{B025F937-C7B1-47D3-B67F-A62EFF666E3E}">
          <x14:id>{3DAA9D83-48CE-43ED-B23F-B4B89679CD08}</x14:id>
        </ext>
      </extLst>
    </cfRule>
  </conditionalFormatting>
  <conditionalFormatting sqref="K75:BN75">
    <cfRule type="expression" dxfId="130" priority="240">
      <formula>K$6=TODAY()</formula>
    </cfRule>
  </conditionalFormatting>
  <conditionalFormatting sqref="H76">
    <cfRule type="dataBar" priority="237">
      <dataBar>
        <cfvo type="num" val="0"/>
        <cfvo type="num" val="1"/>
        <color theme="0" tint="-0.34998626667073579"/>
      </dataBar>
      <extLst>
        <ext xmlns:x14="http://schemas.microsoft.com/office/spreadsheetml/2009/9/main" uri="{B025F937-C7B1-47D3-B67F-A62EFF666E3E}">
          <x14:id>{449F95BD-8E29-4B42-98B4-4EE4D65984D3}</x14:id>
        </ext>
      </extLst>
    </cfRule>
  </conditionalFormatting>
  <conditionalFormatting sqref="K76:BN76">
    <cfRule type="expression" dxfId="129" priority="238">
      <formula>K$6=TODAY()</formula>
    </cfRule>
  </conditionalFormatting>
  <conditionalFormatting sqref="H77">
    <cfRule type="dataBar" priority="235">
      <dataBar>
        <cfvo type="num" val="0"/>
        <cfvo type="num" val="1"/>
        <color theme="0" tint="-0.34998626667073579"/>
      </dataBar>
      <extLst>
        <ext xmlns:x14="http://schemas.microsoft.com/office/spreadsheetml/2009/9/main" uri="{B025F937-C7B1-47D3-B67F-A62EFF666E3E}">
          <x14:id>{51ABC9FB-C76A-4FFC-9865-873CA68FC741}</x14:id>
        </ext>
      </extLst>
    </cfRule>
  </conditionalFormatting>
  <conditionalFormatting sqref="K77:BN77">
    <cfRule type="expression" dxfId="128" priority="236">
      <formula>K$6=TODAY()</formula>
    </cfRule>
  </conditionalFormatting>
  <conditionalFormatting sqref="H78">
    <cfRule type="dataBar" priority="233">
      <dataBar>
        <cfvo type="num" val="0"/>
        <cfvo type="num" val="1"/>
        <color theme="0" tint="-0.34998626667073579"/>
      </dataBar>
      <extLst>
        <ext xmlns:x14="http://schemas.microsoft.com/office/spreadsheetml/2009/9/main" uri="{B025F937-C7B1-47D3-B67F-A62EFF666E3E}">
          <x14:id>{AE739472-CCEB-4ABA-84C2-D0C115E8B6F0}</x14:id>
        </ext>
      </extLst>
    </cfRule>
  </conditionalFormatting>
  <conditionalFormatting sqref="K78:BN78">
    <cfRule type="expression" dxfId="127" priority="234">
      <formula>K$6=TODAY()</formula>
    </cfRule>
  </conditionalFormatting>
  <conditionalFormatting sqref="H79">
    <cfRule type="dataBar" priority="231">
      <dataBar>
        <cfvo type="num" val="0"/>
        <cfvo type="num" val="1"/>
        <color theme="0" tint="-0.34998626667073579"/>
      </dataBar>
      <extLst>
        <ext xmlns:x14="http://schemas.microsoft.com/office/spreadsheetml/2009/9/main" uri="{B025F937-C7B1-47D3-B67F-A62EFF666E3E}">
          <x14:id>{226BE6C4-41CA-48A5-9C8B-46FE2627052E}</x14:id>
        </ext>
      </extLst>
    </cfRule>
  </conditionalFormatting>
  <conditionalFormatting sqref="K79:BN79">
    <cfRule type="expression" dxfId="126" priority="232">
      <formula>K$6=TODAY()</formula>
    </cfRule>
  </conditionalFormatting>
  <conditionalFormatting sqref="H72">
    <cfRule type="dataBar" priority="229">
      <dataBar>
        <cfvo type="num" val="0"/>
        <cfvo type="num" val="1"/>
        <color theme="0" tint="-0.34998626667073579"/>
      </dataBar>
      <extLst>
        <ext xmlns:x14="http://schemas.microsoft.com/office/spreadsheetml/2009/9/main" uri="{B025F937-C7B1-47D3-B67F-A62EFF666E3E}">
          <x14:id>{DD5ED029-0247-42C7-9376-E4AA96220959}</x14:id>
        </ext>
      </extLst>
    </cfRule>
  </conditionalFormatting>
  <conditionalFormatting sqref="K72:BN72">
    <cfRule type="expression" dxfId="125" priority="230">
      <formula>K$6=TODAY()</formula>
    </cfRule>
  </conditionalFormatting>
  <conditionalFormatting sqref="H85">
    <cfRule type="dataBar" priority="225">
      <dataBar>
        <cfvo type="num" val="0"/>
        <cfvo type="num" val="1"/>
        <color theme="0" tint="-0.34998626667073579"/>
      </dataBar>
      <extLst>
        <ext xmlns:x14="http://schemas.microsoft.com/office/spreadsheetml/2009/9/main" uri="{B025F937-C7B1-47D3-B67F-A62EFF666E3E}">
          <x14:id>{80C7B214-E503-446F-AACC-ABC2A9C1AE3A}</x14:id>
        </ext>
      </extLst>
    </cfRule>
  </conditionalFormatting>
  <conditionalFormatting sqref="K85:BN85">
    <cfRule type="expression" dxfId="124" priority="226">
      <formula>K$6=TODAY()</formula>
    </cfRule>
  </conditionalFormatting>
  <conditionalFormatting sqref="H86">
    <cfRule type="dataBar" priority="223">
      <dataBar>
        <cfvo type="num" val="0"/>
        <cfvo type="num" val="1"/>
        <color theme="0" tint="-0.34998626667073579"/>
      </dataBar>
      <extLst>
        <ext xmlns:x14="http://schemas.microsoft.com/office/spreadsheetml/2009/9/main" uri="{B025F937-C7B1-47D3-B67F-A62EFF666E3E}">
          <x14:id>{75C89A18-54AB-4F9C-A423-3153F07F081E}</x14:id>
        </ext>
      </extLst>
    </cfRule>
  </conditionalFormatting>
  <conditionalFormatting sqref="K86:BN86">
    <cfRule type="expression" dxfId="123" priority="224">
      <formula>K$6=TODAY()</formula>
    </cfRule>
  </conditionalFormatting>
  <conditionalFormatting sqref="H87">
    <cfRule type="dataBar" priority="221">
      <dataBar>
        <cfvo type="num" val="0"/>
        <cfvo type="num" val="1"/>
        <color theme="0" tint="-0.34998626667073579"/>
      </dataBar>
      <extLst>
        <ext xmlns:x14="http://schemas.microsoft.com/office/spreadsheetml/2009/9/main" uri="{B025F937-C7B1-47D3-B67F-A62EFF666E3E}">
          <x14:id>{685C0734-E1B8-4DB5-8876-3F2AB007A51D}</x14:id>
        </ext>
      </extLst>
    </cfRule>
  </conditionalFormatting>
  <conditionalFormatting sqref="K87:BN87">
    <cfRule type="expression" dxfId="122" priority="222">
      <formula>K$6=TODAY()</formula>
    </cfRule>
  </conditionalFormatting>
  <conditionalFormatting sqref="H88">
    <cfRule type="dataBar" priority="219">
      <dataBar>
        <cfvo type="num" val="0"/>
        <cfvo type="num" val="1"/>
        <color theme="0" tint="-0.34998626667073579"/>
      </dataBar>
      <extLst>
        <ext xmlns:x14="http://schemas.microsoft.com/office/spreadsheetml/2009/9/main" uri="{B025F937-C7B1-47D3-B67F-A62EFF666E3E}">
          <x14:id>{B390B206-6C04-4484-8DEC-679892B47F0A}</x14:id>
        </ext>
      </extLst>
    </cfRule>
  </conditionalFormatting>
  <conditionalFormatting sqref="K88:BN88">
    <cfRule type="expression" dxfId="121" priority="220">
      <formula>K$6=TODAY()</formula>
    </cfRule>
  </conditionalFormatting>
  <conditionalFormatting sqref="H89">
    <cfRule type="dataBar" priority="217">
      <dataBar>
        <cfvo type="num" val="0"/>
        <cfvo type="num" val="1"/>
        <color theme="0" tint="-0.34998626667073579"/>
      </dataBar>
      <extLst>
        <ext xmlns:x14="http://schemas.microsoft.com/office/spreadsheetml/2009/9/main" uri="{B025F937-C7B1-47D3-B67F-A62EFF666E3E}">
          <x14:id>{0291B26D-894E-4558-B409-F9D342525F58}</x14:id>
        </ext>
      </extLst>
    </cfRule>
  </conditionalFormatting>
  <conditionalFormatting sqref="K89:BN89">
    <cfRule type="expression" dxfId="120" priority="218">
      <formula>K$6=TODAY()</formula>
    </cfRule>
  </conditionalFormatting>
  <conditionalFormatting sqref="H90">
    <cfRule type="dataBar" priority="215">
      <dataBar>
        <cfvo type="num" val="0"/>
        <cfvo type="num" val="1"/>
        <color theme="0" tint="-0.34998626667073579"/>
      </dataBar>
      <extLst>
        <ext xmlns:x14="http://schemas.microsoft.com/office/spreadsheetml/2009/9/main" uri="{B025F937-C7B1-47D3-B67F-A62EFF666E3E}">
          <x14:id>{3860D0ED-25E8-4D67-9AC5-B90B1DBDF216}</x14:id>
        </ext>
      </extLst>
    </cfRule>
  </conditionalFormatting>
  <conditionalFormatting sqref="K90:BN90">
    <cfRule type="expression" dxfId="119" priority="216">
      <formula>K$6=TODAY()</formula>
    </cfRule>
  </conditionalFormatting>
  <conditionalFormatting sqref="H91">
    <cfRule type="dataBar" priority="213">
      <dataBar>
        <cfvo type="num" val="0"/>
        <cfvo type="num" val="1"/>
        <color theme="0" tint="-0.34998626667073579"/>
      </dataBar>
      <extLst>
        <ext xmlns:x14="http://schemas.microsoft.com/office/spreadsheetml/2009/9/main" uri="{B025F937-C7B1-47D3-B67F-A62EFF666E3E}">
          <x14:id>{3C32A98C-3B3E-4280-945A-2FFDF9045C02}</x14:id>
        </ext>
      </extLst>
    </cfRule>
  </conditionalFormatting>
  <conditionalFormatting sqref="K91:BN91">
    <cfRule type="expression" dxfId="118" priority="214">
      <formula>K$6=TODAY()</formula>
    </cfRule>
  </conditionalFormatting>
  <conditionalFormatting sqref="H84">
    <cfRule type="dataBar" priority="211">
      <dataBar>
        <cfvo type="num" val="0"/>
        <cfvo type="num" val="1"/>
        <color theme="0" tint="-0.34998626667073579"/>
      </dataBar>
      <extLst>
        <ext xmlns:x14="http://schemas.microsoft.com/office/spreadsheetml/2009/9/main" uri="{B025F937-C7B1-47D3-B67F-A62EFF666E3E}">
          <x14:id>{841FAB04-B424-4D46-B949-9E23F58B7811}</x14:id>
        </ext>
      </extLst>
    </cfRule>
  </conditionalFormatting>
  <conditionalFormatting sqref="K84:BN84">
    <cfRule type="expression" dxfId="117" priority="212">
      <formula>K$6=TODAY()</formula>
    </cfRule>
  </conditionalFormatting>
  <conditionalFormatting sqref="H60">
    <cfRule type="dataBar" priority="207">
      <dataBar>
        <cfvo type="num" val="0"/>
        <cfvo type="num" val="1"/>
        <color theme="0" tint="-0.34998626667073579"/>
      </dataBar>
      <extLst>
        <ext xmlns:x14="http://schemas.microsoft.com/office/spreadsheetml/2009/9/main" uri="{B025F937-C7B1-47D3-B67F-A62EFF666E3E}">
          <x14:id>{15F8BCAE-DB3E-4CD2-AF98-8DEAA41E1CAC}</x14:id>
        </ext>
      </extLst>
    </cfRule>
  </conditionalFormatting>
  <conditionalFormatting sqref="K60:BN60">
    <cfRule type="expression" dxfId="116" priority="208">
      <formula>K$6=TODAY()</formula>
    </cfRule>
  </conditionalFormatting>
  <conditionalFormatting sqref="H63">
    <cfRule type="dataBar" priority="203">
      <dataBar>
        <cfvo type="num" val="0"/>
        <cfvo type="num" val="1"/>
        <color theme="0" tint="-0.34998626667073579"/>
      </dataBar>
      <extLst>
        <ext xmlns:x14="http://schemas.microsoft.com/office/spreadsheetml/2009/9/main" uri="{B025F937-C7B1-47D3-B67F-A62EFF666E3E}">
          <x14:id>{42035E71-B9B1-4461-8DE9-4CDA45C0C830}</x14:id>
        </ext>
      </extLst>
    </cfRule>
  </conditionalFormatting>
  <conditionalFormatting sqref="K63:BN63">
    <cfRule type="expression" dxfId="115" priority="204">
      <formula>K$6=TODAY()</formula>
    </cfRule>
  </conditionalFormatting>
  <conditionalFormatting sqref="H64">
    <cfRule type="dataBar" priority="201">
      <dataBar>
        <cfvo type="num" val="0"/>
        <cfvo type="num" val="1"/>
        <color theme="0" tint="-0.34998626667073579"/>
      </dataBar>
      <extLst>
        <ext xmlns:x14="http://schemas.microsoft.com/office/spreadsheetml/2009/9/main" uri="{B025F937-C7B1-47D3-B67F-A62EFF666E3E}">
          <x14:id>{099EA4DC-B274-49EF-8BB9-EAAF168E7252}</x14:id>
        </ext>
      </extLst>
    </cfRule>
  </conditionalFormatting>
  <conditionalFormatting sqref="K64:BN64">
    <cfRule type="expression" dxfId="114" priority="202">
      <formula>K$6=TODAY()</formula>
    </cfRule>
  </conditionalFormatting>
  <conditionalFormatting sqref="H65">
    <cfRule type="dataBar" priority="199">
      <dataBar>
        <cfvo type="num" val="0"/>
        <cfvo type="num" val="1"/>
        <color theme="0" tint="-0.34998626667073579"/>
      </dataBar>
      <extLst>
        <ext xmlns:x14="http://schemas.microsoft.com/office/spreadsheetml/2009/9/main" uri="{B025F937-C7B1-47D3-B67F-A62EFF666E3E}">
          <x14:id>{8DC2A762-F1D9-4614-9B29-53E40ECDAA8E}</x14:id>
        </ext>
      </extLst>
    </cfRule>
  </conditionalFormatting>
  <conditionalFormatting sqref="K65:BN65">
    <cfRule type="expression" dxfId="113" priority="200">
      <formula>K$6=TODAY()</formula>
    </cfRule>
  </conditionalFormatting>
  <conditionalFormatting sqref="H66">
    <cfRule type="dataBar" priority="197">
      <dataBar>
        <cfvo type="num" val="0"/>
        <cfvo type="num" val="1"/>
        <color theme="0" tint="-0.34998626667073579"/>
      </dataBar>
      <extLst>
        <ext xmlns:x14="http://schemas.microsoft.com/office/spreadsheetml/2009/9/main" uri="{B025F937-C7B1-47D3-B67F-A62EFF666E3E}">
          <x14:id>{7DCCBE09-6DBB-4127-8CA6-BEEFC13B36DE}</x14:id>
        </ext>
      </extLst>
    </cfRule>
  </conditionalFormatting>
  <conditionalFormatting sqref="K66:BN66">
    <cfRule type="expression" dxfId="112" priority="198">
      <formula>K$6=TODAY()</formula>
    </cfRule>
  </conditionalFormatting>
  <conditionalFormatting sqref="H67">
    <cfRule type="dataBar" priority="195">
      <dataBar>
        <cfvo type="num" val="0"/>
        <cfvo type="num" val="1"/>
        <color theme="0" tint="-0.34998626667073579"/>
      </dataBar>
      <extLst>
        <ext xmlns:x14="http://schemas.microsoft.com/office/spreadsheetml/2009/9/main" uri="{B025F937-C7B1-47D3-B67F-A62EFF666E3E}">
          <x14:id>{835C87DE-EB0C-4AD9-BC8B-29FCC0885A25}</x14:id>
        </ext>
      </extLst>
    </cfRule>
  </conditionalFormatting>
  <conditionalFormatting sqref="K67:BN67">
    <cfRule type="expression" dxfId="111" priority="196">
      <formula>K$6=TODAY()</formula>
    </cfRule>
  </conditionalFormatting>
  <conditionalFormatting sqref="H68">
    <cfRule type="dataBar" priority="193">
      <dataBar>
        <cfvo type="num" val="0"/>
        <cfvo type="num" val="1"/>
        <color theme="0" tint="-0.34998626667073579"/>
      </dataBar>
      <extLst>
        <ext xmlns:x14="http://schemas.microsoft.com/office/spreadsheetml/2009/9/main" uri="{B025F937-C7B1-47D3-B67F-A62EFF666E3E}">
          <x14:id>{E65C0C62-B910-4D5E-8A17-86112DC96FAC}</x14:id>
        </ext>
      </extLst>
    </cfRule>
  </conditionalFormatting>
  <conditionalFormatting sqref="K68:BN68">
    <cfRule type="expression" dxfId="110" priority="194">
      <formula>K$6=TODAY()</formula>
    </cfRule>
  </conditionalFormatting>
  <conditionalFormatting sqref="H69">
    <cfRule type="dataBar" priority="191">
      <dataBar>
        <cfvo type="num" val="0"/>
        <cfvo type="num" val="1"/>
        <color theme="0" tint="-0.34998626667073579"/>
      </dataBar>
      <extLst>
        <ext xmlns:x14="http://schemas.microsoft.com/office/spreadsheetml/2009/9/main" uri="{B025F937-C7B1-47D3-B67F-A62EFF666E3E}">
          <x14:id>{E0A6DE3F-732F-49A1-8768-CF61992E416A}</x14:id>
        </ext>
      </extLst>
    </cfRule>
  </conditionalFormatting>
  <conditionalFormatting sqref="K69:BN69">
    <cfRule type="expression" dxfId="109" priority="192">
      <formula>K$6=TODAY()</formula>
    </cfRule>
  </conditionalFormatting>
  <conditionalFormatting sqref="H62">
    <cfRule type="dataBar" priority="189">
      <dataBar>
        <cfvo type="num" val="0"/>
        <cfvo type="num" val="1"/>
        <color theme="0" tint="-0.34998626667073579"/>
      </dataBar>
      <extLst>
        <ext xmlns:x14="http://schemas.microsoft.com/office/spreadsheetml/2009/9/main" uri="{B025F937-C7B1-47D3-B67F-A62EFF666E3E}">
          <x14:id>{B1FE7B33-3301-4023-9F63-6C6B252B55B8}</x14:id>
        </ext>
      </extLst>
    </cfRule>
  </conditionalFormatting>
  <conditionalFormatting sqref="K62:BN62">
    <cfRule type="expression" dxfId="108" priority="190">
      <formula>K$6=TODAY()</formula>
    </cfRule>
  </conditionalFormatting>
  <conditionalFormatting sqref="H83">
    <cfRule type="dataBar" priority="185">
      <dataBar>
        <cfvo type="num" val="0"/>
        <cfvo type="num" val="1"/>
        <color theme="0" tint="-0.34998626667073579"/>
      </dataBar>
      <extLst>
        <ext xmlns:x14="http://schemas.microsoft.com/office/spreadsheetml/2009/9/main" uri="{B025F937-C7B1-47D3-B67F-A62EFF666E3E}">
          <x14:id>{13EDA942-BC51-4DE4-9510-7A9712676C3F}</x14:id>
        </ext>
      </extLst>
    </cfRule>
  </conditionalFormatting>
  <conditionalFormatting sqref="K83:BN83">
    <cfRule type="expression" dxfId="107" priority="186">
      <formula>K$6=TODAY()</formula>
    </cfRule>
  </conditionalFormatting>
  <conditionalFormatting sqref="H61">
    <cfRule type="dataBar" priority="181">
      <dataBar>
        <cfvo type="num" val="0"/>
        <cfvo type="num" val="1"/>
        <color theme="0" tint="-0.34998626667073579"/>
      </dataBar>
      <extLst>
        <ext xmlns:x14="http://schemas.microsoft.com/office/spreadsheetml/2009/9/main" uri="{B025F937-C7B1-47D3-B67F-A62EFF666E3E}">
          <x14:id>{4C7E1B42-A117-497E-A2A1-1C8B926D7B63}</x14:id>
        </ext>
      </extLst>
    </cfRule>
  </conditionalFormatting>
  <conditionalFormatting sqref="K61:BN61">
    <cfRule type="expression" dxfId="106" priority="182">
      <formula>K$6=TODAY()</formula>
    </cfRule>
  </conditionalFormatting>
  <conditionalFormatting sqref="H29">
    <cfRule type="dataBar" priority="177">
      <dataBar>
        <cfvo type="num" val="0"/>
        <cfvo type="num" val="1"/>
        <color theme="0" tint="-0.34998626667073579"/>
      </dataBar>
      <extLst>
        <ext xmlns:x14="http://schemas.microsoft.com/office/spreadsheetml/2009/9/main" uri="{B025F937-C7B1-47D3-B67F-A62EFF666E3E}">
          <x14:id>{5750202C-E296-4F19-837B-1B18AB94C415}</x14:id>
        </ext>
      </extLst>
    </cfRule>
  </conditionalFormatting>
  <conditionalFormatting sqref="K29:BN29">
    <cfRule type="expression" dxfId="105" priority="179">
      <formula>AND($E29&lt;=K$6,ROUNDDOWN(($F29-$E29+1)*$H29,0)+$E29-1&gt;=K$6)</formula>
    </cfRule>
    <cfRule type="expression" dxfId="104" priority="180">
      <formula>AND(NOT(ISBLANK($E29)),$E29&lt;=K$6,$F29&gt;=K$6)</formula>
    </cfRule>
  </conditionalFormatting>
  <conditionalFormatting sqref="H39">
    <cfRule type="dataBar" priority="173">
      <dataBar>
        <cfvo type="num" val="0"/>
        <cfvo type="num" val="1"/>
        <color theme="0" tint="-0.34998626667073579"/>
      </dataBar>
      <extLst>
        <ext xmlns:x14="http://schemas.microsoft.com/office/spreadsheetml/2009/9/main" uri="{B025F937-C7B1-47D3-B67F-A62EFF666E3E}">
          <x14:id>{EC64EC7F-37F4-4903-9C17-C6873EA1F9DB}</x14:id>
        </ext>
      </extLst>
    </cfRule>
  </conditionalFormatting>
  <conditionalFormatting sqref="K29:BN29">
    <cfRule type="expression" dxfId="103" priority="178">
      <formula>K$6=TODAY()</formula>
    </cfRule>
  </conditionalFormatting>
  <conditionalFormatting sqref="K39:BN39">
    <cfRule type="expression" dxfId="102" priority="175">
      <formula>AND($E39&lt;=K$6,ROUNDDOWN(($F39-$E39+1)*$H39,0)+$E39-1&gt;=K$6)</formula>
    </cfRule>
    <cfRule type="expression" dxfId="101" priority="176">
      <formula>AND(NOT(ISBLANK($E39)),$E39&lt;=K$6,$F39&gt;=K$6)</formula>
    </cfRule>
  </conditionalFormatting>
  <conditionalFormatting sqref="H49">
    <cfRule type="dataBar" priority="169">
      <dataBar>
        <cfvo type="num" val="0"/>
        <cfvo type="num" val="1"/>
        <color theme="0" tint="-0.34998626667073579"/>
      </dataBar>
      <extLst>
        <ext xmlns:x14="http://schemas.microsoft.com/office/spreadsheetml/2009/9/main" uri="{B025F937-C7B1-47D3-B67F-A62EFF666E3E}">
          <x14:id>{6FBEF61E-D90D-4077-9900-9463C9965A58}</x14:id>
        </ext>
      </extLst>
    </cfRule>
  </conditionalFormatting>
  <conditionalFormatting sqref="K39:BN39">
    <cfRule type="expression" dxfId="100" priority="174">
      <formula>K$6=TODAY()</formula>
    </cfRule>
  </conditionalFormatting>
  <conditionalFormatting sqref="H71">
    <cfRule type="dataBar" priority="165">
      <dataBar>
        <cfvo type="num" val="0"/>
        <cfvo type="num" val="1"/>
        <color theme="0" tint="-0.34998626667073579"/>
      </dataBar>
      <extLst>
        <ext xmlns:x14="http://schemas.microsoft.com/office/spreadsheetml/2009/9/main" uri="{B025F937-C7B1-47D3-B67F-A62EFF666E3E}">
          <x14:id>{3A762629-57A0-49BD-8BDF-1DF721832E28}</x14:id>
        </ext>
      </extLst>
    </cfRule>
  </conditionalFormatting>
  <conditionalFormatting sqref="K49:BN49">
    <cfRule type="expression" dxfId="99" priority="171">
      <formula>AND($E49&lt;=K$6,ROUNDDOWN(($F49-$E49+1)*$H49,0)+$E49-1&gt;=K$6)</formula>
    </cfRule>
    <cfRule type="expression" dxfId="98" priority="172">
      <formula>AND(NOT(ISBLANK($E49)),$E49&lt;=K$6,$F49&gt;=K$6)</formula>
    </cfRule>
  </conditionalFormatting>
  <conditionalFormatting sqref="K49:BN49">
    <cfRule type="expression" dxfId="97" priority="170">
      <formula>K$6=TODAY()</formula>
    </cfRule>
  </conditionalFormatting>
  <conditionalFormatting sqref="K71:BN71">
    <cfRule type="expression" dxfId="96" priority="166">
      <formula>K$6=TODAY()</formula>
    </cfRule>
  </conditionalFormatting>
  <conditionalFormatting sqref="H81">
    <cfRule type="dataBar" priority="161">
      <dataBar>
        <cfvo type="num" val="0"/>
        <cfvo type="num" val="1"/>
        <color theme="0" tint="-0.34998626667073579"/>
      </dataBar>
      <extLst>
        <ext xmlns:x14="http://schemas.microsoft.com/office/spreadsheetml/2009/9/main" uri="{B025F937-C7B1-47D3-B67F-A62EFF666E3E}">
          <x14:id>{6B44860F-7284-4C2B-82F1-20A024AD3D70}</x14:id>
        </ext>
      </extLst>
    </cfRule>
  </conditionalFormatting>
  <conditionalFormatting sqref="K81:BN81">
    <cfRule type="expression" dxfId="95" priority="162">
      <formula>K$6=TODAY()</formula>
    </cfRule>
  </conditionalFormatting>
  <conditionalFormatting sqref="H93">
    <cfRule type="dataBar" priority="153">
      <dataBar>
        <cfvo type="num" val="0"/>
        <cfvo type="num" val="1"/>
        <color theme="0" tint="-0.34998626667073579"/>
      </dataBar>
      <extLst>
        <ext xmlns:x14="http://schemas.microsoft.com/office/spreadsheetml/2009/9/main" uri="{B025F937-C7B1-47D3-B67F-A62EFF666E3E}">
          <x14:id>{AB69090D-E280-4658-AEB8-6B4DA27C51A1}</x14:id>
        </ext>
      </extLst>
    </cfRule>
  </conditionalFormatting>
  <conditionalFormatting sqref="K93:BN93">
    <cfRule type="expression" dxfId="94" priority="154">
      <formula>K$6=TODAY()</formula>
    </cfRule>
  </conditionalFormatting>
  <conditionalFormatting sqref="K94:BN94">
    <cfRule type="expression" dxfId="93" priority="147">
      <formula>AND($E94&lt;=K$6,ROUNDDOWN(($F94-$E94+1)*$H94,0)+$E94-1&gt;=K$6)</formula>
    </cfRule>
    <cfRule type="expression" dxfId="92" priority="148">
      <formula>AND(NOT(ISBLANK($E94)),$E94&lt;=K$6,$F94&gt;=K$6)</formula>
    </cfRule>
  </conditionalFormatting>
  <conditionalFormatting sqref="H94">
    <cfRule type="dataBar" priority="145">
      <dataBar>
        <cfvo type="num" val="0"/>
        <cfvo type="num" val="1"/>
        <color theme="0" tint="-0.34998626667073579"/>
      </dataBar>
      <extLst>
        <ext xmlns:x14="http://schemas.microsoft.com/office/spreadsheetml/2009/9/main" uri="{B025F937-C7B1-47D3-B67F-A62EFF666E3E}">
          <x14:id>{4C266898-06C6-44DA-8359-67AA8067CA6D}</x14:id>
        </ext>
      </extLst>
    </cfRule>
  </conditionalFormatting>
  <conditionalFormatting sqref="K94:BN94">
    <cfRule type="expression" dxfId="91" priority="146">
      <formula>K$6=TODAY()</formula>
    </cfRule>
  </conditionalFormatting>
  <conditionalFormatting sqref="K97:BN97">
    <cfRule type="expression" dxfId="90" priority="143">
      <formula>AND($E97&lt;=K$6,ROUNDDOWN(($F97-$E97+1)*$H97,0)+$E97-1&gt;=K$6)</formula>
    </cfRule>
    <cfRule type="expression" dxfId="89" priority="144">
      <formula>AND(NOT(ISBLANK($E97)),$E97&lt;=K$6,$F97&gt;=K$6)</formula>
    </cfRule>
  </conditionalFormatting>
  <conditionalFormatting sqref="H97">
    <cfRule type="dataBar" priority="141">
      <dataBar>
        <cfvo type="num" val="0"/>
        <cfvo type="num" val="1"/>
        <color theme="0" tint="-0.34998626667073579"/>
      </dataBar>
      <extLst>
        <ext xmlns:x14="http://schemas.microsoft.com/office/spreadsheetml/2009/9/main" uri="{B025F937-C7B1-47D3-B67F-A62EFF666E3E}">
          <x14:id>{FF3736C1-0FBD-4475-AF41-6265F6F40B9D}</x14:id>
        </ext>
      </extLst>
    </cfRule>
  </conditionalFormatting>
  <conditionalFormatting sqref="K97:BN97">
    <cfRule type="expression" dxfId="88" priority="142">
      <formula>K$6=TODAY()</formula>
    </cfRule>
  </conditionalFormatting>
  <conditionalFormatting sqref="K100:BN108">
    <cfRule type="expression" dxfId="87" priority="139">
      <formula>AND($E100&lt;=K$6,ROUNDDOWN(($F100-$E100+1)*$H100,0)+$E100-1&gt;=K$6)</formula>
    </cfRule>
    <cfRule type="expression" dxfId="86" priority="140">
      <formula>AND(NOT(ISBLANK($E100)),$E100&lt;=K$6,$F100&gt;=K$6)</formula>
    </cfRule>
  </conditionalFormatting>
  <conditionalFormatting sqref="H102">
    <cfRule type="dataBar" priority="137">
      <dataBar>
        <cfvo type="num" val="0"/>
        <cfvo type="num" val="1"/>
        <color theme="0" tint="-0.34998626667073579"/>
      </dataBar>
      <extLst>
        <ext xmlns:x14="http://schemas.microsoft.com/office/spreadsheetml/2009/9/main" uri="{B025F937-C7B1-47D3-B67F-A62EFF666E3E}">
          <x14:id>{A56701B1-A0CD-47F2-B15A-719050781909}</x14:id>
        </ext>
      </extLst>
    </cfRule>
  </conditionalFormatting>
  <conditionalFormatting sqref="K102:BN102">
    <cfRule type="expression" dxfId="85" priority="138">
      <formula>K$6=TODAY()</formula>
    </cfRule>
  </conditionalFormatting>
  <conditionalFormatting sqref="H103">
    <cfRule type="dataBar" priority="135">
      <dataBar>
        <cfvo type="num" val="0"/>
        <cfvo type="num" val="1"/>
        <color theme="0" tint="-0.34998626667073579"/>
      </dataBar>
      <extLst>
        <ext xmlns:x14="http://schemas.microsoft.com/office/spreadsheetml/2009/9/main" uri="{B025F937-C7B1-47D3-B67F-A62EFF666E3E}">
          <x14:id>{501D9318-0652-4972-9321-6A1A271008A3}</x14:id>
        </ext>
      </extLst>
    </cfRule>
  </conditionalFormatting>
  <conditionalFormatting sqref="K103:BN103">
    <cfRule type="expression" dxfId="84" priority="136">
      <formula>K$6=TODAY()</formula>
    </cfRule>
  </conditionalFormatting>
  <conditionalFormatting sqref="H104">
    <cfRule type="dataBar" priority="133">
      <dataBar>
        <cfvo type="num" val="0"/>
        <cfvo type="num" val="1"/>
        <color theme="0" tint="-0.34998626667073579"/>
      </dataBar>
      <extLst>
        <ext xmlns:x14="http://schemas.microsoft.com/office/spreadsheetml/2009/9/main" uri="{B025F937-C7B1-47D3-B67F-A62EFF666E3E}">
          <x14:id>{C440867F-0D20-4607-8CA3-A46E7308D699}</x14:id>
        </ext>
      </extLst>
    </cfRule>
  </conditionalFormatting>
  <conditionalFormatting sqref="K104:BN104">
    <cfRule type="expression" dxfId="83" priority="134">
      <formula>K$6=TODAY()</formula>
    </cfRule>
  </conditionalFormatting>
  <conditionalFormatting sqref="H105">
    <cfRule type="dataBar" priority="131">
      <dataBar>
        <cfvo type="num" val="0"/>
        <cfvo type="num" val="1"/>
        <color theme="0" tint="-0.34998626667073579"/>
      </dataBar>
      <extLst>
        <ext xmlns:x14="http://schemas.microsoft.com/office/spreadsheetml/2009/9/main" uri="{B025F937-C7B1-47D3-B67F-A62EFF666E3E}">
          <x14:id>{AF933B2B-34E4-4BC2-9025-E8C268A9A736}</x14:id>
        </ext>
      </extLst>
    </cfRule>
  </conditionalFormatting>
  <conditionalFormatting sqref="K105:BN105">
    <cfRule type="expression" dxfId="82" priority="132">
      <formula>K$6=TODAY()</formula>
    </cfRule>
  </conditionalFormatting>
  <conditionalFormatting sqref="H106">
    <cfRule type="dataBar" priority="129">
      <dataBar>
        <cfvo type="num" val="0"/>
        <cfvo type="num" val="1"/>
        <color theme="0" tint="-0.34998626667073579"/>
      </dataBar>
      <extLst>
        <ext xmlns:x14="http://schemas.microsoft.com/office/spreadsheetml/2009/9/main" uri="{B025F937-C7B1-47D3-B67F-A62EFF666E3E}">
          <x14:id>{FADD3EA2-3227-42CC-A058-DDEF0EEF6E7E}</x14:id>
        </ext>
      </extLst>
    </cfRule>
  </conditionalFormatting>
  <conditionalFormatting sqref="K106:BN106">
    <cfRule type="expression" dxfId="81" priority="130">
      <formula>K$6=TODAY()</formula>
    </cfRule>
  </conditionalFormatting>
  <conditionalFormatting sqref="H107">
    <cfRule type="dataBar" priority="127">
      <dataBar>
        <cfvo type="num" val="0"/>
        <cfvo type="num" val="1"/>
        <color theme="0" tint="-0.34998626667073579"/>
      </dataBar>
      <extLst>
        <ext xmlns:x14="http://schemas.microsoft.com/office/spreadsheetml/2009/9/main" uri="{B025F937-C7B1-47D3-B67F-A62EFF666E3E}">
          <x14:id>{F67F867B-BCA4-43D4-955F-DFA642AD8663}</x14:id>
        </ext>
      </extLst>
    </cfRule>
  </conditionalFormatting>
  <conditionalFormatting sqref="K107:BN107">
    <cfRule type="expression" dxfId="80" priority="128">
      <formula>K$6=TODAY()</formula>
    </cfRule>
  </conditionalFormatting>
  <conditionalFormatting sqref="H108">
    <cfRule type="dataBar" priority="125">
      <dataBar>
        <cfvo type="num" val="0"/>
        <cfvo type="num" val="1"/>
        <color theme="0" tint="-0.34998626667073579"/>
      </dataBar>
      <extLst>
        <ext xmlns:x14="http://schemas.microsoft.com/office/spreadsheetml/2009/9/main" uri="{B025F937-C7B1-47D3-B67F-A62EFF666E3E}">
          <x14:id>{B6E178CC-D4E8-4000-9263-D5FA810DE6FE}</x14:id>
        </ext>
      </extLst>
    </cfRule>
  </conditionalFormatting>
  <conditionalFormatting sqref="K108:BN108">
    <cfRule type="expression" dxfId="79" priority="126">
      <formula>K$6=TODAY()</formula>
    </cfRule>
  </conditionalFormatting>
  <conditionalFormatting sqref="H101">
    <cfRule type="dataBar" priority="123">
      <dataBar>
        <cfvo type="num" val="0"/>
        <cfvo type="num" val="1"/>
        <color theme="0" tint="-0.34998626667073579"/>
      </dataBar>
      <extLst>
        <ext xmlns:x14="http://schemas.microsoft.com/office/spreadsheetml/2009/9/main" uri="{B025F937-C7B1-47D3-B67F-A62EFF666E3E}">
          <x14:id>{07294A54-9EE1-4C72-8F09-8E954F24127B}</x14:id>
        </ext>
      </extLst>
    </cfRule>
  </conditionalFormatting>
  <conditionalFormatting sqref="K101:BN101">
    <cfRule type="expression" dxfId="78" priority="124">
      <formula>K$6=TODAY()</formula>
    </cfRule>
  </conditionalFormatting>
  <conditionalFormatting sqref="H100">
    <cfRule type="dataBar" priority="121">
      <dataBar>
        <cfvo type="num" val="0"/>
        <cfvo type="num" val="1"/>
        <color theme="0" tint="-0.34998626667073579"/>
      </dataBar>
      <extLst>
        <ext xmlns:x14="http://schemas.microsoft.com/office/spreadsheetml/2009/9/main" uri="{B025F937-C7B1-47D3-B67F-A62EFF666E3E}">
          <x14:id>{C40F8D2A-9E4A-42D8-B0B7-3F9E448078A6}</x14:id>
        </ext>
      </extLst>
    </cfRule>
  </conditionalFormatting>
  <conditionalFormatting sqref="K100:BN100">
    <cfRule type="expression" dxfId="77" priority="122">
      <formula>K$6=TODAY()</formula>
    </cfRule>
  </conditionalFormatting>
  <conditionalFormatting sqref="K110:BN110 K112:BN112 K114:BN114 K116:BN116 K118:BN118 K120:BN120 K122:BN122 K124:BN124 K126:BN126">
    <cfRule type="expression" dxfId="76" priority="119">
      <formula>AND($E110&lt;=K$6,ROUNDDOWN(($F110-$E110+1)*$H110,0)+$E110-1&gt;=K$6)</formula>
    </cfRule>
    <cfRule type="expression" dxfId="75" priority="120">
      <formula>AND(NOT(ISBLANK($E110)),$E110&lt;=K$6,$F110&gt;=K$6)</formula>
    </cfRule>
  </conditionalFormatting>
  <conditionalFormatting sqref="H114">
    <cfRule type="dataBar" priority="117">
      <dataBar>
        <cfvo type="num" val="0"/>
        <cfvo type="num" val="1"/>
        <color theme="0" tint="-0.34998626667073579"/>
      </dataBar>
      <extLst>
        <ext xmlns:x14="http://schemas.microsoft.com/office/spreadsheetml/2009/9/main" uri="{B025F937-C7B1-47D3-B67F-A62EFF666E3E}">
          <x14:id>{A2CEE0E9-EFB0-4976-82D0-AACEE83165E6}</x14:id>
        </ext>
      </extLst>
    </cfRule>
  </conditionalFormatting>
  <conditionalFormatting sqref="K114:BN114">
    <cfRule type="expression" dxfId="74" priority="118">
      <formula>K$6=TODAY()</formula>
    </cfRule>
  </conditionalFormatting>
  <conditionalFormatting sqref="H116">
    <cfRule type="dataBar" priority="115">
      <dataBar>
        <cfvo type="num" val="0"/>
        <cfvo type="num" val="1"/>
        <color theme="0" tint="-0.34998626667073579"/>
      </dataBar>
      <extLst>
        <ext xmlns:x14="http://schemas.microsoft.com/office/spreadsheetml/2009/9/main" uri="{B025F937-C7B1-47D3-B67F-A62EFF666E3E}">
          <x14:id>{AE7DCA60-AB8B-4004-AC23-51C80D7C4AD9}</x14:id>
        </ext>
      </extLst>
    </cfRule>
  </conditionalFormatting>
  <conditionalFormatting sqref="K116:BN116">
    <cfRule type="expression" dxfId="73" priority="116">
      <formula>K$6=TODAY()</formula>
    </cfRule>
  </conditionalFormatting>
  <conditionalFormatting sqref="H118">
    <cfRule type="dataBar" priority="113">
      <dataBar>
        <cfvo type="num" val="0"/>
        <cfvo type="num" val="1"/>
        <color theme="0" tint="-0.34998626667073579"/>
      </dataBar>
      <extLst>
        <ext xmlns:x14="http://schemas.microsoft.com/office/spreadsheetml/2009/9/main" uri="{B025F937-C7B1-47D3-B67F-A62EFF666E3E}">
          <x14:id>{A630620F-D47D-43F1-8D1E-E73189DE4D5D}</x14:id>
        </ext>
      </extLst>
    </cfRule>
  </conditionalFormatting>
  <conditionalFormatting sqref="K118:BN118">
    <cfRule type="expression" dxfId="72" priority="114">
      <formula>K$6=TODAY()</formula>
    </cfRule>
  </conditionalFormatting>
  <conditionalFormatting sqref="H120">
    <cfRule type="dataBar" priority="111">
      <dataBar>
        <cfvo type="num" val="0"/>
        <cfvo type="num" val="1"/>
        <color theme="0" tint="-0.34998626667073579"/>
      </dataBar>
      <extLst>
        <ext xmlns:x14="http://schemas.microsoft.com/office/spreadsheetml/2009/9/main" uri="{B025F937-C7B1-47D3-B67F-A62EFF666E3E}">
          <x14:id>{4CB62942-71C5-42BC-91E6-9E018E99AF52}</x14:id>
        </ext>
      </extLst>
    </cfRule>
  </conditionalFormatting>
  <conditionalFormatting sqref="K120:BN120">
    <cfRule type="expression" dxfId="71" priority="112">
      <formula>K$6=TODAY()</formula>
    </cfRule>
  </conditionalFormatting>
  <conditionalFormatting sqref="H122">
    <cfRule type="dataBar" priority="109">
      <dataBar>
        <cfvo type="num" val="0"/>
        <cfvo type="num" val="1"/>
        <color theme="0" tint="-0.34998626667073579"/>
      </dataBar>
      <extLst>
        <ext xmlns:x14="http://schemas.microsoft.com/office/spreadsheetml/2009/9/main" uri="{B025F937-C7B1-47D3-B67F-A62EFF666E3E}">
          <x14:id>{9AEBE713-85B2-4F0D-9D91-D7777BC5EA49}</x14:id>
        </ext>
      </extLst>
    </cfRule>
  </conditionalFormatting>
  <conditionalFormatting sqref="K122:BN122">
    <cfRule type="expression" dxfId="70" priority="110">
      <formula>K$6=TODAY()</formula>
    </cfRule>
  </conditionalFormatting>
  <conditionalFormatting sqref="H124">
    <cfRule type="dataBar" priority="107">
      <dataBar>
        <cfvo type="num" val="0"/>
        <cfvo type="num" val="1"/>
        <color theme="0" tint="-0.34998626667073579"/>
      </dataBar>
      <extLst>
        <ext xmlns:x14="http://schemas.microsoft.com/office/spreadsheetml/2009/9/main" uri="{B025F937-C7B1-47D3-B67F-A62EFF666E3E}">
          <x14:id>{09C81860-2826-498E-842F-74131CF94BCD}</x14:id>
        </ext>
      </extLst>
    </cfRule>
  </conditionalFormatting>
  <conditionalFormatting sqref="K124:BN124">
    <cfRule type="expression" dxfId="69" priority="108">
      <formula>K$6=TODAY()</formula>
    </cfRule>
  </conditionalFormatting>
  <conditionalFormatting sqref="H126">
    <cfRule type="dataBar" priority="105">
      <dataBar>
        <cfvo type="num" val="0"/>
        <cfvo type="num" val="1"/>
        <color theme="0" tint="-0.34998626667073579"/>
      </dataBar>
      <extLst>
        <ext xmlns:x14="http://schemas.microsoft.com/office/spreadsheetml/2009/9/main" uri="{B025F937-C7B1-47D3-B67F-A62EFF666E3E}">
          <x14:id>{B1B4B95D-5672-4252-ADC2-738702B5D71B}</x14:id>
        </ext>
      </extLst>
    </cfRule>
  </conditionalFormatting>
  <conditionalFormatting sqref="K126:BN126">
    <cfRule type="expression" dxfId="68" priority="106">
      <formula>K$6=TODAY()</formula>
    </cfRule>
  </conditionalFormatting>
  <conditionalFormatting sqref="H112">
    <cfRule type="dataBar" priority="103">
      <dataBar>
        <cfvo type="num" val="0"/>
        <cfvo type="num" val="1"/>
        <color theme="0" tint="-0.34998626667073579"/>
      </dataBar>
      <extLst>
        <ext xmlns:x14="http://schemas.microsoft.com/office/spreadsheetml/2009/9/main" uri="{B025F937-C7B1-47D3-B67F-A62EFF666E3E}">
          <x14:id>{1678B17A-E03B-4DE4-A738-FD5C4B362F97}</x14:id>
        </ext>
      </extLst>
    </cfRule>
  </conditionalFormatting>
  <conditionalFormatting sqref="K112:BN112">
    <cfRule type="expression" dxfId="67" priority="104">
      <formula>K$6=TODAY()</formula>
    </cfRule>
  </conditionalFormatting>
  <conditionalFormatting sqref="H110">
    <cfRule type="dataBar" priority="101">
      <dataBar>
        <cfvo type="num" val="0"/>
        <cfvo type="num" val="1"/>
        <color theme="0" tint="-0.34998626667073579"/>
      </dataBar>
      <extLst>
        <ext xmlns:x14="http://schemas.microsoft.com/office/spreadsheetml/2009/9/main" uri="{B025F937-C7B1-47D3-B67F-A62EFF666E3E}">
          <x14:id>{64E01FD5-A9A6-4690-AEFE-9638888937C5}</x14:id>
        </ext>
      </extLst>
    </cfRule>
  </conditionalFormatting>
  <conditionalFormatting sqref="K110:BN110">
    <cfRule type="expression" dxfId="66" priority="102">
      <formula>K$6=TODAY()</formula>
    </cfRule>
  </conditionalFormatting>
  <conditionalFormatting sqref="K111:BN111">
    <cfRule type="expression" dxfId="65" priority="99">
      <formula>AND($E111&lt;=K$6,ROUNDDOWN(($F111-$E111+1)*$H111,0)+$E111-1&gt;=K$6)</formula>
    </cfRule>
    <cfRule type="expression" dxfId="64" priority="100">
      <formula>AND(NOT(ISBLANK($E111)),$E111&lt;=K$6,$F111&gt;=K$6)</formula>
    </cfRule>
  </conditionalFormatting>
  <conditionalFormatting sqref="H111">
    <cfRule type="dataBar" priority="97">
      <dataBar>
        <cfvo type="num" val="0"/>
        <cfvo type="num" val="1"/>
        <color theme="0" tint="-0.34998626667073579"/>
      </dataBar>
      <extLst>
        <ext xmlns:x14="http://schemas.microsoft.com/office/spreadsheetml/2009/9/main" uri="{B025F937-C7B1-47D3-B67F-A62EFF666E3E}">
          <x14:id>{7E24DB83-EC9C-4EC0-B0EB-BED2123D9D98}</x14:id>
        </ext>
      </extLst>
    </cfRule>
  </conditionalFormatting>
  <conditionalFormatting sqref="K111:BN111">
    <cfRule type="expression" dxfId="63" priority="98">
      <formula>K$6=TODAY()</formula>
    </cfRule>
  </conditionalFormatting>
  <conditionalFormatting sqref="K113:BN113">
    <cfRule type="expression" dxfId="62" priority="95">
      <formula>AND($E113&lt;=K$6,ROUNDDOWN(($F113-$E113+1)*$H113,0)+$E113-1&gt;=K$6)</formula>
    </cfRule>
    <cfRule type="expression" dxfId="61" priority="96">
      <formula>AND(NOT(ISBLANK($E113)),$E113&lt;=K$6,$F113&gt;=K$6)</formula>
    </cfRule>
  </conditionalFormatting>
  <conditionalFormatting sqref="H113">
    <cfRule type="dataBar" priority="93">
      <dataBar>
        <cfvo type="num" val="0"/>
        <cfvo type="num" val="1"/>
        <color theme="0" tint="-0.34998626667073579"/>
      </dataBar>
      <extLst>
        <ext xmlns:x14="http://schemas.microsoft.com/office/spreadsheetml/2009/9/main" uri="{B025F937-C7B1-47D3-B67F-A62EFF666E3E}">
          <x14:id>{6CFF17CD-3DC6-4792-BC26-4C59955E92AA}</x14:id>
        </ext>
      </extLst>
    </cfRule>
  </conditionalFormatting>
  <conditionalFormatting sqref="K113:BN113">
    <cfRule type="expression" dxfId="60" priority="94">
      <formula>K$6=TODAY()</formula>
    </cfRule>
  </conditionalFormatting>
  <conditionalFormatting sqref="K115:BN115">
    <cfRule type="expression" dxfId="59" priority="91">
      <formula>AND($E115&lt;=K$6,ROUNDDOWN(($F115-$E115+1)*$H115,0)+$E115-1&gt;=K$6)</formula>
    </cfRule>
    <cfRule type="expression" dxfId="58" priority="92">
      <formula>AND(NOT(ISBLANK($E115)),$E115&lt;=K$6,$F115&gt;=K$6)</formula>
    </cfRule>
  </conditionalFormatting>
  <conditionalFormatting sqref="H115">
    <cfRule type="dataBar" priority="89">
      <dataBar>
        <cfvo type="num" val="0"/>
        <cfvo type="num" val="1"/>
        <color theme="0" tint="-0.34998626667073579"/>
      </dataBar>
      <extLst>
        <ext xmlns:x14="http://schemas.microsoft.com/office/spreadsheetml/2009/9/main" uri="{B025F937-C7B1-47D3-B67F-A62EFF666E3E}">
          <x14:id>{697A1C6E-F654-4059-8CB0-495C5A850982}</x14:id>
        </ext>
      </extLst>
    </cfRule>
  </conditionalFormatting>
  <conditionalFormatting sqref="K115:BN115">
    <cfRule type="expression" dxfId="57" priority="90">
      <formula>K$6=TODAY()</formula>
    </cfRule>
  </conditionalFormatting>
  <conditionalFormatting sqref="K117:BN117">
    <cfRule type="expression" dxfId="56" priority="87">
      <formula>AND($E117&lt;=K$6,ROUNDDOWN(($F117-$E117+1)*$H117,0)+$E117-1&gt;=K$6)</formula>
    </cfRule>
    <cfRule type="expression" dxfId="55" priority="88">
      <formula>AND(NOT(ISBLANK($E117)),$E117&lt;=K$6,$F117&gt;=K$6)</formula>
    </cfRule>
  </conditionalFormatting>
  <conditionalFormatting sqref="H117">
    <cfRule type="dataBar" priority="85">
      <dataBar>
        <cfvo type="num" val="0"/>
        <cfvo type="num" val="1"/>
        <color theme="0" tint="-0.34998626667073579"/>
      </dataBar>
      <extLst>
        <ext xmlns:x14="http://schemas.microsoft.com/office/spreadsheetml/2009/9/main" uri="{B025F937-C7B1-47D3-B67F-A62EFF666E3E}">
          <x14:id>{84A71BC0-6639-4E23-BBFE-B8AE13ABDFA9}</x14:id>
        </ext>
      </extLst>
    </cfRule>
  </conditionalFormatting>
  <conditionalFormatting sqref="K117:BN117">
    <cfRule type="expression" dxfId="54" priority="86">
      <formula>K$6=TODAY()</formula>
    </cfRule>
  </conditionalFormatting>
  <conditionalFormatting sqref="K119:BN119">
    <cfRule type="expression" dxfId="53" priority="83">
      <formula>AND($E119&lt;=K$6,ROUNDDOWN(($F119-$E119+1)*$H119,0)+$E119-1&gt;=K$6)</formula>
    </cfRule>
    <cfRule type="expression" dxfId="52" priority="84">
      <formula>AND(NOT(ISBLANK($E119)),$E119&lt;=K$6,$F119&gt;=K$6)</formula>
    </cfRule>
  </conditionalFormatting>
  <conditionalFormatting sqref="H119">
    <cfRule type="dataBar" priority="81">
      <dataBar>
        <cfvo type="num" val="0"/>
        <cfvo type="num" val="1"/>
        <color theme="0" tint="-0.34998626667073579"/>
      </dataBar>
      <extLst>
        <ext xmlns:x14="http://schemas.microsoft.com/office/spreadsheetml/2009/9/main" uri="{B025F937-C7B1-47D3-B67F-A62EFF666E3E}">
          <x14:id>{49124A96-F6F8-4ADE-A591-784C88182E41}</x14:id>
        </ext>
      </extLst>
    </cfRule>
  </conditionalFormatting>
  <conditionalFormatting sqref="K119:BN119">
    <cfRule type="expression" dxfId="51" priority="82">
      <formula>K$6=TODAY()</formula>
    </cfRule>
  </conditionalFormatting>
  <conditionalFormatting sqref="K121:BN121">
    <cfRule type="expression" dxfId="50" priority="79">
      <formula>AND($E121&lt;=K$6,ROUNDDOWN(($F121-$E121+1)*$H121,0)+$E121-1&gt;=K$6)</formula>
    </cfRule>
    <cfRule type="expression" dxfId="49" priority="80">
      <formula>AND(NOT(ISBLANK($E121)),$E121&lt;=K$6,$F121&gt;=K$6)</formula>
    </cfRule>
  </conditionalFormatting>
  <conditionalFormatting sqref="H121">
    <cfRule type="dataBar" priority="77">
      <dataBar>
        <cfvo type="num" val="0"/>
        <cfvo type="num" val="1"/>
        <color theme="0" tint="-0.34998626667073579"/>
      </dataBar>
      <extLst>
        <ext xmlns:x14="http://schemas.microsoft.com/office/spreadsheetml/2009/9/main" uri="{B025F937-C7B1-47D3-B67F-A62EFF666E3E}">
          <x14:id>{18BA52E5-B553-46E1-A0B8-DEBD1186DA8E}</x14:id>
        </ext>
      </extLst>
    </cfRule>
  </conditionalFormatting>
  <conditionalFormatting sqref="K121:BN121">
    <cfRule type="expression" dxfId="48" priority="78">
      <formula>K$6=TODAY()</formula>
    </cfRule>
  </conditionalFormatting>
  <conditionalFormatting sqref="K123:BN123">
    <cfRule type="expression" dxfId="47" priority="75">
      <formula>AND($E123&lt;=K$6,ROUNDDOWN(($F123-$E123+1)*$H123,0)+$E123-1&gt;=K$6)</formula>
    </cfRule>
    <cfRule type="expression" dxfId="46" priority="76">
      <formula>AND(NOT(ISBLANK($E123)),$E123&lt;=K$6,$F123&gt;=K$6)</formula>
    </cfRule>
  </conditionalFormatting>
  <conditionalFormatting sqref="H123">
    <cfRule type="dataBar" priority="73">
      <dataBar>
        <cfvo type="num" val="0"/>
        <cfvo type="num" val="1"/>
        <color theme="0" tint="-0.34998626667073579"/>
      </dataBar>
      <extLst>
        <ext xmlns:x14="http://schemas.microsoft.com/office/spreadsheetml/2009/9/main" uri="{B025F937-C7B1-47D3-B67F-A62EFF666E3E}">
          <x14:id>{DEB30DF3-D251-4E6D-A733-C0B469B7215E}</x14:id>
        </ext>
      </extLst>
    </cfRule>
  </conditionalFormatting>
  <conditionalFormatting sqref="K123:BN123">
    <cfRule type="expression" dxfId="45" priority="74">
      <formula>K$6=TODAY()</formula>
    </cfRule>
  </conditionalFormatting>
  <conditionalFormatting sqref="K125:BN125">
    <cfRule type="expression" dxfId="44" priority="71">
      <formula>AND($E125&lt;=K$6,ROUNDDOWN(($F125-$E125+1)*$H125,0)+$E125-1&gt;=K$6)</formula>
    </cfRule>
    <cfRule type="expression" dxfId="43" priority="72">
      <formula>AND(NOT(ISBLANK($E125)),$E125&lt;=K$6,$F125&gt;=K$6)</formula>
    </cfRule>
  </conditionalFormatting>
  <conditionalFormatting sqref="H125">
    <cfRule type="dataBar" priority="69">
      <dataBar>
        <cfvo type="num" val="0"/>
        <cfvo type="num" val="1"/>
        <color theme="0" tint="-0.34998626667073579"/>
      </dataBar>
      <extLst>
        <ext xmlns:x14="http://schemas.microsoft.com/office/spreadsheetml/2009/9/main" uri="{B025F937-C7B1-47D3-B67F-A62EFF666E3E}">
          <x14:id>{3A95CEAC-51BE-4753-ADBA-EDCDCC042E0D}</x14:id>
        </ext>
      </extLst>
    </cfRule>
  </conditionalFormatting>
  <conditionalFormatting sqref="K125:BN125">
    <cfRule type="expression" dxfId="42" priority="70">
      <formula>K$6=TODAY()</formula>
    </cfRule>
  </conditionalFormatting>
  <conditionalFormatting sqref="K127:BN127">
    <cfRule type="expression" dxfId="41" priority="67">
      <formula>AND($E127&lt;=K$6,ROUNDDOWN(($F127-$E127+1)*$H127,0)+$E127-1&gt;=K$6)</formula>
    </cfRule>
    <cfRule type="expression" dxfId="40" priority="68">
      <formula>AND(NOT(ISBLANK($E127)),$E127&lt;=K$6,$F127&gt;=K$6)</formula>
    </cfRule>
  </conditionalFormatting>
  <conditionalFormatting sqref="H127">
    <cfRule type="dataBar" priority="65">
      <dataBar>
        <cfvo type="num" val="0"/>
        <cfvo type="num" val="1"/>
        <color theme="0" tint="-0.34998626667073579"/>
      </dataBar>
      <extLst>
        <ext xmlns:x14="http://schemas.microsoft.com/office/spreadsheetml/2009/9/main" uri="{B025F937-C7B1-47D3-B67F-A62EFF666E3E}">
          <x14:id>{DAA9E4AA-1424-4CB5-B893-FE3BFEF5F846}</x14:id>
        </ext>
      </extLst>
    </cfRule>
  </conditionalFormatting>
  <conditionalFormatting sqref="K127:BN127">
    <cfRule type="expression" dxfId="39" priority="66">
      <formula>K$6=TODAY()</formula>
    </cfRule>
  </conditionalFormatting>
  <conditionalFormatting sqref="K129:BN129">
    <cfRule type="expression" dxfId="38" priority="63">
      <formula>AND($E129&lt;=K$6,ROUNDDOWN(($F129-$E129+1)*$H129,0)+$E129-1&gt;=K$6)</formula>
    </cfRule>
    <cfRule type="expression" dxfId="37" priority="64">
      <formula>AND(NOT(ISBLANK($E129)),$E129&lt;=K$6,$F129&gt;=K$6)</formula>
    </cfRule>
  </conditionalFormatting>
  <conditionalFormatting sqref="H129">
    <cfRule type="dataBar" priority="61">
      <dataBar>
        <cfvo type="num" val="0"/>
        <cfvo type="num" val="1"/>
        <color theme="0" tint="-0.34998626667073579"/>
      </dataBar>
      <extLst>
        <ext xmlns:x14="http://schemas.microsoft.com/office/spreadsheetml/2009/9/main" uri="{B025F937-C7B1-47D3-B67F-A62EFF666E3E}">
          <x14:id>{ABFABFE9-AD74-4534-AB9F-B240CE24B317}</x14:id>
        </ext>
      </extLst>
    </cfRule>
  </conditionalFormatting>
  <conditionalFormatting sqref="K129:BN129">
    <cfRule type="expression" dxfId="36" priority="62">
      <formula>K$6=TODAY()</formula>
    </cfRule>
  </conditionalFormatting>
  <conditionalFormatting sqref="K130:BN130">
    <cfRule type="expression" dxfId="35" priority="59">
      <formula>AND($E130&lt;=K$6,ROUNDDOWN(($F130-$E130+1)*$H130,0)+$E130-1&gt;=K$6)</formula>
    </cfRule>
    <cfRule type="expression" dxfId="34" priority="60">
      <formula>AND(NOT(ISBLANK($E130)),$E130&lt;=K$6,$F130&gt;=K$6)</formula>
    </cfRule>
  </conditionalFormatting>
  <conditionalFormatting sqref="H130">
    <cfRule type="dataBar" priority="57">
      <dataBar>
        <cfvo type="num" val="0"/>
        <cfvo type="num" val="1"/>
        <color theme="0" tint="-0.34998626667073579"/>
      </dataBar>
      <extLst>
        <ext xmlns:x14="http://schemas.microsoft.com/office/spreadsheetml/2009/9/main" uri="{B025F937-C7B1-47D3-B67F-A62EFF666E3E}">
          <x14:id>{96F6C1B6-C953-41B2-B796-3B21133EE235}</x14:id>
        </ext>
      </extLst>
    </cfRule>
  </conditionalFormatting>
  <conditionalFormatting sqref="K130:BN130">
    <cfRule type="expression" dxfId="33" priority="58">
      <formula>K$6=TODAY()</formula>
    </cfRule>
  </conditionalFormatting>
  <conditionalFormatting sqref="K131:BN131">
    <cfRule type="expression" dxfId="32" priority="55">
      <formula>AND($E131&lt;=K$6,ROUNDDOWN(($F131-$E131+1)*$H131,0)+$E131-1&gt;=K$6)</formula>
    </cfRule>
    <cfRule type="expression" dxfId="31" priority="56">
      <formula>AND(NOT(ISBLANK($E131)),$E131&lt;=K$6,$F131&gt;=K$6)</formula>
    </cfRule>
  </conditionalFormatting>
  <conditionalFormatting sqref="H131">
    <cfRule type="dataBar" priority="53">
      <dataBar>
        <cfvo type="num" val="0"/>
        <cfvo type="num" val="1"/>
        <color theme="0" tint="-0.34998626667073579"/>
      </dataBar>
      <extLst>
        <ext xmlns:x14="http://schemas.microsoft.com/office/spreadsheetml/2009/9/main" uri="{B025F937-C7B1-47D3-B67F-A62EFF666E3E}">
          <x14:id>{F9F0CC17-E959-446D-BADB-B3D8762306A6}</x14:id>
        </ext>
      </extLst>
    </cfRule>
  </conditionalFormatting>
  <conditionalFormatting sqref="K131:BN131">
    <cfRule type="expression" dxfId="30" priority="54">
      <formula>K$6=TODAY()</formula>
    </cfRule>
  </conditionalFormatting>
  <conditionalFormatting sqref="K136:BN136">
    <cfRule type="expression" dxfId="29" priority="35">
      <formula>AND($E136&lt;=K$6,ROUNDDOWN(($F136-$E136+1)*$H136,0)+$E136-1&gt;=K$6)</formula>
    </cfRule>
    <cfRule type="expression" dxfId="28" priority="36">
      <formula>AND(NOT(ISBLANK($E136)),$E136&lt;=K$6,$F136&gt;=K$6)</formula>
    </cfRule>
  </conditionalFormatting>
  <conditionalFormatting sqref="H136">
    <cfRule type="dataBar" priority="33">
      <dataBar>
        <cfvo type="num" val="0"/>
        <cfvo type="num" val="1"/>
        <color theme="0" tint="-0.34998626667073579"/>
      </dataBar>
      <extLst>
        <ext xmlns:x14="http://schemas.microsoft.com/office/spreadsheetml/2009/9/main" uri="{B025F937-C7B1-47D3-B67F-A62EFF666E3E}">
          <x14:id>{107CE8E3-1C76-498B-AC05-D52F04A4E749}</x14:id>
        </ext>
      </extLst>
    </cfRule>
  </conditionalFormatting>
  <conditionalFormatting sqref="K136:BN136">
    <cfRule type="expression" dxfId="27" priority="34">
      <formula>K$6=TODAY()</formula>
    </cfRule>
  </conditionalFormatting>
  <conditionalFormatting sqref="K134:BN135">
    <cfRule type="expression" dxfId="26" priority="39">
      <formula>AND($E134&lt;=K$6,ROUNDDOWN(($F134-$E134+1)*$H134,0)+$E134-1&gt;=K$6)</formula>
    </cfRule>
    <cfRule type="expression" dxfId="25" priority="40">
      <formula>AND(NOT(ISBLANK($E134)),$E134&lt;=K$6,$F134&gt;=K$6)</formula>
    </cfRule>
  </conditionalFormatting>
  <conditionalFormatting sqref="H134:H135">
    <cfRule type="dataBar" priority="37">
      <dataBar>
        <cfvo type="num" val="0"/>
        <cfvo type="num" val="1"/>
        <color theme="0" tint="-0.34998626667073579"/>
      </dataBar>
      <extLst>
        <ext xmlns:x14="http://schemas.microsoft.com/office/spreadsheetml/2009/9/main" uri="{B025F937-C7B1-47D3-B67F-A62EFF666E3E}">
          <x14:id>{0EA6EB24-3A3A-4DC0-9523-AA0EA5D6BD37}</x14:id>
        </ext>
      </extLst>
    </cfRule>
  </conditionalFormatting>
  <conditionalFormatting sqref="K134:BN135">
    <cfRule type="expression" dxfId="24" priority="38">
      <formula>K$6=TODAY()</formula>
    </cfRule>
  </conditionalFormatting>
  <conditionalFormatting sqref="K139:BN139">
    <cfRule type="expression" dxfId="23" priority="31">
      <formula>AND($E139&lt;=K$6,ROUNDDOWN(($F139-$E139+1)*$H139,0)+$E139-1&gt;=K$6)</formula>
    </cfRule>
    <cfRule type="expression" dxfId="22" priority="32">
      <formula>AND(NOT(ISBLANK($E139)),$E139&lt;=K$6,$F139&gt;=K$6)</formula>
    </cfRule>
  </conditionalFormatting>
  <conditionalFormatting sqref="H139">
    <cfRule type="dataBar" priority="29">
      <dataBar>
        <cfvo type="num" val="0"/>
        <cfvo type="num" val="1"/>
        <color theme="0" tint="-0.34998626667073579"/>
      </dataBar>
      <extLst>
        <ext xmlns:x14="http://schemas.microsoft.com/office/spreadsheetml/2009/9/main" uri="{B025F937-C7B1-47D3-B67F-A62EFF666E3E}">
          <x14:id>{213007D5-B229-4D63-82AB-A5E8D3DB9021}</x14:id>
        </ext>
      </extLst>
    </cfRule>
  </conditionalFormatting>
  <conditionalFormatting sqref="K139:BN139">
    <cfRule type="expression" dxfId="21" priority="30">
      <formula>K$6=TODAY()</formula>
    </cfRule>
  </conditionalFormatting>
  <conditionalFormatting sqref="K138:BN138">
    <cfRule type="expression" dxfId="20" priority="23">
      <formula>AND($E138&lt;=K$6,ROUNDDOWN(($F138-$E138+1)*$H138,0)+$E138-1&gt;=K$6)</formula>
    </cfRule>
    <cfRule type="expression" dxfId="19" priority="24">
      <formula>AND(NOT(ISBLANK($E138)),$E138&lt;=K$6,$F138&gt;=K$6)</formula>
    </cfRule>
  </conditionalFormatting>
  <conditionalFormatting sqref="H138">
    <cfRule type="dataBar" priority="21">
      <dataBar>
        <cfvo type="num" val="0"/>
        <cfvo type="num" val="1"/>
        <color theme="0" tint="-0.34998626667073579"/>
      </dataBar>
      <extLst>
        <ext xmlns:x14="http://schemas.microsoft.com/office/spreadsheetml/2009/9/main" uri="{B025F937-C7B1-47D3-B67F-A62EFF666E3E}">
          <x14:id>{FA0FBEAC-E070-4FEE-A486-8434701F9C3D}</x14:id>
        </ext>
      </extLst>
    </cfRule>
  </conditionalFormatting>
  <conditionalFormatting sqref="K138:BN138">
    <cfRule type="expression" dxfId="18" priority="22">
      <formula>K$6=TODAY()</formula>
    </cfRule>
  </conditionalFormatting>
  <conditionalFormatting sqref="K141:BN141">
    <cfRule type="expression" dxfId="17" priority="19">
      <formula>AND($E141&lt;=K$6,ROUNDDOWN(($F141-$E141+1)*$H141,0)+$E141-1&gt;=K$6)</formula>
    </cfRule>
    <cfRule type="expression" dxfId="16" priority="20">
      <formula>AND(NOT(ISBLANK($E141)),$E141&lt;=K$6,$F141&gt;=K$6)</formula>
    </cfRule>
  </conditionalFormatting>
  <conditionalFormatting sqref="H141">
    <cfRule type="dataBar" priority="17">
      <dataBar>
        <cfvo type="num" val="0"/>
        <cfvo type="num" val="1"/>
        <color theme="0" tint="-0.34998626667073579"/>
      </dataBar>
      <extLst>
        <ext xmlns:x14="http://schemas.microsoft.com/office/spreadsheetml/2009/9/main" uri="{B025F937-C7B1-47D3-B67F-A62EFF666E3E}">
          <x14:id>{ECE9105D-AFF4-479D-BCA2-328CF70580A2}</x14:id>
        </ext>
      </extLst>
    </cfRule>
  </conditionalFormatting>
  <conditionalFormatting sqref="K141:BN141">
    <cfRule type="expression" dxfId="15" priority="18">
      <formula>K$6=TODAY()</formula>
    </cfRule>
  </conditionalFormatting>
  <conditionalFormatting sqref="H24">
    <cfRule type="dataBar" priority="13">
      <dataBar>
        <cfvo type="num" val="0"/>
        <cfvo type="num" val="1"/>
        <color theme="0" tint="-0.34998626667073579"/>
      </dataBar>
      <extLst>
        <ext xmlns:x14="http://schemas.microsoft.com/office/spreadsheetml/2009/9/main" uri="{B025F937-C7B1-47D3-B67F-A62EFF666E3E}">
          <x14:id>{C89024CD-84DC-4471-9609-167084AE8F0E}</x14:id>
        </ext>
      </extLst>
    </cfRule>
  </conditionalFormatting>
  <conditionalFormatting sqref="K24:BN24">
    <cfRule type="expression" dxfId="11" priority="15">
      <formula>AND($E24&lt;=K$6,ROUNDDOWN(($F24-$E24+1)*$H24,0)+$E24-1&gt;=K$6)</formula>
    </cfRule>
    <cfRule type="expression" dxfId="10" priority="16">
      <formula>AND(NOT(ISBLANK($E24)),$E24&lt;=K$6,$F24&gt;=K$6)</formula>
    </cfRule>
  </conditionalFormatting>
  <conditionalFormatting sqref="K24:BN24">
    <cfRule type="expression" dxfId="9" priority="14">
      <formula>K$6=TODAY()</formula>
    </cfRule>
  </conditionalFormatting>
  <conditionalFormatting sqref="H25">
    <cfRule type="dataBar" priority="5">
      <dataBar>
        <cfvo type="num" val="0"/>
        <cfvo type="num" val="1"/>
        <color theme="0" tint="-0.34998626667073579"/>
      </dataBar>
      <extLst>
        <ext xmlns:x14="http://schemas.microsoft.com/office/spreadsheetml/2009/9/main" uri="{B025F937-C7B1-47D3-B67F-A62EFF666E3E}">
          <x14:id>{908F853F-EE27-49BB-BB18-0E25234B8CF9}</x14:id>
        </ext>
      </extLst>
    </cfRule>
  </conditionalFormatting>
  <conditionalFormatting sqref="K25:BN25">
    <cfRule type="expression" dxfId="5" priority="7">
      <formula>AND($E25&lt;=K$6,ROUNDDOWN(($F25-$E25+1)*$H25,0)+$E25-1&gt;=K$6)</formula>
    </cfRule>
    <cfRule type="expression" dxfId="4" priority="8">
      <formula>AND(NOT(ISBLANK($E25)),$E25&lt;=K$6,$F25&gt;=K$6)</formula>
    </cfRule>
  </conditionalFormatting>
  <conditionalFormatting sqref="K25:BN25">
    <cfRule type="expression" dxfId="3" priority="6">
      <formula>K$6=TODAY()</formula>
    </cfRule>
  </conditionalFormatting>
  <conditionalFormatting sqref="H26">
    <cfRule type="dataBar" priority="1">
      <dataBar>
        <cfvo type="num" val="0"/>
        <cfvo type="num" val="1"/>
        <color theme="0" tint="-0.34998626667073579"/>
      </dataBar>
      <extLst>
        <ext xmlns:x14="http://schemas.microsoft.com/office/spreadsheetml/2009/9/main" uri="{B025F937-C7B1-47D3-B67F-A62EFF666E3E}">
          <x14:id>{8DA3E02A-4852-4451-8EB1-1B87F9319BBB}</x14:id>
        </ext>
      </extLst>
    </cfRule>
  </conditionalFormatting>
  <conditionalFormatting sqref="K26:BN26">
    <cfRule type="expression" dxfId="2" priority="3">
      <formula>AND($E26&lt;=K$6,ROUNDDOWN(($F26-$E26+1)*$H26,0)+$E26-1&gt;=K$6)</formula>
    </cfRule>
    <cfRule type="expression" dxfId="1" priority="4">
      <formula>AND(NOT(ISBLANK($E26)),$E26&lt;=K$6,$F26&gt;=K$6)</formula>
    </cfRule>
  </conditionalFormatting>
  <conditionalFormatting sqref="K26:BN26">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59 E95 G59:H59 G109:H109 H82 H70 H80 G95:H96 G98:H99" unlockedFormula="1"/>
    <ignoredError sqref="A95 A59"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H48 H59 H92 H70 H82 H95:H96 H80 H98:H99 H109 H128</xm:sqref>
        </x14:conditionalFormatting>
        <x14:conditionalFormatting xmlns:xm="http://schemas.microsoft.com/office/excel/2006/main">
          <x14:cfRule type="dataBar" id="{B2163715-8EBF-4ECA-9D50-501563E55A4B}">
            <x14:dataBar minLength="0" maxLength="100" gradient="0">
              <x14:cfvo type="num">
                <xm:f>0</xm:f>
              </x14:cfvo>
              <x14:cfvo type="num">
                <xm:f>1</xm:f>
              </x14:cfvo>
              <x14:negativeFillColor rgb="FFFF0000"/>
              <x14:axisColor rgb="FF000000"/>
            </x14:dataBar>
          </x14:cfRule>
          <xm:sqref>H132:H133 H137 H140</xm:sqref>
        </x14:conditionalFormatting>
        <x14:conditionalFormatting xmlns:xm="http://schemas.microsoft.com/office/excel/2006/main">
          <x14:cfRule type="dataBar" id="{8A17471B-557C-4E65-A854-27EC1402D477}">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95D734C-6EB4-4EBE-8214-0D2DC7D934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9813636B-4F0E-48C1-9655-FF713A116ED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774D44FC-5846-4374-A9F1-1179C1D016C6}">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E232DA9A-BF25-49F0-AC07-38715E03ECA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5E5450F-D45D-4716-B9EE-C8BCADEABF4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1068551E-16AC-459E-8BE4-D195A5C62F35}">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5FFA150-2212-46AA-B542-72E06B5774D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5E539A1-8BEC-4C40-AAA0-0C64BA871BA5}">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09C79046-4413-497D-BDD7-FCDAB495A6A5}">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82CC2AB7-970B-4252-96B5-8B21D6571CE5}">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53E74848-3724-49AA-8CBB-356FFD7355C3}">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B696BCA4-5CFD-48C6-BB60-538AE0CE40C2}">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0C49B6A5-30BA-4E07-BC0F-A9DAE6BD8698}">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E17CFE8A-21C8-4D8B-91F7-4868C91731BD}">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68C64920-8702-4997-9EDE-0C7EA6C1BC4C}">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386B425-7FC9-417B-9FEE-4E866F31919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F4006A7-8C7F-4B9D-A27D-C90DC78E424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6307B45-BD90-4358-8AFE-AAB6AB1E83E5}">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D91C897-5804-4DA6-91D4-7D5FC0BEFB7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CF3D1171-AAD9-4A81-9FF2-89BD092E8E78}">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126184B3-9B8E-407D-9F7B-8F1560C94771}">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442AAC86-D81C-4A8A-B32A-1AD72001A2B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BBA5DEE-74AB-4BBB-853B-4405E5B2C28E}">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0CEA2835-D49E-41D7-94DF-D66E0462530B}">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A4087353-1D8E-4BCA-A04D-7AD5B7A487B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4C46ECAF-E694-4D98-A140-DDAEB22687FA}">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184CCE70-C594-4CE9-B753-B1553AF2787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18FFBC65-A763-4D92-855F-AD1F36E9DDA2}">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1DF95CA-A475-406C-9038-557C9224AF6A}">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B45F5C6-1483-4B75-ADEC-5747576E3268}">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052CB1E2-6456-48BF-AACB-BB08DC18D4AA}">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CF950EDA-80AA-4098-854B-7F3575B881C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9A7219A-DA8C-4445-AF48-F086A83D02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402E96F-6996-492F-A765-A9BB5841068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5322A97-06A5-4B32-B2A7-7B2390070933}">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8BFDA6B-D047-41CE-A2B1-3EC0B28C7BB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2B9191AF-7DEC-4DEC-A521-3E8DCFDFC5CD}">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CA3FD6C-B3B2-4B9A-9F6E-2E19EA639C00}">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BFD8A2AC-376A-4551-925B-76D42E498B8E}">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41216F7C-CD36-404D-9B2A-75260141F1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6DE92FE-5B3B-42C4-910B-714B0073CC0C}">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0A8BCFAD-835B-4789-B8DF-B57E31B5556E}">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19A2DD6D-3382-4E99-B082-A344F1D3A5D1}">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DAA9D83-48CE-43ED-B23F-B4B89679CD08}">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449F95BD-8E29-4B42-98B4-4EE4D65984D3}">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51ABC9FB-C76A-4FFC-9865-873CA68FC74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AE739472-CCEB-4ABA-84C2-D0C115E8B6F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226BE6C4-41CA-48A5-9C8B-46FE2627052E}">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DD5ED029-0247-42C7-9376-E4AA96220959}">
            <x14:dataBar minLength="0" maxLength="100" gradient="0">
              <x14:cfvo type="num">
                <xm:f>0</xm:f>
              </x14:cfvo>
              <x14:cfvo type="num">
                <xm:f>1</xm:f>
              </x14:cfvo>
              <x14:negativeFillColor rgb="FFFF0000"/>
              <x14:axisColor rgb="FF000000"/>
            </x14:dataBar>
          </x14:cfRule>
          <xm:sqref>H72</xm:sqref>
        </x14:conditionalFormatting>
        <x14:conditionalFormatting xmlns:xm="http://schemas.microsoft.com/office/excel/2006/main">
          <x14:cfRule type="dataBar" id="{80C7B214-E503-446F-AACC-ABC2A9C1AE3A}">
            <x14:dataBar minLength="0" maxLength="100" gradient="0">
              <x14:cfvo type="num">
                <xm:f>0</xm:f>
              </x14:cfvo>
              <x14:cfvo type="num">
                <xm:f>1</xm:f>
              </x14:cfvo>
              <x14:negativeFillColor rgb="FFFF0000"/>
              <x14:axisColor rgb="FF000000"/>
            </x14:dataBar>
          </x14:cfRule>
          <xm:sqref>H85</xm:sqref>
        </x14:conditionalFormatting>
        <x14:conditionalFormatting xmlns:xm="http://schemas.microsoft.com/office/excel/2006/main">
          <x14:cfRule type="dataBar" id="{75C89A18-54AB-4F9C-A423-3153F07F081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85C0734-E1B8-4DB5-8876-3F2AB007A51D}">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B390B206-6C04-4484-8DEC-679892B47F0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291B26D-894E-4558-B409-F9D342525F58}">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3860D0ED-25E8-4D67-9AC5-B90B1DBDF21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3C32A98C-3B3E-4280-945A-2FFDF9045C02}">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41FAB04-B424-4D46-B949-9E23F58B7811}">
            <x14:dataBar minLength="0" maxLength="100" gradient="0">
              <x14:cfvo type="num">
                <xm:f>0</xm:f>
              </x14:cfvo>
              <x14:cfvo type="num">
                <xm:f>1</xm:f>
              </x14:cfvo>
              <x14:negativeFillColor rgb="FFFF0000"/>
              <x14:axisColor rgb="FF000000"/>
            </x14:dataBar>
          </x14:cfRule>
          <xm:sqref>H84</xm:sqref>
        </x14:conditionalFormatting>
        <x14:conditionalFormatting xmlns:xm="http://schemas.microsoft.com/office/excel/2006/main">
          <x14:cfRule type="dataBar" id="{15F8BCAE-DB3E-4CD2-AF98-8DEAA41E1CAC}">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42035E71-B9B1-4461-8DE9-4CDA45C0C8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99EA4DC-B274-49EF-8BB9-EAAF168E7252}">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8DC2A762-F1D9-4614-9B29-53E40ECDAA8E}">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DCCBE09-6DBB-4127-8CA6-BEEFC13B36DE}">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835C87DE-EB0C-4AD9-BC8B-29FCC0885A25}">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E65C0C62-B910-4D5E-8A17-86112DC96FAC}">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E0A6DE3F-732F-49A1-8768-CF61992E41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B1FE7B33-3301-4023-9F63-6C6B252B55B8}">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13EDA942-BC51-4DE4-9510-7A9712676C3F}">
            <x14:dataBar minLength="0" maxLength="100" gradient="0">
              <x14:cfvo type="num">
                <xm:f>0</xm:f>
              </x14:cfvo>
              <x14:cfvo type="num">
                <xm:f>1</xm:f>
              </x14:cfvo>
              <x14:negativeFillColor rgb="FFFF0000"/>
              <x14:axisColor rgb="FF000000"/>
            </x14:dataBar>
          </x14:cfRule>
          <xm:sqref>H83</xm:sqref>
        </x14:conditionalFormatting>
        <x14:conditionalFormatting xmlns:xm="http://schemas.microsoft.com/office/excel/2006/main">
          <x14:cfRule type="dataBar" id="{4C7E1B42-A117-497E-A2A1-1C8B926D7B63}">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5750202C-E296-4F19-837B-1B18AB94C41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C64EC7F-37F4-4903-9C17-C6873EA1F9DB}">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FBEF61E-D90D-4077-9900-9463C9965A58}">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3A762629-57A0-49BD-8BDF-1DF721832E28}">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6B44860F-7284-4C2B-82F1-20A024AD3D7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AB69090D-E280-4658-AEB8-6B4DA27C51A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4C266898-06C6-44DA-8359-67AA8067CA6D}">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FF3736C1-0FBD-4475-AF41-6265F6F40B9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56701B1-A0CD-47F2-B15A-71905078190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01D9318-0652-4972-9321-6A1A271008A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C440867F-0D20-4607-8CA3-A46E7308D699}">
            <x14:dataBar minLength="0" maxLength="100" gradient="0">
              <x14:cfvo type="num">
                <xm:f>0</xm:f>
              </x14:cfvo>
              <x14:cfvo type="num">
                <xm:f>1</xm:f>
              </x14:cfvo>
              <x14:negativeFillColor rgb="FFFF0000"/>
              <x14:axisColor rgb="FF000000"/>
            </x14:dataBar>
          </x14:cfRule>
          <xm:sqref>H104</xm:sqref>
        </x14:conditionalFormatting>
        <x14:conditionalFormatting xmlns:xm="http://schemas.microsoft.com/office/excel/2006/main">
          <x14:cfRule type="dataBar" id="{AF933B2B-34E4-4BC2-9025-E8C268A9A736}">
            <x14:dataBar minLength="0" maxLength="100" gradient="0">
              <x14:cfvo type="num">
                <xm:f>0</xm:f>
              </x14:cfvo>
              <x14:cfvo type="num">
                <xm:f>1</xm:f>
              </x14:cfvo>
              <x14:negativeFillColor rgb="FFFF0000"/>
              <x14:axisColor rgb="FF000000"/>
            </x14:dataBar>
          </x14:cfRule>
          <xm:sqref>H105</xm:sqref>
        </x14:conditionalFormatting>
        <x14:conditionalFormatting xmlns:xm="http://schemas.microsoft.com/office/excel/2006/main">
          <x14:cfRule type="dataBar" id="{FADD3EA2-3227-42CC-A058-DDEF0EEF6E7E}">
            <x14:dataBar minLength="0" maxLength="100" gradient="0">
              <x14:cfvo type="num">
                <xm:f>0</xm:f>
              </x14:cfvo>
              <x14:cfvo type="num">
                <xm:f>1</xm:f>
              </x14:cfvo>
              <x14:negativeFillColor rgb="FFFF0000"/>
              <x14:axisColor rgb="FF000000"/>
            </x14:dataBar>
          </x14:cfRule>
          <xm:sqref>H106</xm:sqref>
        </x14:conditionalFormatting>
        <x14:conditionalFormatting xmlns:xm="http://schemas.microsoft.com/office/excel/2006/main">
          <x14:cfRule type="dataBar" id="{F67F867B-BCA4-43D4-955F-DFA642AD8663}">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6E178CC-D4E8-4000-9263-D5FA810DE6FE}">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07294A54-9EE1-4C72-8F09-8E954F24127B}">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C40F8D2A-9E4A-42D8-B0B7-3F9E448078A6}">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A2CEE0E9-EFB0-4976-82D0-AACEE83165E6}">
            <x14:dataBar minLength="0" maxLength="100" gradient="0">
              <x14:cfvo type="num">
                <xm:f>0</xm:f>
              </x14:cfvo>
              <x14:cfvo type="num">
                <xm:f>1</xm:f>
              </x14:cfvo>
              <x14:negativeFillColor rgb="FFFF0000"/>
              <x14:axisColor rgb="FF000000"/>
            </x14:dataBar>
          </x14:cfRule>
          <xm:sqref>H114</xm:sqref>
        </x14:conditionalFormatting>
        <x14:conditionalFormatting xmlns:xm="http://schemas.microsoft.com/office/excel/2006/main">
          <x14:cfRule type="dataBar" id="{AE7DCA60-AB8B-4004-AC23-51C80D7C4AD9}">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630620F-D47D-43F1-8D1E-E73189DE4D5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CB62942-71C5-42BC-91E6-9E018E99AF5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9AEBE713-85B2-4F0D-9D91-D7777BC5EA4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9C81860-2826-498E-842F-74131CF94BCD}">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1B4B95D-5672-4252-ADC2-738702B5D71B}">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678B17A-E03B-4DE4-A738-FD5C4B362F97}">
            <x14:dataBar minLength="0" maxLength="100" gradient="0">
              <x14:cfvo type="num">
                <xm:f>0</xm:f>
              </x14:cfvo>
              <x14:cfvo type="num">
                <xm:f>1</xm:f>
              </x14:cfvo>
              <x14:negativeFillColor rgb="FFFF0000"/>
              <x14:axisColor rgb="FF000000"/>
            </x14:dataBar>
          </x14:cfRule>
          <xm:sqref>H112</xm:sqref>
        </x14:conditionalFormatting>
        <x14:conditionalFormatting xmlns:xm="http://schemas.microsoft.com/office/excel/2006/main">
          <x14:cfRule type="dataBar" id="{64E01FD5-A9A6-4690-AEFE-9638888937C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E24DB83-EC9C-4EC0-B0EB-BED2123D9D9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6CFF17CD-3DC6-4792-BC26-4C59955E92AA}">
            <x14:dataBar minLength="0" maxLength="100" gradient="0">
              <x14:cfvo type="num">
                <xm:f>0</xm:f>
              </x14:cfvo>
              <x14:cfvo type="num">
                <xm:f>1</xm:f>
              </x14:cfvo>
              <x14:negativeFillColor rgb="FFFF0000"/>
              <x14:axisColor rgb="FF000000"/>
            </x14:dataBar>
          </x14:cfRule>
          <xm:sqref>H113</xm:sqref>
        </x14:conditionalFormatting>
        <x14:conditionalFormatting xmlns:xm="http://schemas.microsoft.com/office/excel/2006/main">
          <x14:cfRule type="dataBar" id="{697A1C6E-F654-4059-8CB0-495C5A850982}">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84A71BC0-6639-4E23-BBFE-B8AE13ABDFA9}">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9124A96-F6F8-4ADE-A591-784C88182E4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18BA52E5-B553-46E1-A0B8-DEBD1186DA8E}">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DEB30DF3-D251-4E6D-A733-C0B469B7215E}">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3A95CEAC-51BE-4753-ADBA-EDCDCC042E0D}">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DAA9E4AA-1424-4CB5-B893-FE3BFEF5F846}">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BFABFE9-AD74-4534-AB9F-B240CE24B31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96F6C1B6-C953-41B2-B796-3B21133EE23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F9F0CC17-E959-446D-BADB-B3D8762306A6}">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107CE8E3-1C76-498B-AC05-D52F04A4E749}">
            <x14:dataBar minLength="0" maxLength="100" gradient="0">
              <x14:cfvo type="num">
                <xm:f>0</xm:f>
              </x14:cfvo>
              <x14:cfvo type="num">
                <xm:f>1</xm:f>
              </x14:cfvo>
              <x14:negativeFillColor rgb="FFFF0000"/>
              <x14:axisColor rgb="FF000000"/>
            </x14:dataBar>
          </x14:cfRule>
          <xm:sqref>H136</xm:sqref>
        </x14:conditionalFormatting>
        <x14:conditionalFormatting xmlns:xm="http://schemas.microsoft.com/office/excel/2006/main">
          <x14:cfRule type="dataBar" id="{0EA6EB24-3A3A-4DC0-9523-AA0EA5D6BD37}">
            <x14:dataBar minLength="0" maxLength="100" gradient="0">
              <x14:cfvo type="num">
                <xm:f>0</xm:f>
              </x14:cfvo>
              <x14:cfvo type="num">
                <xm:f>1</xm:f>
              </x14:cfvo>
              <x14:negativeFillColor rgb="FFFF0000"/>
              <x14:axisColor rgb="FF000000"/>
            </x14:dataBar>
          </x14:cfRule>
          <xm:sqref>H134:H135</xm:sqref>
        </x14:conditionalFormatting>
        <x14:conditionalFormatting xmlns:xm="http://schemas.microsoft.com/office/excel/2006/main">
          <x14:cfRule type="dataBar" id="{213007D5-B229-4D63-82AB-A5E8D3DB902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A0FBEAC-E070-4FEE-A486-8434701F9C3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ECE9105D-AFF4-479D-BCA2-328CF70580A2}">
            <x14:dataBar minLength="0" maxLength="100" gradient="0">
              <x14:cfvo type="num">
                <xm:f>0</xm:f>
              </x14:cfvo>
              <x14:cfvo type="num">
                <xm:f>1</xm:f>
              </x14:cfvo>
              <x14:negativeFillColor rgb="FFFF0000"/>
              <x14:axisColor rgb="FF000000"/>
            </x14:dataBar>
          </x14:cfRule>
          <xm:sqref>H141</xm:sqref>
        </x14:conditionalFormatting>
        <x14:conditionalFormatting xmlns:xm="http://schemas.microsoft.com/office/excel/2006/main">
          <x14:cfRule type="dataBar" id="{C89024CD-84DC-4471-9609-167084AE8F0E}">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908F853F-EE27-49BB-BB18-0E25234B8CF9}">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DA3E02A-4852-4451-8EB1-1B87F9319BBB}">
            <x14:dataBar minLength="0" maxLength="100" gradient="0">
              <x14:cfvo type="num">
                <xm:f>0</xm:f>
              </x14:cfvo>
              <x14:cfvo type="num">
                <xm:f>1</xm:f>
              </x14:cfvo>
              <x14:negativeFillColor rgb="FFFF0000"/>
              <x14:axisColor rgb="FF000000"/>
            </x14:dataBar>
          </x14:cfRule>
          <xm:sqref>H26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20</v>
      </c>
    </row>
    <row r="4" spans="1:3" x14ac:dyDescent="0.2">
      <c r="C4" s="23" t="s">
        <v>28</v>
      </c>
    </row>
    <row r="5" spans="1:3" x14ac:dyDescent="0.2">
      <c r="C5" s="20" t="s">
        <v>29</v>
      </c>
    </row>
    <row r="6" spans="1:3" x14ac:dyDescent="0.2">
      <c r="C6" s="20"/>
    </row>
    <row r="7" spans="1:3" ht="18" x14ac:dyDescent="0.25">
      <c r="C7" s="24" t="s">
        <v>48</v>
      </c>
    </row>
    <row r="8" spans="1:3" x14ac:dyDescent="0.2">
      <c r="C8" s="25" t="s">
        <v>46</v>
      </c>
    </row>
    <row r="10" spans="1:3" x14ac:dyDescent="0.2">
      <c r="C10" s="20" t="s">
        <v>45</v>
      </c>
    </row>
    <row r="11" spans="1:3" x14ac:dyDescent="0.2">
      <c r="C11" s="20" t="s">
        <v>44</v>
      </c>
    </row>
    <row r="13" spans="1:3" ht="18" x14ac:dyDescent="0.25">
      <c r="C13" s="24" t="s">
        <v>43</v>
      </c>
    </row>
    <row r="16" spans="1:3" ht="15.75" x14ac:dyDescent="0.25">
      <c r="A16" s="27" t="s">
        <v>22</v>
      </c>
    </row>
    <row r="17" spans="2:2" s="16" customFormat="1" x14ac:dyDescent="0.2"/>
    <row r="18" spans="2:2" ht="15" x14ac:dyDescent="0.25">
      <c r="B18" s="26" t="s">
        <v>33</v>
      </c>
    </row>
    <row r="19" spans="2:2" x14ac:dyDescent="0.2">
      <c r="B19" s="20" t="s">
        <v>38</v>
      </c>
    </row>
    <row r="20" spans="2:2" x14ac:dyDescent="0.2">
      <c r="B20" s="20" t="s">
        <v>39</v>
      </c>
    </row>
    <row r="22" spans="2:2" s="16" customFormat="1" ht="15" x14ac:dyDescent="0.25">
      <c r="B22" s="26" t="s">
        <v>40</v>
      </c>
    </row>
    <row r="23" spans="2:2" s="16" customFormat="1" x14ac:dyDescent="0.2">
      <c r="B23" s="20" t="s">
        <v>41</v>
      </c>
    </row>
    <row r="24" spans="2:2" s="16" customFormat="1" x14ac:dyDescent="0.2">
      <c r="B24" s="20" t="s">
        <v>42</v>
      </c>
    </row>
    <row r="26" spans="2:2" s="16" customFormat="1" ht="15" x14ac:dyDescent="0.25">
      <c r="B26" s="26" t="s">
        <v>30</v>
      </c>
    </row>
    <row r="27" spans="2:2" s="16" customFormat="1" x14ac:dyDescent="0.2">
      <c r="B27" s="20" t="s">
        <v>34</v>
      </c>
    </row>
    <row r="28" spans="2:2" s="16" customFormat="1" x14ac:dyDescent="0.2">
      <c r="B28" s="20" t="s">
        <v>35</v>
      </c>
    </row>
    <row r="29" spans="2:2" x14ac:dyDescent="0.2">
      <c r="B29" s="20" t="s">
        <v>36</v>
      </c>
    </row>
    <row r="30" spans="2:2" x14ac:dyDescent="0.2">
      <c r="B30" s="16" t="s">
        <v>23</v>
      </c>
    </row>
    <row r="31" spans="2:2" x14ac:dyDescent="0.2">
      <c r="B31" s="16" t="s">
        <v>24</v>
      </c>
    </row>
    <row r="32" spans="2:2" x14ac:dyDescent="0.2">
      <c r="B32" s="16" t="s">
        <v>25</v>
      </c>
    </row>
    <row r="34" spans="2:2" ht="15" x14ac:dyDescent="0.25">
      <c r="B34" s="26" t="s">
        <v>26</v>
      </c>
    </row>
    <row r="35" spans="2:2" x14ac:dyDescent="0.2">
      <c r="B35" s="20" t="s">
        <v>121</v>
      </c>
    </row>
    <row r="36" spans="2:2" x14ac:dyDescent="0.2">
      <c r="B36" s="20" t="s">
        <v>122</v>
      </c>
    </row>
    <row r="37" spans="2:2" x14ac:dyDescent="0.2">
      <c r="B37" s="20" t="s">
        <v>123</v>
      </c>
    </row>
    <row r="39" spans="2:2" ht="15" x14ac:dyDescent="0.25">
      <c r="B39" s="26" t="s">
        <v>27</v>
      </c>
    </row>
    <row r="40" spans="2:2" x14ac:dyDescent="0.2">
      <c r="B40" s="20" t="s">
        <v>37</v>
      </c>
    </row>
    <row r="42" spans="2:2" s="16" customFormat="1" ht="15" x14ac:dyDescent="0.25">
      <c r="B42" s="26" t="s">
        <v>31</v>
      </c>
    </row>
    <row r="43" spans="2:2" s="16" customFormat="1" x14ac:dyDescent="0.2">
      <c r="B43" s="20" t="s">
        <v>124</v>
      </c>
    </row>
    <row r="44" spans="2:2" s="16" customFormat="1" x14ac:dyDescent="0.2">
      <c r="B44" s="20" t="s">
        <v>32</v>
      </c>
    </row>
    <row r="45" spans="2:2" s="16" customFormat="1" x14ac:dyDescent="0.2"/>
    <row r="46" spans="2:2" ht="18" x14ac:dyDescent="0.25">
      <c r="B46" s="24"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116</v>
      </c>
      <c r="B1" s="37"/>
      <c r="C1" s="38"/>
    </row>
    <row r="2" spans="1:3" ht="14.25" x14ac:dyDescent="0.2">
      <c r="A2" s="108" t="s">
        <v>46</v>
      </c>
      <c r="B2" s="9"/>
      <c r="C2" s="8"/>
    </row>
    <row r="3" spans="1:3" s="20" customFormat="1" x14ac:dyDescent="0.2">
      <c r="A3" s="8"/>
      <c r="B3" s="9"/>
      <c r="C3" s="8"/>
    </row>
    <row r="4" spans="1:3" s="8" customFormat="1" ht="18" x14ac:dyDescent="0.25">
      <c r="A4" s="103" t="s">
        <v>83</v>
      </c>
      <c r="B4" s="35"/>
    </row>
    <row r="5" spans="1:3" s="8" customFormat="1" ht="57" x14ac:dyDescent="0.2">
      <c r="B5" s="109" t="s">
        <v>72</v>
      </c>
    </row>
    <row r="7" spans="1:3" ht="28.5" x14ac:dyDescent="0.2">
      <c r="B7" s="109" t="s">
        <v>84</v>
      </c>
    </row>
    <row r="9" spans="1:3" ht="14.25" x14ac:dyDescent="0.2">
      <c r="B9" s="108" t="s">
        <v>58</v>
      </c>
    </row>
    <row r="11" spans="1:3" ht="28.5" x14ac:dyDescent="0.2">
      <c r="B11" s="107" t="s">
        <v>59</v>
      </c>
    </row>
    <row r="12" spans="1:3" s="20" customFormat="1" x14ac:dyDescent="0.2"/>
    <row r="13" spans="1:3" ht="18" x14ac:dyDescent="0.25">
      <c r="A13" s="142" t="s">
        <v>3</v>
      </c>
      <c r="B13" s="142"/>
    </row>
    <row r="14" spans="1:3" s="20" customFormat="1" x14ac:dyDescent="0.2"/>
    <row r="15" spans="1:3" s="104" customFormat="1" ht="18" x14ac:dyDescent="0.2">
      <c r="A15" s="112"/>
      <c r="B15" s="110" t="s">
        <v>75</v>
      </c>
    </row>
    <row r="16" spans="1:3" s="104" customFormat="1" ht="18" x14ac:dyDescent="0.2">
      <c r="A16" s="112"/>
      <c r="B16" s="111" t="s">
        <v>73</v>
      </c>
      <c r="C16" s="106" t="s">
        <v>2</v>
      </c>
    </row>
    <row r="17" spans="1:3" ht="18" x14ac:dyDescent="0.25">
      <c r="A17" s="113"/>
      <c r="B17" s="111" t="s">
        <v>77</v>
      </c>
    </row>
    <row r="18" spans="1:3" s="20" customFormat="1" ht="18" x14ac:dyDescent="0.25">
      <c r="A18" s="113"/>
      <c r="B18" s="111" t="s">
        <v>85</v>
      </c>
    </row>
    <row r="19" spans="1:3" s="38" customFormat="1" ht="18" x14ac:dyDescent="0.25">
      <c r="A19" s="116"/>
      <c r="B19" s="111" t="s">
        <v>86</v>
      </c>
    </row>
    <row r="20" spans="1:3" s="104" customFormat="1" ht="18" x14ac:dyDescent="0.2">
      <c r="A20" s="112"/>
      <c r="B20" s="110" t="s">
        <v>74</v>
      </c>
      <c r="C20" s="105" t="s">
        <v>1</v>
      </c>
    </row>
    <row r="21" spans="1:3" ht="18" x14ac:dyDescent="0.25">
      <c r="A21" s="113"/>
      <c r="B21" s="111" t="s">
        <v>76</v>
      </c>
    </row>
    <row r="22" spans="1:3" s="8" customFormat="1" ht="18" x14ac:dyDescent="0.25">
      <c r="A22" s="114"/>
      <c r="B22" s="115" t="s">
        <v>78</v>
      </c>
    </row>
    <row r="23" spans="1:3" s="8" customFormat="1" ht="18" x14ac:dyDescent="0.25">
      <c r="A23" s="114"/>
      <c r="B23" s="10"/>
    </row>
    <row r="24" spans="1:3" s="8" customFormat="1" ht="18" x14ac:dyDescent="0.25">
      <c r="A24" s="142" t="s">
        <v>79</v>
      </c>
      <c r="B24" s="142"/>
    </row>
    <row r="25" spans="1:3" s="8" customFormat="1" ht="43.5" x14ac:dyDescent="0.25">
      <c r="A25" s="114"/>
      <c r="B25" s="111" t="s">
        <v>87</v>
      </c>
    </row>
    <row r="26" spans="1:3" s="8" customFormat="1" ht="18" x14ac:dyDescent="0.25">
      <c r="A26" s="114"/>
      <c r="B26" s="111"/>
    </row>
    <row r="27" spans="1:3" s="8" customFormat="1" ht="18" x14ac:dyDescent="0.25">
      <c r="A27" s="114"/>
      <c r="B27" s="132" t="s">
        <v>91</v>
      </c>
    </row>
    <row r="28" spans="1:3" s="8" customFormat="1" ht="18" x14ac:dyDescent="0.25">
      <c r="A28" s="114"/>
      <c r="B28" s="111" t="s">
        <v>80</v>
      </c>
    </row>
    <row r="29" spans="1:3" s="8" customFormat="1" ht="28.5" x14ac:dyDescent="0.25">
      <c r="A29" s="114"/>
      <c r="B29" s="111" t="s">
        <v>82</v>
      </c>
    </row>
    <row r="30" spans="1:3" s="8" customFormat="1" ht="18" x14ac:dyDescent="0.25">
      <c r="A30" s="114"/>
      <c r="B30" s="111"/>
    </row>
    <row r="31" spans="1:3" s="8" customFormat="1" ht="18" x14ac:dyDescent="0.25">
      <c r="A31" s="114"/>
      <c r="B31" s="132" t="s">
        <v>88</v>
      </c>
    </row>
    <row r="32" spans="1:3" s="8" customFormat="1" ht="18" x14ac:dyDescent="0.25">
      <c r="A32" s="114"/>
      <c r="B32" s="111" t="s">
        <v>81</v>
      </c>
    </row>
    <row r="33" spans="1:2" s="8" customFormat="1" ht="18" x14ac:dyDescent="0.25">
      <c r="A33" s="114"/>
      <c r="B33" s="111" t="s">
        <v>89</v>
      </c>
    </row>
    <row r="34" spans="1:2" s="8" customFormat="1" ht="18" x14ac:dyDescent="0.25">
      <c r="A34" s="114"/>
      <c r="B34" s="10"/>
    </row>
    <row r="35" spans="1:2" s="8" customFormat="1" ht="28.5" x14ac:dyDescent="0.25">
      <c r="A35" s="114"/>
      <c r="B35" s="111" t="s">
        <v>126</v>
      </c>
    </row>
    <row r="36" spans="1:2" s="8" customFormat="1" ht="18" x14ac:dyDescent="0.25">
      <c r="A36" s="114"/>
      <c r="B36" s="117" t="s">
        <v>90</v>
      </c>
    </row>
    <row r="37" spans="1:2" s="8" customFormat="1" ht="18" x14ac:dyDescent="0.25">
      <c r="A37" s="114"/>
      <c r="B37" s="10"/>
    </row>
    <row r="38" spans="1:2" ht="18" x14ac:dyDescent="0.25">
      <c r="A38" s="142" t="s">
        <v>8</v>
      </c>
      <c r="B38" s="142"/>
    </row>
    <row r="39" spans="1:2" ht="28.5" x14ac:dyDescent="0.2">
      <c r="B39" s="111" t="s">
        <v>93</v>
      </c>
    </row>
    <row r="40" spans="1:2" s="20" customFormat="1" x14ac:dyDescent="0.2"/>
    <row r="41" spans="1:2" s="20" customFormat="1" ht="14.25" x14ac:dyDescent="0.2">
      <c r="B41" s="111" t="s">
        <v>94</v>
      </c>
    </row>
    <row r="42" spans="1:2" s="20" customFormat="1" x14ac:dyDescent="0.2"/>
    <row r="43" spans="1:2" s="20" customFormat="1" ht="28.5" x14ac:dyDescent="0.2">
      <c r="B43" s="111" t="s">
        <v>92</v>
      </c>
    </row>
    <row r="44" spans="1:2" s="20" customFormat="1" x14ac:dyDescent="0.2"/>
    <row r="45" spans="1:2" ht="28.5" x14ac:dyDescent="0.2">
      <c r="B45" s="111" t="s">
        <v>95</v>
      </c>
    </row>
    <row r="46" spans="1:2" x14ac:dyDescent="0.2">
      <c r="B46" s="21"/>
    </row>
    <row r="47" spans="1:2" ht="28.5" x14ac:dyDescent="0.2">
      <c r="B47" s="111" t="s">
        <v>96</v>
      </c>
    </row>
    <row r="48" spans="1:2" x14ac:dyDescent="0.2">
      <c r="B48" s="11"/>
    </row>
    <row r="49" spans="1:2" ht="18" x14ac:dyDescent="0.25">
      <c r="A49" s="142" t="s">
        <v>6</v>
      </c>
      <c r="B49" s="142"/>
    </row>
    <row r="50" spans="1:2" ht="28.5" x14ac:dyDescent="0.2">
      <c r="B50" s="111" t="s">
        <v>127</v>
      </c>
    </row>
    <row r="51" spans="1:2" x14ac:dyDescent="0.2">
      <c r="B51" s="11"/>
    </row>
    <row r="52" spans="1:2" ht="14.25" x14ac:dyDescent="0.2">
      <c r="A52" s="118" t="s">
        <v>9</v>
      </c>
      <c r="B52" s="111" t="s">
        <v>10</v>
      </c>
    </row>
    <row r="53" spans="1:2" ht="14.25" x14ac:dyDescent="0.2">
      <c r="A53" s="118" t="s">
        <v>11</v>
      </c>
      <c r="B53" s="111" t="s">
        <v>12</v>
      </c>
    </row>
    <row r="54" spans="1:2" ht="14.25" x14ac:dyDescent="0.2">
      <c r="A54" s="118" t="s">
        <v>13</v>
      </c>
      <c r="B54" s="111" t="s">
        <v>14</v>
      </c>
    </row>
    <row r="55" spans="1:2" ht="28.5" x14ac:dyDescent="0.2">
      <c r="A55" s="107"/>
      <c r="B55" s="111" t="s">
        <v>97</v>
      </c>
    </row>
    <row r="56" spans="1:2" ht="28.5" x14ac:dyDescent="0.2">
      <c r="A56" s="107"/>
      <c r="B56" s="111" t="s">
        <v>98</v>
      </c>
    </row>
    <row r="57" spans="1:2" ht="14.25" x14ac:dyDescent="0.2">
      <c r="A57" s="118" t="s">
        <v>15</v>
      </c>
      <c r="B57" s="111" t="s">
        <v>16</v>
      </c>
    </row>
    <row r="58" spans="1:2" ht="14.25" x14ac:dyDescent="0.2">
      <c r="A58" s="107"/>
      <c r="B58" s="111" t="s">
        <v>99</v>
      </c>
    </row>
    <row r="59" spans="1:2" ht="14.25" x14ac:dyDescent="0.2">
      <c r="A59" s="107"/>
      <c r="B59" s="111" t="s">
        <v>100</v>
      </c>
    </row>
    <row r="60" spans="1:2" ht="14.25" x14ac:dyDescent="0.2">
      <c r="A60" s="118" t="s">
        <v>17</v>
      </c>
      <c r="B60" s="111" t="s">
        <v>18</v>
      </c>
    </row>
    <row r="61" spans="1:2" ht="28.5" x14ac:dyDescent="0.2">
      <c r="A61" s="107"/>
      <c r="B61" s="111" t="s">
        <v>101</v>
      </c>
    </row>
    <row r="62" spans="1:2" ht="14.25" x14ac:dyDescent="0.2">
      <c r="A62" s="118" t="s">
        <v>102</v>
      </c>
      <c r="B62" s="111" t="s">
        <v>103</v>
      </c>
    </row>
    <row r="63" spans="1:2" ht="14.25" x14ac:dyDescent="0.2">
      <c r="A63" s="119"/>
      <c r="B63" s="111" t="s">
        <v>104</v>
      </c>
    </row>
    <row r="64" spans="1:2" s="20" customFormat="1" x14ac:dyDescent="0.2">
      <c r="B64" s="12"/>
    </row>
    <row r="65" spans="1:2" s="20" customFormat="1" ht="18" x14ac:dyDescent="0.25">
      <c r="A65" s="142" t="s">
        <v>7</v>
      </c>
      <c r="B65" s="142"/>
    </row>
    <row r="66" spans="1:2" s="20" customFormat="1" ht="42.75" x14ac:dyDescent="0.2">
      <c r="B66" s="111" t="s">
        <v>105</v>
      </c>
    </row>
    <row r="67" spans="1:2" s="20" customFormat="1" x14ac:dyDescent="0.2">
      <c r="B67" s="13"/>
    </row>
    <row r="68" spans="1:2" s="8" customFormat="1" ht="18" x14ac:dyDescent="0.25">
      <c r="A68" s="142" t="s">
        <v>4</v>
      </c>
      <c r="B68" s="142"/>
    </row>
    <row r="69" spans="1:2" s="20" customFormat="1" ht="15" x14ac:dyDescent="0.25">
      <c r="A69" s="126" t="s">
        <v>5</v>
      </c>
      <c r="B69" s="127" t="s">
        <v>106</v>
      </c>
    </row>
    <row r="70" spans="1:2" s="8" customFormat="1" ht="28.5" x14ac:dyDescent="0.2">
      <c r="A70" s="120"/>
      <c r="B70" s="125" t="s">
        <v>108</v>
      </c>
    </row>
    <row r="71" spans="1:2" s="8" customFormat="1" ht="14.25" x14ac:dyDescent="0.2">
      <c r="A71" s="120"/>
      <c r="B71" s="121"/>
    </row>
    <row r="72" spans="1:2" s="20" customFormat="1" ht="15" x14ac:dyDescent="0.25">
      <c r="A72" s="126" t="s">
        <v>5</v>
      </c>
      <c r="B72" s="127" t="s">
        <v>125</v>
      </c>
    </row>
    <row r="73" spans="1:2" s="8" customFormat="1" ht="28.5" x14ac:dyDescent="0.2">
      <c r="A73" s="120"/>
      <c r="B73" s="125" t="s">
        <v>129</v>
      </c>
    </row>
    <row r="74" spans="1:2" s="8" customFormat="1" ht="14.25" x14ac:dyDescent="0.2">
      <c r="A74" s="120"/>
      <c r="B74" s="121"/>
    </row>
    <row r="75" spans="1:2" ht="15" x14ac:dyDescent="0.25">
      <c r="A75" s="126" t="s">
        <v>5</v>
      </c>
      <c r="B75" s="129" t="s">
        <v>111</v>
      </c>
    </row>
    <row r="76" spans="1:2" s="8" customFormat="1" ht="42.75" x14ac:dyDescent="0.2">
      <c r="A76" s="120"/>
      <c r="B76" s="109" t="s">
        <v>128</v>
      </c>
    </row>
    <row r="77" spans="1:2" ht="14.25" x14ac:dyDescent="0.2">
      <c r="A77" s="119"/>
      <c r="B77" s="119"/>
    </row>
    <row r="78" spans="1:2" s="20" customFormat="1" ht="15" x14ac:dyDescent="0.25">
      <c r="A78" s="126" t="s">
        <v>5</v>
      </c>
      <c r="B78" s="129" t="s">
        <v>117</v>
      </c>
    </row>
    <row r="79" spans="1:2" s="8" customFormat="1" ht="28.5" x14ac:dyDescent="0.2">
      <c r="A79" s="120"/>
      <c r="B79" s="109" t="s">
        <v>112</v>
      </c>
    </row>
    <row r="80" spans="1:2" s="20" customFormat="1" ht="14.25" x14ac:dyDescent="0.2">
      <c r="A80" s="119"/>
      <c r="B80" s="119"/>
    </row>
    <row r="81" spans="1:2" ht="15" x14ac:dyDescent="0.25">
      <c r="A81" s="126" t="s">
        <v>5</v>
      </c>
      <c r="B81" s="129" t="s">
        <v>118</v>
      </c>
    </row>
    <row r="82" spans="1:2" s="8" customFormat="1" ht="14.25" x14ac:dyDescent="0.2">
      <c r="A82" s="120"/>
      <c r="B82" s="124" t="s">
        <v>113</v>
      </c>
    </row>
    <row r="83" spans="1:2" s="8" customFormat="1" ht="14.25" x14ac:dyDescent="0.2">
      <c r="A83" s="120"/>
      <c r="B83" s="124" t="s">
        <v>114</v>
      </c>
    </row>
    <row r="84" spans="1:2" s="8" customFormat="1" ht="14.25" x14ac:dyDescent="0.2">
      <c r="A84" s="120"/>
      <c r="B84" s="124" t="s">
        <v>115</v>
      </c>
    </row>
    <row r="85" spans="1:2" ht="15" x14ac:dyDescent="0.25">
      <c r="A85" s="119"/>
      <c r="B85" s="123"/>
    </row>
    <row r="86" spans="1:2" ht="15" x14ac:dyDescent="0.25">
      <c r="A86" s="126" t="s">
        <v>5</v>
      </c>
      <c r="B86" s="129" t="s">
        <v>119</v>
      </c>
    </row>
    <row r="87" spans="1:2" s="8" customFormat="1" ht="42.75" x14ac:dyDescent="0.2">
      <c r="A87" s="120"/>
      <c r="B87" s="109" t="s">
        <v>107</v>
      </c>
    </row>
    <row r="88" spans="1:2" s="8" customFormat="1" ht="14.25" x14ac:dyDescent="0.2">
      <c r="A88" s="120"/>
      <c r="B88" s="122" t="s">
        <v>109</v>
      </c>
    </row>
    <row r="89" spans="1:2" s="8" customFormat="1" ht="57" x14ac:dyDescent="0.2">
      <c r="A89" s="120"/>
      <c r="B89" s="128" t="s">
        <v>110</v>
      </c>
    </row>
    <row r="90" spans="1:2" ht="14.25" x14ac:dyDescent="0.2">
      <c r="A90" s="119"/>
      <c r="B90" s="119"/>
    </row>
    <row r="91" spans="1:2" ht="15" x14ac:dyDescent="0.25">
      <c r="A91" s="126" t="s">
        <v>5</v>
      </c>
      <c r="B91" s="131" t="s">
        <v>120</v>
      </c>
    </row>
    <row r="92" spans="1:2" ht="28.5" x14ac:dyDescent="0.2">
      <c r="A92" s="107"/>
      <c r="B92" s="124" t="s">
        <v>19</v>
      </c>
    </row>
    <row r="94" spans="1:2" x14ac:dyDescent="0.2">
      <c r="A94" s="28"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49</v>
      </c>
      <c r="B1" s="36"/>
      <c r="C1" s="41"/>
      <c r="D1" s="41"/>
    </row>
    <row r="2" spans="1:4" ht="15" x14ac:dyDescent="0.2">
      <c r="A2" s="38"/>
      <c r="B2" s="42"/>
      <c r="C2" s="41"/>
      <c r="D2" s="41"/>
    </row>
    <row r="3" spans="1:4" ht="15" x14ac:dyDescent="0.2">
      <c r="A3" s="39"/>
      <c r="B3" s="32" t="s">
        <v>50</v>
      </c>
      <c r="C3" s="40"/>
    </row>
    <row r="4" spans="1:4" ht="14.25" x14ac:dyDescent="0.2">
      <c r="A4" s="14"/>
      <c r="B4" s="34" t="s">
        <v>46</v>
      </c>
      <c r="C4" s="15"/>
    </row>
    <row r="5" spans="1:4" ht="15" x14ac:dyDescent="0.2">
      <c r="A5" s="14"/>
      <c r="B5" s="17"/>
      <c r="C5" s="15"/>
    </row>
    <row r="6" spans="1:4" ht="15.75" x14ac:dyDescent="0.25">
      <c r="A6" s="14"/>
      <c r="B6" s="18" t="s">
        <v>51</v>
      </c>
      <c r="C6" s="15"/>
    </row>
    <row r="7" spans="1:4" ht="15" x14ac:dyDescent="0.2">
      <c r="A7" s="14"/>
      <c r="B7" s="17"/>
      <c r="C7" s="15"/>
    </row>
    <row r="8" spans="1:4" ht="30" x14ac:dyDescent="0.2">
      <c r="A8" s="14"/>
      <c r="B8" s="17" t="s">
        <v>52</v>
      </c>
      <c r="C8" s="15"/>
    </row>
    <row r="9" spans="1:4" ht="15" x14ac:dyDescent="0.2">
      <c r="A9" s="14"/>
      <c r="B9" s="17"/>
      <c r="C9" s="15"/>
    </row>
    <row r="10" spans="1:4" ht="46.5" x14ac:dyDescent="0.25">
      <c r="A10" s="14"/>
      <c r="B10" s="17" t="s">
        <v>53</v>
      </c>
      <c r="C10" s="15"/>
    </row>
    <row r="11" spans="1:4" ht="15" x14ac:dyDescent="0.2">
      <c r="A11" s="14"/>
      <c r="B11" s="17"/>
      <c r="C11" s="15"/>
    </row>
    <row r="12" spans="1:4" ht="45" x14ac:dyDescent="0.2">
      <c r="A12" s="14"/>
      <c r="B12" s="17" t="s">
        <v>54</v>
      </c>
      <c r="C12" s="15"/>
    </row>
    <row r="13" spans="1:4" ht="15" x14ac:dyDescent="0.2">
      <c r="A13" s="14"/>
      <c r="B13" s="17"/>
      <c r="C13" s="15"/>
    </row>
    <row r="14" spans="1:4" ht="60" x14ac:dyDescent="0.2">
      <c r="A14" s="14"/>
      <c r="B14" s="17" t="s">
        <v>55</v>
      </c>
      <c r="C14" s="15"/>
    </row>
    <row r="15" spans="1:4" ht="15" x14ac:dyDescent="0.2">
      <c r="A15" s="14"/>
      <c r="B15" s="17"/>
      <c r="C15" s="15"/>
    </row>
    <row r="16" spans="1:4" ht="30.75" x14ac:dyDescent="0.2">
      <c r="A16" s="14"/>
      <c r="B16" s="17" t="s">
        <v>56</v>
      </c>
      <c r="C16" s="15"/>
    </row>
    <row r="17" spans="1:3" ht="15" x14ac:dyDescent="0.2">
      <c r="A17" s="14"/>
      <c r="B17" s="17"/>
      <c r="C17" s="15"/>
    </row>
    <row r="18" spans="1:3" ht="15.75" x14ac:dyDescent="0.25">
      <c r="A18" s="14"/>
      <c r="B18" s="18" t="s">
        <v>57</v>
      </c>
      <c r="C18" s="15"/>
    </row>
    <row r="19" spans="1:3" ht="15" x14ac:dyDescent="0.2">
      <c r="A19" s="14"/>
      <c r="B19" s="33" t="s">
        <v>47</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sharish bala</cp:lastModifiedBy>
  <cp:lastPrinted>2018-02-12T20:25:38Z</cp:lastPrinted>
  <dcterms:created xsi:type="dcterms:W3CDTF">2010-06-09T16:05:03Z</dcterms:created>
  <dcterms:modified xsi:type="dcterms:W3CDTF">2021-09-21T13:25:17Z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