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DieseArbeitsmappe" defaultThemeVersion="124226"/>
  <bookViews>
    <workbookView xWindow="0" yWindow="0" windowWidth="28800" windowHeight="11700" tabRatio="692" firstSheet="7" activeTab="7"/>
  </bookViews>
  <sheets>
    <sheet name="Versionen" sheetId="32" state="hidden" r:id="rId1"/>
    <sheet name="Änderungsbedarfe" sheetId="31" state="hidden" r:id="rId2"/>
    <sheet name="Data Import " sheetId="27" state="hidden" r:id="rId3"/>
    <sheet name="Data Import Option 1" sheetId="28" state="hidden" r:id="rId4"/>
    <sheet name="Data Import Option 2" sheetId="21" state="hidden" r:id="rId5"/>
    <sheet name="Data Import Option 3" sheetId="29" state="hidden" r:id="rId6"/>
    <sheet name="Dropdown Listen neu" sheetId="23" state="hidden" r:id="rId7"/>
    <sheet name="Data - Option 2" sheetId="20" r:id="rId8"/>
    <sheet name="Data - Option 3" sheetId="10" r:id="rId9"/>
  </sheets>
  <calcPr calcId="162913"/>
</workbook>
</file>

<file path=xl/calcChain.xml><?xml version="1.0" encoding="utf-8"?>
<calcChain xmlns="http://schemas.openxmlformats.org/spreadsheetml/2006/main">
  <c r="N3" i="21" l="1"/>
  <c r="N4" i="21"/>
  <c r="N5" i="21"/>
  <c r="N6" i="21"/>
  <c r="N7" i="21"/>
  <c r="N8" i="21"/>
  <c r="N9" i="21"/>
  <c r="N10" i="21"/>
  <c r="N11" i="21"/>
  <c r="N2" i="21"/>
  <c r="O2" i="21"/>
  <c r="AA3" i="28" l="1"/>
  <c r="AA4" i="28"/>
  <c r="AA5" i="28"/>
  <c r="AA6" i="28"/>
  <c r="AA7" i="28"/>
  <c r="AA8" i="28"/>
  <c r="AA9" i="28"/>
  <c r="AA10" i="28"/>
  <c r="AA11" i="28"/>
  <c r="AA2" i="28"/>
  <c r="Z3" i="28"/>
  <c r="Z4" i="28"/>
  <c r="Z5" i="28"/>
  <c r="Z6" i="28"/>
  <c r="Z7" i="28"/>
  <c r="Z8" i="28"/>
  <c r="Z9" i="28"/>
  <c r="Z10" i="28"/>
  <c r="Z11" i="28"/>
  <c r="Z2" i="28"/>
  <c r="Y2" i="28"/>
  <c r="Y3" i="28"/>
  <c r="Y4" i="28"/>
  <c r="Y5" i="28"/>
  <c r="Y6" i="28"/>
  <c r="Y7" i="28"/>
  <c r="Y8" i="28"/>
  <c r="Y9" i="28"/>
  <c r="Y10" i="28"/>
  <c r="Y11" i="28"/>
  <c r="N4" i="27" l="1"/>
  <c r="N5" i="27"/>
  <c r="N7" i="27"/>
  <c r="N8" i="27"/>
  <c r="N9" i="27"/>
  <c r="Q9" i="27"/>
  <c r="Q10" i="27"/>
  <c r="H62" i="20" l="1"/>
  <c r="N3" i="27" l="1"/>
  <c r="O3" i="21"/>
  <c r="O4" i="21"/>
  <c r="O5" i="21"/>
  <c r="O6" i="21"/>
  <c r="O7" i="21"/>
  <c r="O8" i="21"/>
  <c r="O9" i="21"/>
  <c r="O10" i="21"/>
  <c r="O11" i="21"/>
  <c r="P3" i="29"/>
  <c r="P4" i="29"/>
  <c r="P5" i="29"/>
  <c r="P6" i="29"/>
  <c r="P7" i="29"/>
  <c r="P8" i="29"/>
  <c r="P9" i="29"/>
  <c r="P9" i="27" s="1"/>
  <c r="P10" i="29"/>
  <c r="P10" i="27" s="1"/>
  <c r="P11" i="29"/>
  <c r="P2" i="29"/>
  <c r="Q5" i="21" l="1"/>
  <c r="Q5" i="27" s="1"/>
  <c r="P5" i="21"/>
  <c r="Q3" i="21"/>
  <c r="Q3" i="27" s="1"/>
  <c r="Y11" i="21" l="1"/>
  <c r="Y8" i="21"/>
  <c r="P5" i="27"/>
  <c r="AA6" i="21"/>
  <c r="Z6" i="21"/>
  <c r="Y6" i="21"/>
  <c r="W3" i="21"/>
  <c r="V3" i="21"/>
  <c r="S3" i="21"/>
  <c r="S3" i="27" s="1"/>
  <c r="U3" i="21"/>
  <c r="U3" i="27" s="1"/>
  <c r="T3" i="21"/>
  <c r="T3" i="27" s="1"/>
  <c r="Y10" i="21"/>
  <c r="Z10" i="21"/>
  <c r="AA10" i="21"/>
  <c r="Y3" i="21"/>
  <c r="X3" i="27" s="1"/>
  <c r="Z3" i="21"/>
  <c r="Y3" i="27" s="1"/>
  <c r="AA3" i="21"/>
  <c r="Z3" i="27" s="1"/>
  <c r="AA11" i="21"/>
  <c r="Z11" i="21"/>
  <c r="Z9" i="21"/>
  <c r="AA9" i="21"/>
  <c r="Y9" i="21"/>
  <c r="U5" i="21"/>
  <c r="S5" i="21"/>
  <c r="W5" i="21"/>
  <c r="V5" i="21"/>
  <c r="T5" i="21"/>
  <c r="Z4" i="21"/>
  <c r="Y4" i="21"/>
  <c r="AA4" i="21"/>
  <c r="AA8" i="21"/>
  <c r="Z8" i="21"/>
  <c r="AA7" i="21"/>
  <c r="Z7" i="21"/>
  <c r="Y7" i="21"/>
  <c r="AA5" i="21"/>
  <c r="Z5" i="21"/>
  <c r="Y5" i="21"/>
  <c r="P4" i="21"/>
  <c r="P4" i="27" s="1"/>
  <c r="P11" i="21"/>
  <c r="P11" i="27" s="1"/>
  <c r="P10" i="21"/>
  <c r="Q11" i="21"/>
  <c r="Q11" i="27" s="1"/>
  <c r="Q10" i="21"/>
  <c r="P3" i="21"/>
  <c r="P3" i="27" s="1"/>
  <c r="Q4" i="21"/>
  <c r="Q4" i="27" s="1"/>
  <c r="P9" i="21"/>
  <c r="Q9" i="21"/>
  <c r="P8" i="21"/>
  <c r="P8" i="27" s="1"/>
  <c r="Q8" i="21"/>
  <c r="Q8" i="27" s="1"/>
  <c r="P7" i="21"/>
  <c r="P7" i="27" s="1"/>
  <c r="Q7" i="21"/>
  <c r="Q7" i="27" s="1"/>
  <c r="P6" i="21"/>
  <c r="Q6" i="21"/>
  <c r="S4" i="29" l="1"/>
  <c r="X11" i="27"/>
  <c r="Z11" i="27"/>
  <c r="X8" i="27"/>
  <c r="Y8" i="27"/>
  <c r="Z8" i="27"/>
  <c r="R2" i="29"/>
  <c r="W11" i="21"/>
  <c r="V11" i="21"/>
  <c r="R11" i="21"/>
  <c r="R11" i="27" s="1"/>
  <c r="U11" i="21"/>
  <c r="U11" i="27" s="1"/>
  <c r="T11" i="21"/>
  <c r="T11" i="27" s="1"/>
  <c r="S11" i="21"/>
  <c r="S11" i="27" s="1"/>
  <c r="W4" i="21"/>
  <c r="S4" i="21"/>
  <c r="V4" i="21"/>
  <c r="U4" i="21"/>
  <c r="T4" i="21"/>
  <c r="T7" i="21"/>
  <c r="R7" i="21"/>
  <c r="S7" i="21"/>
  <c r="W7" i="21"/>
  <c r="U7" i="21"/>
  <c r="V7" i="21"/>
  <c r="V9" i="21"/>
  <c r="U9" i="21"/>
  <c r="T9" i="21"/>
  <c r="R9" i="21"/>
  <c r="W9" i="21"/>
  <c r="S9" i="21"/>
  <c r="S6" i="21"/>
  <c r="U6" i="21"/>
  <c r="W6" i="21"/>
  <c r="V6" i="21"/>
  <c r="T6" i="21"/>
  <c r="U8" i="21"/>
  <c r="U8" i="27" s="1"/>
  <c r="T8" i="21"/>
  <c r="T8" i="27" s="1"/>
  <c r="R8" i="21"/>
  <c r="R8" i="27" s="1"/>
  <c r="S8" i="21"/>
  <c r="S8" i="27" s="1"/>
  <c r="W8" i="21"/>
  <c r="V8" i="21"/>
  <c r="W10" i="21"/>
  <c r="V10" i="21"/>
  <c r="U10" i="21"/>
  <c r="T10" i="21"/>
  <c r="R10" i="21"/>
  <c r="S10" i="21"/>
  <c r="V8" i="27" l="1"/>
  <c r="V11" i="27"/>
  <c r="A11" i="27"/>
  <c r="A10" i="27"/>
  <c r="A9" i="27"/>
  <c r="A8" i="27"/>
  <c r="A7" i="27"/>
  <c r="A6" i="27"/>
  <c r="A5" i="27"/>
  <c r="A4" i="27"/>
  <c r="A3" i="27"/>
  <c r="A2" i="27"/>
  <c r="W4" i="29"/>
  <c r="W5" i="29"/>
  <c r="W6" i="29"/>
  <c r="W7" i="29"/>
  <c r="W8" i="29"/>
  <c r="W9" i="29"/>
  <c r="W10" i="29"/>
  <c r="W11" i="29"/>
  <c r="W3" i="28"/>
  <c r="W4" i="28"/>
  <c r="W5" i="28"/>
  <c r="W6" i="28"/>
  <c r="W7" i="28"/>
  <c r="W8" i="28"/>
  <c r="W9" i="28"/>
  <c r="W10" i="28"/>
  <c r="W11" i="28"/>
  <c r="W2" i="28"/>
  <c r="H2" i="27" l="1" a="1"/>
  <c r="H2" i="27" s="1"/>
  <c r="E2" i="27" a="1"/>
  <c r="E2" i="27" s="1"/>
  <c r="F2" i="27" a="1"/>
  <c r="F2" i="27" s="1"/>
  <c r="G2" i="27" a="1"/>
  <c r="G2" i="27" s="1"/>
  <c r="D2" i="27" a="1"/>
  <c r="D2" i="27" s="1"/>
  <c r="W2" i="27"/>
  <c r="O2" i="27"/>
  <c r="A2" i="28" l="1"/>
  <c r="K2" i="28" s="1"/>
  <c r="V4" i="29"/>
  <c r="V4" i="27" s="1"/>
  <c r="V5" i="29"/>
  <c r="V6" i="29"/>
  <c r="V7" i="29"/>
  <c r="V7" i="27" s="1"/>
  <c r="V8" i="29"/>
  <c r="V9" i="29"/>
  <c r="V9" i="27" s="1"/>
  <c r="V10" i="29"/>
  <c r="V10" i="27" s="1"/>
  <c r="V11" i="29"/>
  <c r="U4" i="29"/>
  <c r="U4" i="27" s="1"/>
  <c r="U5" i="29"/>
  <c r="U5" i="27" s="1"/>
  <c r="U6" i="29"/>
  <c r="U7" i="29"/>
  <c r="U7" i="27" s="1"/>
  <c r="U8" i="29"/>
  <c r="U9" i="29"/>
  <c r="U9" i="27" s="1"/>
  <c r="U10" i="29"/>
  <c r="U10" i="27" s="1"/>
  <c r="U11" i="29"/>
  <c r="T4" i="29"/>
  <c r="T4" i="27" s="1"/>
  <c r="T5" i="29"/>
  <c r="T5" i="27" s="1"/>
  <c r="T6" i="29"/>
  <c r="T7" i="29"/>
  <c r="T7" i="27" s="1"/>
  <c r="T8" i="29"/>
  <c r="T9" i="29"/>
  <c r="T9" i="27" s="1"/>
  <c r="T10" i="29"/>
  <c r="T10" i="27" s="1"/>
  <c r="T11" i="29"/>
  <c r="S2" i="29"/>
  <c r="S3" i="29"/>
  <c r="S4" i="27"/>
  <c r="S5" i="29"/>
  <c r="S5" i="27" s="1"/>
  <c r="S6" i="29"/>
  <c r="S7" i="29"/>
  <c r="S7" i="27" s="1"/>
  <c r="S8" i="29"/>
  <c r="S9" i="29"/>
  <c r="S9" i="27" s="1"/>
  <c r="S10" i="29"/>
  <c r="S10" i="27" s="1"/>
  <c r="S11" i="29"/>
  <c r="R4" i="29"/>
  <c r="R5" i="29"/>
  <c r="R6" i="29"/>
  <c r="R7" i="29"/>
  <c r="R7" i="27" s="1"/>
  <c r="R8" i="29"/>
  <c r="R9" i="29"/>
  <c r="R9" i="27" s="1"/>
  <c r="R10" i="29"/>
  <c r="R10" i="27" s="1"/>
  <c r="R11" i="29"/>
  <c r="N3" i="29"/>
  <c r="N4" i="29"/>
  <c r="N5" i="29"/>
  <c r="N6" i="29"/>
  <c r="N7" i="29"/>
  <c r="N8" i="29"/>
  <c r="N9" i="29"/>
  <c r="N10" i="29"/>
  <c r="N11" i="29"/>
  <c r="N2" i="29"/>
  <c r="S2" i="28"/>
  <c r="P2" i="28"/>
  <c r="A11" i="29"/>
  <c r="A10" i="29"/>
  <c r="A9" i="29"/>
  <c r="A8" i="29"/>
  <c r="A7" i="29"/>
  <c r="A6" i="29"/>
  <c r="A5" i="29"/>
  <c r="A4" i="29"/>
  <c r="A3" i="29"/>
  <c r="A2" i="29"/>
  <c r="A11" i="21"/>
  <c r="A10" i="21"/>
  <c r="A9" i="21"/>
  <c r="A8" i="21"/>
  <c r="A7" i="21"/>
  <c r="A6" i="21"/>
  <c r="A5" i="21"/>
  <c r="A4" i="21"/>
  <c r="A3" i="21"/>
  <c r="A2" i="21"/>
  <c r="K2" i="21" s="1"/>
  <c r="K2" i="29" l="1"/>
  <c r="H2" i="29"/>
  <c r="H3" i="29"/>
  <c r="Y4" i="27"/>
  <c r="Z4" i="27"/>
  <c r="X4" i="27"/>
  <c r="X9" i="27"/>
  <c r="Y9" i="27"/>
  <c r="Z9" i="27"/>
  <c r="Z7" i="27"/>
  <c r="X7" i="27"/>
  <c r="Y7" i="27"/>
  <c r="Y5" i="27"/>
  <c r="Z5" i="27"/>
  <c r="X5" i="27"/>
  <c r="Z10" i="27"/>
  <c r="X10" i="27"/>
  <c r="Y10" i="27"/>
  <c r="H2" i="28" a="1"/>
  <c r="H2" i="28" s="1"/>
  <c r="F2" i="29" a="1"/>
  <c r="F2" i="29" s="1"/>
  <c r="F2" i="21" a="1"/>
  <c r="F2" i="21" s="1"/>
  <c r="H2" i="21" a="1"/>
  <c r="H2" i="21" s="1"/>
  <c r="R3" i="29"/>
  <c r="G2" i="21" a="1"/>
  <c r="G2" i="21" s="1"/>
  <c r="G2" i="29" a="1"/>
  <c r="G2" i="29" s="1"/>
  <c r="D2" i="29" a="1"/>
  <c r="D2" i="29" s="1"/>
  <c r="E2" i="29" a="1"/>
  <c r="E2" i="29" s="1"/>
  <c r="D2" i="21" a="1"/>
  <c r="D2" i="21" s="1"/>
  <c r="E2" i="21" a="1"/>
  <c r="E2" i="21" s="1"/>
  <c r="A10" i="28" l="1"/>
  <c r="V5" i="27" l="1"/>
  <c r="R3" i="21"/>
  <c r="R3" i="27" s="1"/>
  <c r="R4" i="21"/>
  <c r="R4" i="27" s="1"/>
  <c r="R5" i="21"/>
  <c r="R5" i="27" s="1"/>
  <c r="R6" i="21"/>
  <c r="R6" i="27" s="1"/>
  <c r="R3" i="28"/>
  <c r="R4" i="28"/>
  <c r="R5" i="28"/>
  <c r="R6" i="28"/>
  <c r="R7" i="28"/>
  <c r="R8" i="28"/>
  <c r="R9" i="28"/>
  <c r="R10" i="28"/>
  <c r="R11" i="28"/>
  <c r="R2" i="28"/>
  <c r="V11" i="28"/>
  <c r="U11" i="28"/>
  <c r="T11" i="28"/>
  <c r="S11" i="28"/>
  <c r="Q11" i="28"/>
  <c r="P11" i="28"/>
  <c r="N11" i="28"/>
  <c r="N11" i="27" s="1"/>
  <c r="A11" i="28"/>
  <c r="V10" i="28"/>
  <c r="U10" i="28"/>
  <c r="T10" i="28"/>
  <c r="S10" i="28"/>
  <c r="Q10" i="28"/>
  <c r="P10" i="28"/>
  <c r="N10" i="28"/>
  <c r="N10" i="27" s="1"/>
  <c r="V9" i="28"/>
  <c r="U9" i="28"/>
  <c r="T9" i="28"/>
  <c r="S9" i="28"/>
  <c r="Q9" i="28"/>
  <c r="P9" i="28"/>
  <c r="N9" i="28"/>
  <c r="A9" i="28"/>
  <c r="V8" i="28"/>
  <c r="U8" i="28"/>
  <c r="T8" i="28"/>
  <c r="S8" i="28"/>
  <c r="Q8" i="28"/>
  <c r="P8" i="28"/>
  <c r="N8" i="28"/>
  <c r="A8" i="28"/>
  <c r="V7" i="28"/>
  <c r="U7" i="28"/>
  <c r="T7" i="28"/>
  <c r="S7" i="28"/>
  <c r="Q7" i="28"/>
  <c r="P7" i="28"/>
  <c r="N7" i="28"/>
  <c r="A7" i="28"/>
  <c r="V6" i="28"/>
  <c r="V6" i="27" s="1"/>
  <c r="U6" i="28"/>
  <c r="U6" i="27" s="1"/>
  <c r="T6" i="28"/>
  <c r="T6" i="27" s="1"/>
  <c r="S6" i="28"/>
  <c r="S6" i="27" s="1"/>
  <c r="Q6" i="28"/>
  <c r="Q6" i="27" s="1"/>
  <c r="P6" i="28"/>
  <c r="P6" i="27" s="1"/>
  <c r="N6" i="28"/>
  <c r="N6" i="27" s="1"/>
  <c r="A6" i="28"/>
  <c r="V5" i="28"/>
  <c r="U5" i="28"/>
  <c r="T5" i="28"/>
  <c r="S5" i="28"/>
  <c r="Q5" i="28"/>
  <c r="P5" i="28"/>
  <c r="N5" i="28"/>
  <c r="A5" i="28"/>
  <c r="V4" i="28"/>
  <c r="U4" i="28"/>
  <c r="T4" i="28"/>
  <c r="S4" i="28"/>
  <c r="Q4" i="28"/>
  <c r="P4" i="28"/>
  <c r="N4" i="28"/>
  <c r="A4" i="28"/>
  <c r="V3" i="28"/>
  <c r="U3" i="28"/>
  <c r="T3" i="28"/>
  <c r="S3" i="28"/>
  <c r="Q3" i="28"/>
  <c r="P3" i="28"/>
  <c r="N3" i="28"/>
  <c r="A3" i="28"/>
  <c r="V2" i="28"/>
  <c r="U2" i="28"/>
  <c r="T2" i="28"/>
  <c r="Q2" i="28"/>
  <c r="N2" i="28"/>
  <c r="N2" i="27" s="1"/>
  <c r="Y11" i="27" l="1"/>
  <c r="Z6" i="27"/>
  <c r="Y6" i="27"/>
  <c r="X6" i="27"/>
  <c r="D2" i="28" a="1"/>
  <c r="D2" i="28" s="1"/>
  <c r="E2" i="28" a="1"/>
  <c r="E2" i="28" s="1"/>
  <c r="G2" i="28" a="1"/>
  <c r="G2" i="28" s="1"/>
  <c r="F2" i="28" a="1"/>
  <c r="F2" i="28" s="1"/>
  <c r="T3" i="29" l="1"/>
  <c r="U3" i="29"/>
  <c r="V3" i="29"/>
  <c r="W3" i="29"/>
  <c r="T2" i="29"/>
  <c r="U2" i="29"/>
  <c r="V2" i="29"/>
  <c r="W2" i="29"/>
  <c r="V3" i="27" l="1"/>
  <c r="AM30" i="23" l="1" a="1"/>
  <c r="AM30" i="23" s="1"/>
  <c r="AM29" i="23" a="1"/>
  <c r="AM29" i="23" s="1"/>
  <c r="AM28" i="23" a="1"/>
  <c r="AM28" i="23" s="1"/>
  <c r="AM27" i="23" a="1"/>
  <c r="AM27" i="23" s="1"/>
  <c r="AM26" i="23" a="1"/>
  <c r="AM26" i="23" s="1"/>
  <c r="AM25" i="23" a="1"/>
  <c r="AM25" i="23" s="1"/>
  <c r="AM24" i="23" a="1"/>
  <c r="AM24" i="23" s="1"/>
  <c r="AM23" i="23" a="1"/>
  <c r="AM23" i="23" s="1"/>
  <c r="AM22" i="23" a="1"/>
  <c r="AM22" i="23" s="1"/>
  <c r="AM21" i="23" a="1"/>
  <c r="AM21" i="23" s="1"/>
  <c r="AM20" i="23" a="1"/>
  <c r="AM20" i="23" s="1"/>
  <c r="AM19" i="23" a="1"/>
  <c r="AM19" i="23" s="1"/>
  <c r="AM18" i="23" a="1"/>
  <c r="AM18" i="23" s="1"/>
  <c r="AM17" i="23" a="1"/>
  <c r="AM17" i="23" s="1"/>
  <c r="AA17" i="23" a="1"/>
  <c r="AA17" i="23" s="1"/>
  <c r="AM16" i="23" a="1"/>
  <c r="AM16" i="23" s="1"/>
  <c r="AA16" i="23" a="1"/>
  <c r="AA16" i="23" s="1"/>
  <c r="AM15" i="23" a="1"/>
  <c r="AM15" i="23" s="1"/>
  <c r="AA15" i="23" a="1"/>
  <c r="AA15" i="23" s="1"/>
  <c r="AM14" i="23" a="1"/>
  <c r="AM14" i="23" s="1"/>
  <c r="AA14" i="23" a="1"/>
  <c r="AA14" i="23" s="1"/>
  <c r="AM13" i="23" a="1"/>
  <c r="AM13" i="23" s="1"/>
  <c r="AA13" i="23" a="1"/>
  <c r="AA13" i="23" s="1"/>
  <c r="AM12" i="23" a="1"/>
  <c r="AM12" i="23" s="1"/>
  <c r="AA12" i="23" a="1"/>
  <c r="AA12" i="23" s="1"/>
  <c r="AM11" i="23" a="1"/>
  <c r="AM11" i="23" s="1"/>
  <c r="AA11" i="23" a="1"/>
  <c r="AA11" i="23" s="1"/>
  <c r="AM10" i="23" a="1"/>
  <c r="AM10" i="23" s="1"/>
  <c r="AA10" i="23" a="1"/>
  <c r="AA10" i="23" s="1"/>
  <c r="AM9" i="23" a="1"/>
  <c r="AM9" i="23" s="1"/>
  <c r="AA9" i="23" a="1"/>
  <c r="AA9" i="23" s="1"/>
  <c r="AM8" i="23" a="1"/>
  <c r="AM8" i="23" s="1"/>
  <c r="AA8" i="23" a="1"/>
  <c r="AA8" i="23" s="1"/>
  <c r="AM7" i="23" a="1"/>
  <c r="AM7" i="23" s="1"/>
  <c r="AA7" i="23" a="1"/>
  <c r="AA7" i="23" s="1"/>
  <c r="AM6" i="23" a="1"/>
  <c r="AM6" i="23" s="1"/>
  <c r="AM5" i="23" a="1"/>
  <c r="AM5" i="23" s="1"/>
  <c r="AM4" i="23" a="1"/>
  <c r="AM4" i="23" s="1"/>
  <c r="AM3" i="23" a="1"/>
  <c r="AM3" i="23" s="1"/>
  <c r="AM2" i="23"/>
  <c r="B2" i="27" l="1" a="1"/>
  <c r="B2" i="27" s="1"/>
  <c r="C2" i="27" a="1"/>
  <c r="C2" i="27" s="1"/>
  <c r="I2" i="27" a="1"/>
  <c r="I2" i="27" s="1"/>
  <c r="I2" i="21" a="1"/>
  <c r="I2" i="21" s="1"/>
  <c r="B2" i="28" a="1"/>
  <c r="B2" i="28" s="1"/>
  <c r="I2" i="28" a="1"/>
  <c r="I2" i="28" s="1"/>
  <c r="I2" i="29" a="1"/>
  <c r="I2" i="29" s="1"/>
  <c r="F3" i="27" a="1"/>
  <c r="F3" i="27" s="1"/>
  <c r="D3" i="27" a="1"/>
  <c r="D3" i="27" s="1"/>
  <c r="G4" i="27" a="1"/>
  <c r="G4" i="27" s="1"/>
  <c r="E3" i="27" a="1"/>
  <c r="E3" i="27" s="1"/>
  <c r="G3" i="27" a="1"/>
  <c r="G3" i="27" s="1"/>
  <c r="H3" i="27" a="1"/>
  <c r="H3" i="27" s="1"/>
  <c r="D4" i="27" a="1"/>
  <c r="D4" i="27" s="1"/>
  <c r="H4" i="27" a="1"/>
  <c r="H4" i="27" s="1"/>
  <c r="F4" i="27" a="1"/>
  <c r="F4" i="27" s="1"/>
  <c r="E4" i="27" a="1"/>
  <c r="E4" i="27" s="1"/>
  <c r="H5" i="29" a="1"/>
  <c r="H5" i="29" s="1"/>
  <c r="D3" i="29" a="1"/>
  <c r="D3" i="29" s="1"/>
  <c r="G3" i="21" a="1"/>
  <c r="G3" i="21" s="1"/>
  <c r="H3" i="28" a="1"/>
  <c r="H3" i="28" s="1"/>
  <c r="F3" i="21" a="1"/>
  <c r="F3" i="21" s="1"/>
  <c r="H4" i="28" a="1"/>
  <c r="H4" i="28" s="1"/>
  <c r="G5" i="29" a="1"/>
  <c r="G5" i="29" s="1"/>
  <c r="E3" i="29" a="1"/>
  <c r="E3" i="29" s="1"/>
  <c r="F5" i="29" a="1"/>
  <c r="F5" i="29" s="1"/>
  <c r="E5" i="29" a="1"/>
  <c r="E5" i="29" s="1"/>
  <c r="G3" i="29" a="1"/>
  <c r="G3" i="29" s="1"/>
  <c r="E5" i="21" a="1"/>
  <c r="E5" i="21" s="1"/>
  <c r="F3" i="29" a="1"/>
  <c r="F3" i="29" s="1"/>
  <c r="D4" i="29" a="1"/>
  <c r="D4" i="29" s="1"/>
  <c r="G5" i="21" a="1"/>
  <c r="G5" i="21" s="1"/>
  <c r="F5" i="21" a="1"/>
  <c r="F5" i="21" s="1"/>
  <c r="H4" i="29" a="1"/>
  <c r="H4" i="29" s="1"/>
  <c r="E4" i="29" a="1"/>
  <c r="E4" i="29" s="1"/>
  <c r="F4" i="29" a="1"/>
  <c r="F4" i="29" s="1"/>
  <c r="G4" i="21" a="1"/>
  <c r="G4" i="21" s="1"/>
  <c r="E3" i="21" a="1"/>
  <c r="E3" i="21" s="1"/>
  <c r="D3" i="21" a="1"/>
  <c r="D3" i="21" s="1"/>
  <c r="D5" i="21" a="1"/>
  <c r="D5" i="21" s="1"/>
  <c r="G4" i="29" a="1"/>
  <c r="G4" i="29" s="1"/>
  <c r="F4" i="21" a="1"/>
  <c r="F4" i="21" s="1"/>
  <c r="H3" i="21" a="1"/>
  <c r="H3" i="21" s="1"/>
  <c r="H5" i="21" a="1"/>
  <c r="H5" i="21" s="1"/>
  <c r="D4" i="21" a="1"/>
  <c r="D4" i="21" s="1"/>
  <c r="H4" i="21" a="1"/>
  <c r="H4" i="21" s="1"/>
  <c r="E4" i="21" a="1"/>
  <c r="E4" i="21" s="1"/>
  <c r="C2" i="21" a="1"/>
  <c r="C2" i="21" s="1"/>
  <c r="B2" i="29" a="1"/>
  <c r="B2" i="29" s="1"/>
  <c r="B2" i="21" a="1"/>
  <c r="B2" i="21" s="1"/>
  <c r="C2" i="29" a="1"/>
  <c r="C2" i="29" s="1"/>
  <c r="G6" i="28" a="1"/>
  <c r="G6" i="28" s="1"/>
  <c r="C2" i="28" a="1"/>
  <c r="C2" i="28" s="1"/>
  <c r="C3" i="27" a="1"/>
  <c r="C3" i="27" s="1"/>
  <c r="G3" i="28" a="1"/>
  <c r="G3" i="28" s="1"/>
  <c r="D5" i="28" a="1"/>
  <c r="D5" i="28" s="1"/>
  <c r="D4" i="28" a="1"/>
  <c r="D4" i="28" s="1"/>
  <c r="G4" i="28" a="1"/>
  <c r="G4" i="28" s="1"/>
  <c r="E3" i="28" a="1"/>
  <c r="E3" i="28" s="1"/>
  <c r="G5" i="28" a="1"/>
  <c r="G5" i="28" s="1"/>
  <c r="E4" i="28" a="1"/>
  <c r="E4" i="28" s="1"/>
  <c r="D3" i="28" a="1"/>
  <c r="D3" i="28" s="1"/>
  <c r="F5" i="28" a="1"/>
  <c r="F5" i="28" s="1"/>
  <c r="F4" i="28" a="1"/>
  <c r="F4" i="28" s="1"/>
  <c r="F3" i="28" a="1"/>
  <c r="F3" i="28" s="1"/>
  <c r="I3" i="29" l="1" a="1"/>
  <c r="I3" i="29" s="1"/>
  <c r="B3" i="27" a="1"/>
  <c r="B3" i="27" s="1"/>
  <c r="E6" i="28" a="1"/>
  <c r="E6" i="28" s="1"/>
  <c r="I3" i="28" a="1"/>
  <c r="I3" i="28" s="1"/>
  <c r="I3" i="21" a="1"/>
  <c r="I3" i="21" s="1"/>
  <c r="D6" i="28" a="1"/>
  <c r="D6" i="28" s="1"/>
  <c r="B4" i="28" a="1"/>
  <c r="B4" i="28" s="1"/>
  <c r="I3" i="27" a="1"/>
  <c r="I3" i="27" s="1"/>
  <c r="E5" i="28" a="1"/>
  <c r="E5" i="28" s="1"/>
  <c r="D5" i="29" a="1"/>
  <c r="D5" i="29" s="1"/>
  <c r="B3" i="28" a="1"/>
  <c r="B3" i="28" s="1"/>
  <c r="H5" i="27" a="1"/>
  <c r="H5" i="27" s="1"/>
  <c r="G5" i="27" a="1"/>
  <c r="G5" i="27" s="1"/>
  <c r="F5" i="27" a="1"/>
  <c r="F5" i="27" s="1"/>
  <c r="D5" i="27" a="1"/>
  <c r="D5" i="27" s="1"/>
  <c r="E5" i="27" a="1"/>
  <c r="E5" i="27" s="1"/>
  <c r="F6" i="27" a="1"/>
  <c r="F6" i="27" s="1"/>
  <c r="G6" i="27" a="1"/>
  <c r="G6" i="27" s="1"/>
  <c r="D6" i="27" a="1"/>
  <c r="D6" i="27" s="1"/>
  <c r="H6" i="27" a="1"/>
  <c r="H6" i="27" s="1"/>
  <c r="E6" i="27" a="1"/>
  <c r="E6" i="27" s="1"/>
  <c r="H5" i="28" a="1"/>
  <c r="H5" i="28" s="1"/>
  <c r="I4" i="29" a="1"/>
  <c r="I4" i="29" s="1"/>
  <c r="I5" i="29" a="1"/>
  <c r="I5" i="29" s="1"/>
  <c r="I4" i="21" a="1"/>
  <c r="I4" i="21" s="1"/>
  <c r="I5" i="21" a="1"/>
  <c r="I5" i="21" s="1"/>
  <c r="I4" i="28" a="1"/>
  <c r="I4" i="28" s="1"/>
  <c r="I4" i="27" a="1"/>
  <c r="I4" i="27" s="1"/>
  <c r="C4" i="27" a="1"/>
  <c r="C4" i="27" s="1"/>
  <c r="B4" i="27" a="1"/>
  <c r="B4" i="27" s="1"/>
  <c r="H6" i="21" a="1"/>
  <c r="H6" i="21" s="1"/>
  <c r="F6" i="28" a="1"/>
  <c r="F6" i="28" s="1"/>
  <c r="B4" i="21" a="1"/>
  <c r="B4" i="21" s="1"/>
  <c r="B4" i="29" a="1"/>
  <c r="B4" i="29" s="1"/>
  <c r="D6" i="21" a="1"/>
  <c r="D6" i="21" s="1"/>
  <c r="C4" i="29" a="1"/>
  <c r="C4" i="29" s="1"/>
  <c r="F6" i="21" a="1"/>
  <c r="F6" i="21" s="1"/>
  <c r="G6" i="21" a="1"/>
  <c r="G6" i="21" s="1"/>
  <c r="B3" i="21" a="1"/>
  <c r="B3" i="21" s="1"/>
  <c r="B5" i="29" a="1"/>
  <c r="B5" i="29" s="1"/>
  <c r="C5" i="21" a="1"/>
  <c r="C5" i="21" s="1"/>
  <c r="C3" i="29" a="1"/>
  <c r="C3" i="29" s="1"/>
  <c r="G6" i="29" a="1"/>
  <c r="G6" i="29" s="1"/>
  <c r="C3" i="21" a="1"/>
  <c r="C3" i="21" s="1"/>
  <c r="D6" i="29" a="1"/>
  <c r="D6" i="29" s="1"/>
  <c r="H6" i="28" a="1"/>
  <c r="H6" i="28" s="1"/>
  <c r="E6" i="29" a="1"/>
  <c r="E6" i="29" s="1"/>
  <c r="F6" i="29" a="1"/>
  <c r="F6" i="29" s="1"/>
  <c r="E6" i="21" a="1"/>
  <c r="E6" i="21" s="1"/>
  <c r="C4" i="21" a="1"/>
  <c r="C4" i="21" s="1"/>
  <c r="B3" i="29" a="1"/>
  <c r="B3" i="29" s="1"/>
  <c r="H6" i="29" a="1"/>
  <c r="H6" i="29" s="1"/>
  <c r="C3" i="28" a="1"/>
  <c r="C3" i="28" s="1"/>
  <c r="C4" i="28" a="1"/>
  <c r="C4" i="28" s="1"/>
  <c r="C5" i="28" a="1"/>
  <c r="C5" i="28" s="1"/>
  <c r="E7" i="27" a="1"/>
  <c r="E7" i="27" s="1"/>
  <c r="I5" i="28" l="1" a="1"/>
  <c r="I5" i="28" s="1"/>
  <c r="C5" i="27" a="1"/>
  <c r="C5" i="27" s="1"/>
  <c r="C5" i="29" a="1"/>
  <c r="C5" i="29" s="1"/>
  <c r="I5" i="27" a="1"/>
  <c r="I5" i="27" s="1"/>
  <c r="Y2" i="29"/>
  <c r="AA2" i="29"/>
  <c r="Z2" i="29"/>
  <c r="B5" i="21" a="1"/>
  <c r="B5" i="21" s="1"/>
  <c r="B6" i="28" a="1"/>
  <c r="B6" i="28" s="1"/>
  <c r="B5" i="27" a="1"/>
  <c r="B5" i="27" s="1"/>
  <c r="B5" i="28" a="1"/>
  <c r="B5" i="28" s="1"/>
  <c r="H7" i="21" a="1"/>
  <c r="H7" i="21" s="1"/>
  <c r="I6" i="27" a="1"/>
  <c r="I6" i="27" s="1"/>
  <c r="I6" i="28" a="1"/>
  <c r="I6" i="28" s="1"/>
  <c r="I6" i="29" a="1"/>
  <c r="I6" i="29" s="1"/>
  <c r="F7" i="27" a="1"/>
  <c r="F7" i="27" s="1"/>
  <c r="D7" i="27" a="1"/>
  <c r="D7" i="27" s="1"/>
  <c r="G7" i="27" a="1"/>
  <c r="G7" i="27" s="1"/>
  <c r="C6" i="27" a="1"/>
  <c r="C6" i="27" s="1"/>
  <c r="I6" i="21" a="1"/>
  <c r="I6" i="21" s="1"/>
  <c r="H7" i="27" a="1"/>
  <c r="H7" i="27" s="1"/>
  <c r="H7" i="28" a="1"/>
  <c r="H7" i="28" s="1"/>
  <c r="G7" i="21" a="1"/>
  <c r="G7" i="21" s="1"/>
  <c r="B6" i="27" a="1"/>
  <c r="B6" i="27" s="1"/>
  <c r="E7" i="21" a="1"/>
  <c r="E7" i="21" s="1"/>
  <c r="B6" i="21" a="1"/>
  <c r="B6" i="21" s="1"/>
  <c r="F7" i="21" a="1"/>
  <c r="F7" i="21" s="1"/>
  <c r="D7" i="21" a="1"/>
  <c r="D7" i="21" s="1"/>
  <c r="G7" i="29" a="1"/>
  <c r="G7" i="29" s="1"/>
  <c r="H7" i="29" a="1"/>
  <c r="H7" i="29" s="1"/>
  <c r="B6" i="29" a="1"/>
  <c r="B6" i="29" s="1"/>
  <c r="C6" i="21" a="1"/>
  <c r="C6" i="21" s="1"/>
  <c r="F7" i="29" a="1"/>
  <c r="F7" i="29" s="1"/>
  <c r="D7" i="29" a="1"/>
  <c r="D7" i="29" s="1"/>
  <c r="C6" i="29" a="1"/>
  <c r="C6" i="29" s="1"/>
  <c r="E7" i="29" a="1"/>
  <c r="E7" i="29" s="1"/>
  <c r="D8" i="21" a="1"/>
  <c r="D8" i="21" s="1"/>
  <c r="E7" i="28" a="1"/>
  <c r="E7" i="28" s="1"/>
  <c r="G7" i="28" a="1"/>
  <c r="G7" i="28" s="1"/>
  <c r="D7" i="28" a="1"/>
  <c r="D7" i="28" s="1"/>
  <c r="F7" i="28" a="1"/>
  <c r="F7" i="28" s="1"/>
  <c r="C6" i="28" a="1"/>
  <c r="C6" i="28" s="1"/>
  <c r="E8" i="28" l="1" a="1"/>
  <c r="E8" i="28" s="1"/>
  <c r="B7" i="28" a="1"/>
  <c r="B7" i="28" s="1"/>
  <c r="D8" i="28" a="1"/>
  <c r="D8" i="28" s="1"/>
  <c r="AA3" i="29"/>
  <c r="Z3" i="29"/>
  <c r="Y3" i="29"/>
  <c r="Y4" i="29"/>
  <c r="AA4" i="29"/>
  <c r="Z4" i="29"/>
  <c r="F8" i="28" a="1"/>
  <c r="F8" i="28" s="1"/>
  <c r="H8" i="28" a="1"/>
  <c r="H8" i="28" s="1"/>
  <c r="G8" i="27" a="1"/>
  <c r="G8" i="27" s="1"/>
  <c r="E8" i="29" a="1"/>
  <c r="E8" i="29" s="1"/>
  <c r="H8" i="27" a="1"/>
  <c r="H8" i="27" s="1"/>
  <c r="H8" i="29" a="1"/>
  <c r="H8" i="29" s="1"/>
  <c r="B7" i="27" a="1"/>
  <c r="B7" i="27" s="1"/>
  <c r="I7" i="21" a="1"/>
  <c r="I7" i="21" s="1"/>
  <c r="F8" i="27" a="1"/>
  <c r="F8" i="27" s="1"/>
  <c r="I7" i="27" a="1"/>
  <c r="I7" i="27" s="1"/>
  <c r="I7" i="29" a="1"/>
  <c r="I7" i="29" s="1"/>
  <c r="G8" i="28" a="1"/>
  <c r="G8" i="28" s="1"/>
  <c r="I7" i="28" a="1"/>
  <c r="I7" i="28" s="1"/>
  <c r="D8" i="27" a="1"/>
  <c r="D8" i="27" s="1"/>
  <c r="C7" i="27" a="1"/>
  <c r="C7" i="27" s="1"/>
  <c r="E8" i="27" a="1"/>
  <c r="E8" i="27" s="1"/>
  <c r="H8" i="21" a="1"/>
  <c r="H8" i="21" s="1"/>
  <c r="F8" i="21" a="1"/>
  <c r="F8" i="21" s="1"/>
  <c r="B7" i="29" a="1"/>
  <c r="B7" i="29" s="1"/>
  <c r="B7" i="21" a="1"/>
  <c r="B7" i="21" s="1"/>
  <c r="G8" i="21" a="1"/>
  <c r="G8" i="21" s="1"/>
  <c r="F8" i="29" a="1"/>
  <c r="F8" i="29" s="1"/>
  <c r="E8" i="21" a="1"/>
  <c r="E8" i="21" s="1"/>
  <c r="D8" i="29" a="1"/>
  <c r="D8" i="29" s="1"/>
  <c r="G8" i="29" a="1"/>
  <c r="G8" i="29" s="1"/>
  <c r="C7" i="29" a="1"/>
  <c r="C7" i="29" s="1"/>
  <c r="C7" i="21" a="1"/>
  <c r="C7" i="21" s="1"/>
  <c r="C7" i="28" a="1"/>
  <c r="C7" i="28" s="1"/>
  <c r="D9" i="27" a="1"/>
  <c r="D9" i="27" s="1"/>
  <c r="AA5" i="29" l="1"/>
  <c r="Z5" i="29"/>
  <c r="Y5" i="29"/>
  <c r="Y6" i="29"/>
  <c r="AA6" i="29"/>
  <c r="Z6" i="29"/>
  <c r="B8" i="28" a="1"/>
  <c r="B8" i="28" s="1"/>
  <c r="E9" i="29" a="1"/>
  <c r="E9" i="29" s="1"/>
  <c r="E9" i="21" a="1"/>
  <c r="E9" i="21" s="1"/>
  <c r="I8" i="28" a="1"/>
  <c r="I8" i="28" s="1"/>
  <c r="F9" i="27" a="1"/>
  <c r="F9" i="27" s="1"/>
  <c r="F9" i="29" a="1"/>
  <c r="F9" i="29" s="1"/>
  <c r="C8" i="27" a="1"/>
  <c r="C8" i="27" s="1"/>
  <c r="I8" i="27" a="1"/>
  <c r="I8" i="27" s="1"/>
  <c r="B8" i="27" a="1"/>
  <c r="B8" i="27" s="1"/>
  <c r="G9" i="27" a="1"/>
  <c r="G9" i="27" s="1"/>
  <c r="H9" i="27" a="1"/>
  <c r="H9" i="27" s="1"/>
  <c r="E9" i="27" a="1"/>
  <c r="E9" i="27" s="1"/>
  <c r="I8" i="21" a="1"/>
  <c r="I8" i="21" s="1"/>
  <c r="I8" i="29" a="1"/>
  <c r="I8" i="29" s="1"/>
  <c r="D9" i="29" a="1"/>
  <c r="D9" i="29" s="1"/>
  <c r="F9" i="21" a="1"/>
  <c r="F9" i="21" s="1"/>
  <c r="B8" i="21" a="1"/>
  <c r="B8" i="21" s="1"/>
  <c r="H9" i="21" a="1"/>
  <c r="H9" i="21" s="1"/>
  <c r="H9" i="28" a="1"/>
  <c r="H9" i="28" s="1"/>
  <c r="C8" i="21" a="1"/>
  <c r="C8" i="21" s="1"/>
  <c r="H9" i="29" a="1"/>
  <c r="H9" i="29" s="1"/>
  <c r="G9" i="29" a="1"/>
  <c r="G9" i="29" s="1"/>
  <c r="C8" i="29" a="1"/>
  <c r="C8" i="29" s="1"/>
  <c r="G9" i="21" a="1"/>
  <c r="G9" i="21" s="1"/>
  <c r="D9" i="21" a="1"/>
  <c r="D9" i="21" s="1"/>
  <c r="B8" i="29" a="1"/>
  <c r="B8" i="29" s="1"/>
  <c r="F9" i="28" a="1"/>
  <c r="F9" i="28" s="1"/>
  <c r="G9" i="28" a="1"/>
  <c r="G9" i="28" s="1"/>
  <c r="E9" i="28" a="1"/>
  <c r="E9" i="28" s="1"/>
  <c r="D9" i="28" a="1"/>
  <c r="D9" i="28" s="1"/>
  <c r="C8" i="28" a="1"/>
  <c r="C8" i="28" s="1"/>
  <c r="D10" i="29" l="1" a="1"/>
  <c r="D10" i="29" s="1"/>
  <c r="B9" i="28" a="1"/>
  <c r="B9" i="28" s="1"/>
  <c r="AA7" i="29"/>
  <c r="Z7" i="29"/>
  <c r="Y7" i="29"/>
  <c r="I9" i="21" a="1"/>
  <c r="I9" i="21" s="1"/>
  <c r="E10" i="27" a="1"/>
  <c r="E10" i="27" s="1"/>
  <c r="D10" i="27" a="1"/>
  <c r="D10" i="27" s="1"/>
  <c r="G10" i="27" a="1"/>
  <c r="G10" i="27" s="1"/>
  <c r="C9" i="27" a="1"/>
  <c r="C9" i="27" s="1"/>
  <c r="H10" i="27" a="1"/>
  <c r="H10" i="27" s="1"/>
  <c r="I9" i="27" a="1"/>
  <c r="I9" i="27" s="1"/>
  <c r="I9" i="28" a="1"/>
  <c r="I9" i="28" s="1"/>
  <c r="B9" i="27" a="1"/>
  <c r="B9" i="27" s="1"/>
  <c r="F10" i="27" a="1"/>
  <c r="F10" i="27" s="1"/>
  <c r="I9" i="29" a="1"/>
  <c r="I9" i="29" s="1"/>
  <c r="B9" i="29" a="1"/>
  <c r="B9" i="29" s="1"/>
  <c r="B9" i="21" a="1"/>
  <c r="B9" i="21" s="1"/>
  <c r="E10" i="21" a="1"/>
  <c r="E10" i="21" s="1"/>
  <c r="F10" i="29" a="1"/>
  <c r="F10" i="29" s="1"/>
  <c r="F10" i="21" a="1"/>
  <c r="F10" i="21" s="1"/>
  <c r="F10" i="28" a="1"/>
  <c r="F10" i="28" s="1"/>
  <c r="G10" i="29" a="1"/>
  <c r="G10" i="29" s="1"/>
  <c r="C9" i="29" a="1"/>
  <c r="C9" i="29" s="1"/>
  <c r="E10" i="28" a="1"/>
  <c r="E10" i="28" s="1"/>
  <c r="E10" i="29" a="1"/>
  <c r="E10" i="29" s="1"/>
  <c r="H10" i="29" a="1"/>
  <c r="H10" i="29" s="1"/>
  <c r="D10" i="28" a="1"/>
  <c r="D10" i="28" s="1"/>
  <c r="D10" i="21" a="1"/>
  <c r="D10" i="21" s="1"/>
  <c r="G10" i="21" a="1"/>
  <c r="G10" i="21" s="1"/>
  <c r="G10" i="28" a="1"/>
  <c r="G10" i="28" s="1"/>
  <c r="H10" i="21" a="1"/>
  <c r="H10" i="21" s="1"/>
  <c r="C9" i="21" a="1"/>
  <c r="C9" i="21" s="1"/>
  <c r="H10" i="28" a="1"/>
  <c r="H10" i="28" s="1"/>
  <c r="C9" i="28" a="1"/>
  <c r="C9" i="28" s="1"/>
  <c r="F11" i="27" l="1" a="1"/>
  <c r="F11" i="27" s="1"/>
  <c r="B10" i="28" a="1"/>
  <c r="B10" i="28" s="1"/>
  <c r="Z8" i="29"/>
  <c r="Y8" i="29"/>
  <c r="AA8" i="29"/>
  <c r="I10" i="27" a="1"/>
  <c r="I10" i="27" s="1"/>
  <c r="I10" i="28" a="1"/>
  <c r="I10" i="28" s="1"/>
  <c r="E11" i="27" a="1"/>
  <c r="E11" i="27" s="1"/>
  <c r="B10" i="27" a="1"/>
  <c r="B10" i="27" s="1"/>
  <c r="B10" i="21" a="1"/>
  <c r="B10" i="21" s="1"/>
  <c r="H11" i="27" a="1"/>
  <c r="H11" i="27" s="1"/>
  <c r="I10" i="29" a="1"/>
  <c r="I10" i="29" s="1"/>
  <c r="E11" i="29" a="1"/>
  <c r="E11" i="29" s="1"/>
  <c r="C10" i="27" a="1"/>
  <c r="C10" i="27" s="1"/>
  <c r="D11" i="27" a="1"/>
  <c r="D11" i="27" s="1"/>
  <c r="G11" i="27" a="1"/>
  <c r="G11" i="27" s="1"/>
  <c r="I10" i="21" a="1"/>
  <c r="I10" i="21" s="1"/>
  <c r="B10" i="29" a="1"/>
  <c r="B10" i="29" s="1"/>
  <c r="D11" i="29" a="1"/>
  <c r="D11" i="29" s="1"/>
  <c r="F11" i="21" a="1"/>
  <c r="F11" i="21" s="1"/>
  <c r="C10" i="21" a="1"/>
  <c r="C10" i="21" s="1"/>
  <c r="F11" i="29" a="1"/>
  <c r="F11" i="29" s="1"/>
  <c r="G11" i="29" a="1"/>
  <c r="G11" i="29" s="1"/>
  <c r="C10" i="29" a="1"/>
  <c r="C10" i="29" s="1"/>
  <c r="E11" i="21" a="1"/>
  <c r="E11" i="21" s="1"/>
  <c r="G11" i="21" a="1"/>
  <c r="G11" i="21" s="1"/>
  <c r="D11" i="21" a="1"/>
  <c r="D11" i="21" s="1"/>
  <c r="H11" i="29" a="1"/>
  <c r="H11" i="29" s="1"/>
  <c r="H11" i="21" a="1"/>
  <c r="H11" i="21" s="1"/>
  <c r="H11" i="28" a="1"/>
  <c r="H11" i="28" s="1"/>
  <c r="E11" i="28" a="1"/>
  <c r="E11" i="28" s="1"/>
  <c r="G11" i="28" a="1"/>
  <c r="G11" i="28" s="1"/>
  <c r="D11" i="28" a="1"/>
  <c r="D11" i="28" s="1"/>
  <c r="F11" i="28" a="1"/>
  <c r="F11" i="28" s="1"/>
  <c r="C10" i="28" a="1"/>
  <c r="C10" i="28" s="1"/>
  <c r="K6" i="28" l="1" a="1"/>
  <c r="K6" i="28" s="1"/>
  <c r="K8" i="21" a="1"/>
  <c r="K8" i="21" s="1"/>
  <c r="K9" i="29" a="1"/>
  <c r="K9" i="29" s="1"/>
  <c r="K7" i="29" a="1"/>
  <c r="K7" i="29" s="1"/>
  <c r="K4" i="28" a="1"/>
  <c r="K4" i="28" s="1"/>
  <c r="K9" i="21" a="1"/>
  <c r="K9" i="21" s="1"/>
  <c r="K6" i="21" a="1"/>
  <c r="K6" i="21" s="1"/>
  <c r="K3" i="29" a="1"/>
  <c r="K3" i="29" s="1"/>
  <c r="K4" i="21" a="1"/>
  <c r="K4" i="21" s="1"/>
  <c r="K7" i="27" a="1"/>
  <c r="K7" i="27" s="1"/>
  <c r="K5" i="28" a="1"/>
  <c r="K5" i="28" s="1"/>
  <c r="K3" i="27" a="1"/>
  <c r="K3" i="27" s="1"/>
  <c r="K8" i="29" a="1"/>
  <c r="K8" i="29" s="1"/>
  <c r="K5" i="21" a="1"/>
  <c r="K5" i="21" s="1"/>
  <c r="K4" i="27" a="1"/>
  <c r="K4" i="27" s="1"/>
  <c r="K3" i="28" a="1"/>
  <c r="K3" i="28" s="1"/>
  <c r="K5" i="29" a="1"/>
  <c r="K5" i="29" s="1"/>
  <c r="K11" i="28" a="1"/>
  <c r="K11" i="28" s="1"/>
  <c r="K2" i="27" a="1"/>
  <c r="K2" i="27" s="1"/>
  <c r="K10" i="28" a="1"/>
  <c r="K10" i="28" s="1"/>
  <c r="B11" i="28" a="1"/>
  <c r="B11" i="28" s="1"/>
  <c r="AA10" i="29"/>
  <c r="Z10" i="29"/>
  <c r="Y10" i="29"/>
  <c r="K6" i="27" a="1"/>
  <c r="K6" i="27" s="1"/>
  <c r="K9" i="28" a="1"/>
  <c r="K9" i="28" s="1"/>
  <c r="AA9" i="29"/>
  <c r="Z9" i="29"/>
  <c r="Y9" i="29"/>
  <c r="K6" i="29" a="1"/>
  <c r="K6" i="29" s="1"/>
  <c r="C11" i="28" a="1"/>
  <c r="C11" i="28" s="1"/>
  <c r="K10" i="29" a="1"/>
  <c r="K10" i="29" s="1"/>
  <c r="K7" i="28" a="1"/>
  <c r="K7" i="28" s="1"/>
  <c r="K5" i="27" a="1"/>
  <c r="K5" i="27" s="1"/>
  <c r="K8" i="28" a="1"/>
  <c r="K8" i="28" s="1"/>
  <c r="K7" i="21" a="1"/>
  <c r="K7" i="21" s="1"/>
  <c r="K10" i="21" a="1"/>
  <c r="K10" i="21" s="1"/>
  <c r="K10" i="27" a="1"/>
  <c r="K10" i="27" s="1"/>
  <c r="K3" i="21" a="1"/>
  <c r="K3" i="21" s="1"/>
  <c r="K8" i="27" a="1"/>
  <c r="K8" i="27" s="1"/>
  <c r="K4" i="29" a="1"/>
  <c r="K4" i="29" s="1"/>
  <c r="K9" i="27" a="1"/>
  <c r="K9" i="27" s="1"/>
  <c r="I11" i="27" a="1"/>
  <c r="I11" i="27" s="1"/>
  <c r="K11" i="27" a="1"/>
  <c r="K11" i="27" s="1"/>
  <c r="B11" i="27" a="1"/>
  <c r="B11" i="27" s="1"/>
  <c r="I11" i="28" a="1"/>
  <c r="I11" i="28" s="1"/>
  <c r="I11" i="29" a="1"/>
  <c r="I11" i="29" s="1"/>
  <c r="C11" i="27" a="1"/>
  <c r="C11" i="27" s="1"/>
  <c r="I11" i="21" a="1"/>
  <c r="I11" i="21" s="1"/>
  <c r="K11" i="21" a="1"/>
  <c r="K11" i="21" s="1"/>
  <c r="C11" i="29" a="1"/>
  <c r="C11" i="29" s="1"/>
  <c r="B11" i="29" a="1"/>
  <c r="B11" i="29" s="1"/>
  <c r="C11" i="21" a="1"/>
  <c r="C11" i="21" s="1"/>
  <c r="B11" i="21" a="1"/>
  <c r="B11" i="21" s="1"/>
  <c r="K11" i="29" a="1"/>
  <c r="K11" i="29" s="1"/>
  <c r="W2" i="21" l="1"/>
  <c r="P2" i="21"/>
  <c r="P2" i="27" s="1"/>
  <c r="Q2" i="21"/>
  <c r="Q2" i="27" s="1"/>
  <c r="AA11" i="29" l="1"/>
  <c r="Z11" i="29"/>
  <c r="Y11" i="29"/>
  <c r="AA2" i="21"/>
  <c r="Y2" i="21"/>
  <c r="Z2" i="21"/>
  <c r="Z2" i="27"/>
  <c r="S2" i="21"/>
  <c r="S2" i="27" s="1"/>
  <c r="T2" i="21"/>
  <c r="T2" i="27" s="1"/>
  <c r="R2" i="21"/>
  <c r="R2" i="27" s="1"/>
  <c r="U2" i="21"/>
  <c r="U2" i="27" s="1"/>
  <c r="V2" i="21"/>
  <c r="V2" i="27" s="1"/>
  <c r="X2" i="27" l="1"/>
  <c r="Y2" i="27"/>
</calcChain>
</file>

<file path=xl/sharedStrings.xml><?xml version="1.0" encoding="utf-8"?>
<sst xmlns="http://schemas.openxmlformats.org/spreadsheetml/2006/main" count="1165" uniqueCount="314">
  <si>
    <t>Subsector</t>
  </si>
  <si>
    <t>&lt;100°C</t>
  </si>
  <si>
    <t>100°C - 200°C</t>
  </si>
  <si>
    <t>200°C - 500°C</t>
  </si>
  <si>
    <t>500°C - 1000°C</t>
  </si>
  <si>
    <t>&gt;1000°C</t>
  </si>
  <si>
    <t>Iron and steel</t>
  </si>
  <si>
    <t>Rolled steel</t>
  </si>
  <si>
    <t>Non-ferrous metals</t>
  </si>
  <si>
    <t>Aluminum, primary</t>
  </si>
  <si>
    <t>Aluminum, secondary</t>
  </si>
  <si>
    <t>Aluminum extruding</t>
  </si>
  <si>
    <t>Aluminum foundries</t>
  </si>
  <si>
    <t>Aluminium rolling</t>
  </si>
  <si>
    <t>Copper, primary</t>
  </si>
  <si>
    <t>Copper, secondary</t>
  </si>
  <si>
    <t>Copper further treatment</t>
  </si>
  <si>
    <t>Zinc, primary</t>
  </si>
  <si>
    <t>Zinc, secondary</t>
  </si>
  <si>
    <t>Paper</t>
  </si>
  <si>
    <t>Chemical pulp</t>
  </si>
  <si>
    <t>Mechanical pulp</t>
  </si>
  <si>
    <t>Recovered fibers</t>
  </si>
  <si>
    <t>Container glass</t>
  </si>
  <si>
    <t>Flat glass</t>
  </si>
  <si>
    <t>Fiber glass</t>
  </si>
  <si>
    <t>Other glass</t>
  </si>
  <si>
    <t>Houseware, sanitary ware</t>
  </si>
  <si>
    <t>Technical, other ceramics</t>
  </si>
  <si>
    <t>Tiles, plates, refractories</t>
  </si>
  <si>
    <t>Gypsum</t>
  </si>
  <si>
    <t>Bricks</t>
  </si>
  <si>
    <t>Basic chemicals</t>
  </si>
  <si>
    <t>Adipic acid</t>
  </si>
  <si>
    <t>Calcium carbide</t>
  </si>
  <si>
    <t>Carbon black</t>
  </si>
  <si>
    <t>Chlorine, diaphragma</t>
  </si>
  <si>
    <t>Chlorine, membrane</t>
  </si>
  <si>
    <t>Chlorine, mercury</t>
  </si>
  <si>
    <t>Ethylene</t>
  </si>
  <si>
    <t>Poly carbonate</t>
  </si>
  <si>
    <t>Poly ethylene</t>
  </si>
  <si>
    <t>Poly propylene</t>
  </si>
  <si>
    <t>Poly sulfones</t>
  </si>
  <si>
    <t>Soda ash</t>
  </si>
  <si>
    <t>TDI</t>
  </si>
  <si>
    <t>Titanium dioxide</t>
  </si>
  <si>
    <t>Sugar</t>
  </si>
  <si>
    <t>Dairy</t>
  </si>
  <si>
    <t>Brewing</t>
  </si>
  <si>
    <t>Meat processing</t>
  </si>
  <si>
    <t>Bread &amp; bakery</t>
  </si>
  <si>
    <t>Ammonia</t>
  </si>
  <si>
    <t>Methanol</t>
  </si>
  <si>
    <t>Nitric acid</t>
  </si>
  <si>
    <t>Oxygen</t>
  </si>
  <si>
    <t>Extrusion</t>
  </si>
  <si>
    <t>Injection moulding</t>
  </si>
  <si>
    <t>Blow moulding</t>
  </si>
  <si>
    <t>&gt;500°C</t>
  </si>
  <si>
    <t>Starch</t>
  </si>
  <si>
    <t>Fuels</t>
  </si>
  <si>
    <t>Electricity</t>
  </si>
  <si>
    <t>Temperature distribution heating
[1=100%]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</si>
  <si>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</si>
  <si>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</si>
  <si>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</si>
  <si>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</si>
  <si>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</si>
  <si>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</si>
  <si>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</si>
  <si>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</si>
  <si>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</si>
  <si>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</si>
  <si>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</si>
  <si>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</si>
  <si>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</si>
  <si>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</si>
  <si>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</si>
  <si>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</si>
  <si>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</si>
  <si>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</si>
  <si>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</si>
  <si>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</si>
  <si>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</si>
  <si>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</si>
  <si>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</si>
  <si>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</si>
  <si>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</si>
  <si>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</si>
  <si>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</si>
  <si>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</si>
  <si>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</si>
  <si>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</si>
  <si>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</si>
  <si>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</si>
  <si>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</si>
  <si>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</si>
  <si>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</si>
  <si>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</si>
  <si>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</si>
  <si>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</si>
  <si>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</si>
  <si>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</si>
  <si>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</si>
  <si>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</si>
  <si>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</si>
  <si>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</si>
  <si>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</si>
  <si>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Description</t>
  </si>
  <si>
    <t>&lt;-30°C</t>
  </si>
  <si>
    <t>-30-0°C</t>
  </si>
  <si>
    <t>C12 - Manufacture of tobacco products</t>
  </si>
  <si>
    <t>C13 - Manufacture of textiles</t>
  </si>
  <si>
    <t>C14 - Manufacture of wearing apparel</t>
  </si>
  <si>
    <t>C15 - Manufacture of leather and related products</t>
  </si>
  <si>
    <t>C16 - Manufacture of wood and of products of wood and cork, except furniture; manufacture of articles of straw and plaiting materials</t>
  </si>
  <si>
    <t>C17 - Manufacture of paper and paper products</t>
  </si>
  <si>
    <t>C18 - Printing and reproduction of recorded media</t>
  </si>
  <si>
    <t>C20 - Manufacture of chemicals and chemical products</t>
  </si>
  <si>
    <t>C21 - Manufacture of basic pharmaceutical products and pharmaceutical preparations</t>
  </si>
  <si>
    <t>C22 - Manufacture of rubber and plastic products</t>
  </si>
  <si>
    <t>C23 - Manufacture of other non-metallic mineral products</t>
  </si>
  <si>
    <t>C24 - Manufacture of basic metals</t>
  </si>
  <si>
    <t>C25 - Manufacture of fabricated metal products, except machinery and equipment</t>
  </si>
  <si>
    <t>C26 - Manufacture of computer, electronic and optical products</t>
  </si>
  <si>
    <t>C27 - Manufacture of electrical equipment</t>
  </si>
  <si>
    <t>C28 - Manufacture of machinery and equipment n.e.c.</t>
  </si>
  <si>
    <t>C29 - Manufacture of motor vehicles, trailers and semi-trailers</t>
  </si>
  <si>
    <t>C30 - Manufacture of other transport equipment</t>
  </si>
  <si>
    <t>C31 - Manufacture of furniture</t>
  </si>
  <si>
    <t>C32 - Other manufacturing</t>
  </si>
  <si>
    <t>C33 - Repair and installation of machinery and equipment</t>
  </si>
  <si>
    <t xml:space="preserve">C10 </t>
  </si>
  <si>
    <t>C10 - Manufacture of food products</t>
  </si>
  <si>
    <t>C11 - Manufacture of beverages</t>
  </si>
  <si>
    <t>Final Dropdown</t>
  </si>
  <si>
    <t>Adress</t>
  </si>
  <si>
    <t>Street</t>
  </si>
  <si>
    <t>City code</t>
  </si>
  <si>
    <t>Site name</t>
  </si>
  <si>
    <t>Company name</t>
  </si>
  <si>
    <t>City</t>
  </si>
  <si>
    <t>Country</t>
  </si>
  <si>
    <t>Production</t>
  </si>
  <si>
    <t>GWh/year</t>
  </si>
  <si>
    <t>Site coordinates</t>
  </si>
  <si>
    <t>Please select</t>
  </si>
  <si>
    <t>longitude</t>
  </si>
  <si>
    <t>latitude</t>
  </si>
  <si>
    <t>0-15°C</t>
  </si>
  <si>
    <t>100-200°C</t>
  </si>
  <si>
    <t>200-500°C</t>
  </si>
  <si>
    <t>Product</t>
  </si>
  <si>
    <t>SiteID</t>
  </si>
  <si>
    <t>CompanyName</t>
  </si>
  <si>
    <t>SiteName</t>
  </si>
  <si>
    <t>Address</t>
  </si>
  <si>
    <t>CityCode</t>
  </si>
  <si>
    <t>geom</t>
  </si>
  <si>
    <t>DataSource</t>
  </si>
  <si>
    <t>Emissions_ETS_2014</t>
  </si>
  <si>
    <t>Emissions_EPRTR_2014</t>
  </si>
  <si>
    <t>Emissions_Unit</t>
  </si>
  <si>
    <t>Production_Unit</t>
  </si>
  <si>
    <t>Fuel_Demand</t>
  </si>
  <si>
    <t>EnergyDemand_Unit</t>
  </si>
  <si>
    <t>Excess_Heat_100-200C</t>
  </si>
  <si>
    <t>Excess_Heat_200-500C</t>
  </si>
  <si>
    <t>Excess_Heat_500C</t>
  </si>
  <si>
    <t>ExcessHeat_Unit</t>
  </si>
  <si>
    <t>tonnes/year</t>
  </si>
  <si>
    <t>Cement</t>
  </si>
  <si>
    <t>Area</t>
  </si>
  <si>
    <t>Subsector (according to NACE 2008)</t>
  </si>
  <si>
    <t>J63 - Information service activities</t>
  </si>
  <si>
    <t>Plant</t>
  </si>
  <si>
    <t>Integrated steelworks</t>
  </si>
  <si>
    <t>Electric arc steelworks</t>
  </si>
  <si>
    <t>Direct reduction NG steelworks</t>
  </si>
  <si>
    <t>Smelting reduction steelworks</t>
  </si>
  <si>
    <t>Cement plant dry</t>
  </si>
  <si>
    <t>Cement plant semi-dry</t>
  </si>
  <si>
    <t>Cement plant wet</t>
  </si>
  <si>
    <t>Lime plant</t>
  </si>
  <si>
    <t>Lime</t>
  </si>
  <si>
    <t>Chlorine</t>
  </si>
  <si>
    <t>Datacenter</t>
  </si>
  <si>
    <t>Computing power</t>
  </si>
  <si>
    <t>Einheit</t>
  </si>
  <si>
    <t>Calculation via</t>
  </si>
  <si>
    <t>3) Sector selection</t>
  </si>
  <si>
    <t>1) Manual input</t>
  </si>
  <si>
    <t>2) Plant selection &amp; Production</t>
  </si>
  <si>
    <t>4) Plant selection &amp; Employees</t>
  </si>
  <si>
    <t>NACE-Code</t>
  </si>
  <si>
    <t>&lt;100?</t>
  </si>
  <si>
    <t>reference parameter</t>
  </si>
  <si>
    <t>Reference parameter unit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</si>
  <si>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</si>
  <si>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GWh/ year</t>
  </si>
  <si>
    <t>_C10</t>
  </si>
  <si>
    <t>No data available</t>
  </si>
  <si>
    <t>&lt; 100°C</t>
  </si>
  <si>
    <t>Electricity_Demand</t>
  </si>
  <si>
    <t>Heat_Demand_Total</t>
  </si>
  <si>
    <t>Heat_Demand_Below100</t>
  </si>
  <si>
    <t>Heat_Demand_100-200</t>
  </si>
  <si>
    <t>Heat_Demand_200-500</t>
  </si>
  <si>
    <t>Heat_Demand_Above500</t>
  </si>
  <si>
    <t>Industry Sector</t>
  </si>
  <si>
    <t>Machinery</t>
  </si>
  <si>
    <t>Food &amp; tobacco</t>
  </si>
  <si>
    <t>Pulp &amp; Paper</t>
  </si>
  <si>
    <t xml:space="preserve">Motor vehicles </t>
  </si>
  <si>
    <t>Rubber and plastic products</t>
  </si>
  <si>
    <t>Glass and ceramic</t>
  </si>
  <si>
    <t>Metal processing</t>
  </si>
  <si>
    <t>Other chemical industry</t>
  </si>
  <si>
    <t>Non-ferrous metals and casting</t>
  </si>
  <si>
    <t>Other non-metallic mineral products</t>
  </si>
  <si>
    <t>Metal manufacturing</t>
  </si>
  <si>
    <t>&gt;1000°C (&lt;1500°C)</t>
  </si>
  <si>
    <t>Calculation basis</t>
  </si>
  <si>
    <t xml:space="preserve"> Fuel consumption for heat generation</t>
  </si>
  <si>
    <t>NACE Classification</t>
  </si>
  <si>
    <t>Conversion efficiency from final energy to heat</t>
  </si>
  <si>
    <t>Specific process cooling demand per tonne produced
[GJ/t]</t>
  </si>
  <si>
    <t>&gt; 15°C</t>
  </si>
  <si>
    <t>Hilfe für Datenimport - Spalte B</t>
  </si>
  <si>
    <t>Hilfe für Datenimport - Spalte C</t>
  </si>
  <si>
    <t>?</t>
  </si>
  <si>
    <t>Evtl noch WVerweis einbauen ab Production</t>
  </si>
  <si>
    <t>k.A.</t>
  </si>
  <si>
    <t>Option 1 - Manual input</t>
  </si>
  <si>
    <t>Option 2 - Plant selection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</si>
  <si>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-emissions</t>
    </r>
  </si>
  <si>
    <t>Heat_Demand_500-1000</t>
  </si>
  <si>
    <t>Heat_Demand_Above1000</t>
  </si>
  <si>
    <t>NACE_Forecast Übersetzung</t>
  </si>
  <si>
    <t>Paper and printing</t>
  </si>
  <si>
    <t>Non-metallic mineral products</t>
  </si>
  <si>
    <t>Chemical industry</t>
  </si>
  <si>
    <t>Food, drink and tobacco</t>
  </si>
  <si>
    <t>Engineering and other metal</t>
  </si>
  <si>
    <t>Other non-classified</t>
  </si>
  <si>
    <t>Refineries</t>
  </si>
  <si>
    <t>Glass</t>
  </si>
  <si>
    <t>(unkown)</t>
  </si>
  <si>
    <t>ICT</t>
  </si>
  <si>
    <t>Calculated heat demand per tonne product [GJ/t]</t>
  </si>
  <si>
    <t>Calculated cooling demand per tonne product [GJ/t]</t>
  </si>
  <si>
    <t>Please select NACE-Code first</t>
  </si>
  <si>
    <t xml:space="preserve">Fassung </t>
  </si>
  <si>
    <t>Eintrag</t>
  </si>
  <si>
    <t>Datum</t>
  </si>
  <si>
    <t>Blatt</t>
  </si>
  <si>
    <t>Bereich/Zelle</t>
  </si>
  <si>
    <t>Änderungsbedarf/Fehler/Kommentar</t>
  </si>
  <si>
    <t>Vorgenommen Änderung</t>
  </si>
  <si>
    <t>(später auszufüllen)</t>
  </si>
  <si>
    <t>Versionshistorie</t>
  </si>
  <si>
    <t>Fassung vom</t>
  </si>
  <si>
    <t>Beschreibung/Änderungsübersicht</t>
  </si>
  <si>
    <t>Bearbeiter</t>
  </si>
  <si>
    <t xml:space="preserve">Excel-Toll Add industry Plant </t>
  </si>
  <si>
    <t>HOT MAPS</t>
  </si>
  <si>
    <t>Lisa Neusel</t>
  </si>
  <si>
    <t>Erstentwurf des Tools</t>
  </si>
  <si>
    <t>Lisa</t>
  </si>
  <si>
    <t>xx.xx.2019</t>
  </si>
  <si>
    <t>Input - General information</t>
  </si>
  <si>
    <t>D15</t>
  </si>
  <si>
    <t>Unklar, was mit xxx gemeint ist (Beispielzeile)</t>
  </si>
  <si>
    <t>Dataset Option 3</t>
  </si>
  <si>
    <t>NACE Code short</t>
  </si>
  <si>
    <t>im Rahmen des Vorhabens</t>
  </si>
  <si>
    <t>Ali</t>
  </si>
  <si>
    <t xml:space="preserve">Eingabe generell </t>
  </si>
  <si>
    <t>Datenformate für die Eingaben vorgeben (Text, Zahl, usw.)</t>
  </si>
  <si>
    <t>Übergreifend</t>
  </si>
  <si>
    <t xml:space="preserve">Wenn ich Option 2 wähle, dann wird Option 3 ausgeblendet; Option 1 jedoch nicht.  </t>
  </si>
  <si>
    <t>Alle Bereiche mit %-Eingaben</t>
  </si>
  <si>
    <t>In den %Feldern kann ich über 100% eingeben, ggf. blockieren</t>
  </si>
  <si>
    <t>Teilweise finden sich noch unterschiedliche Schriftarten im Dokument (bspw. Option 3 Spalten I/J) -&gt; Schritftart vereinheitlichen -&gt; ggf. Serifenschrift wählen</t>
  </si>
  <si>
    <t>Wenn die Datei geöffnet wird: irgendwo scheint noch eine Verknüpfung zu einem externen Excelblatt zu sein. Finden, eliminieren.</t>
  </si>
  <si>
    <t>Für Koordinaten Format vorgegeben, Rest offen</t>
  </si>
  <si>
    <t>entfernt</t>
  </si>
  <si>
    <t>erledigt</t>
  </si>
  <si>
    <t xml:space="preserve"> für Option 1 --&gt; bedingt formatiert in rot!</t>
  </si>
  <si>
    <t>Dataset Option 2</t>
  </si>
  <si>
    <t>Korrigierte Version an TU Wien</t>
  </si>
  <si>
    <t>Option 2 - Plant selectrion</t>
  </si>
  <si>
    <t>Bedingte Formatierung wenn Drop Down bei Plant nicht mehr aktuell (optional je nach User Feedback)</t>
  </si>
  <si>
    <t>13/11/2019</t>
  </si>
  <si>
    <t>Neue Version mit angepasster Datenstruktur für den Import in die Toolbox und optionalen Feldern (da viele abfragen NOCH nicht benötigt werden)</t>
  </si>
  <si>
    <t>Zuordnung zu HotMaps Symbology</t>
  </si>
  <si>
    <t>_Ple</t>
  </si>
  <si>
    <t>Nach Bernhards Mail wurde die Zeile "Production" und Folgende überarbeitet, Sonderfall Datencenter waren schwer abbildbar, da Production aber gar nicht ex bzw. importiert wird derzeit, wurde die Extra-Abfrage nach Production weggelassen.</t>
  </si>
  <si>
    <t>Überarbeitet Version hauptsächlich im Bereich Import und Option2 - Plant Selection</t>
  </si>
  <si>
    <t>Excess heat potential</t>
  </si>
  <si>
    <t>Heat demand</t>
  </si>
  <si>
    <t>Specific process heat demand by temperature level  in %</t>
  </si>
  <si>
    <t>Source:</t>
  </si>
  <si>
    <t>Excess heat factor</t>
  </si>
  <si>
    <t>Kemmler et al.: Datenbasis Endenergieverbrach und Energieeffizienz in der Zeitreihe, Ergebnistabellen für die Jahre 2005 - 2014, im Auftrag des Umweltbundesamt (Stand: 05.07.2016)
Own calculation based on energy consumption by heat levels for the year 2014</t>
  </si>
  <si>
    <t>Brückner, Sarah: Industrielle Abwärme in Deutschland, München.
Temperature distribution: Own assumptions by Fraunhofer ISI based on Kemmler et al. (Datenbasis Endenergieverbrach und Energieeffizienz in der Zeitreihe, 2014)</t>
  </si>
  <si>
    <t>Temperature distribution excess heat in %</t>
  </si>
  <si>
    <t>ID</t>
  </si>
  <si>
    <t>Final energy demand 
[GJ/t]</t>
  </si>
  <si>
    <r>
      <rPr>
        <b/>
        <sz val="11"/>
        <rFont val="Calibri"/>
        <family val="2"/>
        <scheme val="minor"/>
      </rPr>
      <t>Please note</t>
    </r>
    <r>
      <rPr>
        <sz val="11"/>
        <rFont val="Calibri"/>
        <family val="2"/>
        <scheme val="minor"/>
      </rPr>
      <t>: Conversion efficiency from final energy to heat is assumed to be 90%</t>
    </r>
  </si>
  <si>
    <t>Total Excess heat per tonne of product
[GJ/t]</t>
  </si>
  <si>
    <t>Temperature distribution excess heat
[1=100%]</t>
  </si>
  <si>
    <t>HotMaps industrial sites industry benchmarks:
Simon Pezzutto, Stefano Zambotti, Silvia Croce, Pietro Zambelli, Giulia Garegnani, Chiara Scaramuzzino, Ramón Pascual Pascuas, Alyona Zubaryeva, Franziska Haas, Dagmar Exner (EURAC), Andreas Müller (e-think), Michael Hartner (TUW), Tobias Fleiter, Anna-Lena Klingler, Matthias Kühnbach, Pia Manz, Simon Marwitz, Matthias Rehfeldt, Jan Steinbach, Eftim Popovski (Fraunhofer ISI) Reviewed by Lukas Kranzl, Sara Fritz (TUW)
Hotmaps Project, D2.3 WP2 Report – Open Data Set for the EU28,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</si>
</sst>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/>
    <xf numFmtId="9" fontId="2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1" fillId="0" borderId="0"/>
    <xf numFmtId="0" fontId="16" fillId="16" borderId="0" applyNumberFormat="0" applyBorder="0" applyAlignment="0" applyProtection="0"/>
    <xf numFmtId="0" fontId="4" fillId="17" borderId="0" applyNumberFormat="0" applyBorder="0" applyAlignment="0" applyProtection="0"/>
    <xf numFmtId="9" fontId="2" fillId="0" borderId="0" applyFont="0" applyFill="0" applyBorder="0" applyAlignment="0" applyProtection="0"/>
    <xf numFmtId="0" fontId="6" fillId="0" borderId="0"/>
  </cellStyleXfs>
  <cellXfs count="166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vertical="top" wrapText="1"/>
    </xf>
    <xf numFmtId="0" fontId="0" fillId="4" borderId="0" xfId="0" applyFill="1"/>
    <xf numFmtId="164" fontId="0" fillId="2" borderId="0" xfId="0" applyNumberFormat="1" applyFont="1" applyFill="1" applyBorder="1" applyAlignment="1">
      <alignment vertical="center" wrapText="1"/>
    </xf>
    <xf numFmtId="0" fontId="0" fillId="6" borderId="0" xfId="0" applyFill="1"/>
    <xf numFmtId="0" fontId="0" fillId="8" borderId="0" xfId="0" applyFill="1"/>
    <xf numFmtId="0" fontId="0" fillId="0" borderId="0" xfId="0" applyBorder="1"/>
    <xf numFmtId="17" fontId="0" fillId="0" borderId="0" xfId="0" applyNumberFormat="1"/>
    <xf numFmtId="16" fontId="0" fillId="0" borderId="0" xfId="0" applyNumberFormat="1"/>
    <xf numFmtId="0" fontId="0" fillId="0" borderId="0" xfId="0" quotePrefix="1"/>
    <xf numFmtId="0" fontId="0" fillId="3" borderId="0" xfId="0" applyFont="1" applyFill="1" applyAlignment="1">
      <alignment vertical="top"/>
    </xf>
    <xf numFmtId="0" fontId="1" fillId="0" borderId="0" xfId="0" applyFont="1"/>
    <xf numFmtId="0" fontId="0" fillId="7" borderId="0" xfId="0" applyFill="1"/>
    <xf numFmtId="0" fontId="0" fillId="0" borderId="1" xfId="0" applyBorder="1"/>
    <xf numFmtId="0" fontId="0" fillId="0" borderId="0" xfId="0" applyAlignment="1">
      <alignment horizontal="left"/>
    </xf>
    <xf numFmtId="165" fontId="0" fillId="0" borderId="1" xfId="0" applyNumberFormat="1" applyBorder="1"/>
    <xf numFmtId="165" fontId="0" fillId="0" borderId="0" xfId="0" applyNumberFormat="1" applyBorder="1"/>
    <xf numFmtId="0" fontId="0" fillId="0" borderId="0" xfId="0" applyFill="1" applyBorder="1"/>
    <xf numFmtId="0" fontId="0" fillId="11" borderId="17" xfId="0" applyFont="1" applyFill="1" applyBorder="1"/>
    <xf numFmtId="0" fontId="0" fillId="10" borderId="17" xfId="0" applyFont="1" applyFill="1" applyBorder="1"/>
    <xf numFmtId="0" fontId="0" fillId="7" borderId="17" xfId="0" applyFont="1" applyFill="1" applyBorder="1"/>
    <xf numFmtId="0" fontId="0" fillId="11" borderId="16" xfId="0" applyFont="1" applyFill="1" applyBorder="1"/>
    <xf numFmtId="2" fontId="0" fillId="0" borderId="0" xfId="0" applyNumberFormat="1"/>
    <xf numFmtId="0" fontId="1" fillId="0" borderId="1" xfId="0" applyFont="1" applyFill="1" applyBorder="1"/>
    <xf numFmtId="0" fontId="0" fillId="0" borderId="2" xfId="0" applyBorder="1"/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/>
    <xf numFmtId="0" fontId="0" fillId="5" borderId="0" xfId="0" applyFill="1"/>
    <xf numFmtId="0" fontId="0" fillId="0" borderId="1" xfId="0" applyBorder="1" applyAlignment="1">
      <alignment horizontal="left"/>
    </xf>
    <xf numFmtId="0" fontId="1" fillId="12" borderId="0" xfId="0" applyFont="1" applyFill="1"/>
    <xf numFmtId="0" fontId="1" fillId="2" borderId="1" xfId="0" applyFont="1" applyFill="1" applyBorder="1"/>
    <xf numFmtId="0" fontId="0" fillId="13" borderId="0" xfId="0" applyFill="1"/>
    <xf numFmtId="0" fontId="0" fillId="0" borderId="0" xfId="0" applyFont="1" applyAlignment="1">
      <alignment horizontal="left"/>
    </xf>
    <xf numFmtId="0" fontId="1" fillId="14" borderId="0" xfId="0" applyFont="1" applyFill="1"/>
    <xf numFmtId="0" fontId="0" fillId="14" borderId="0" xfId="0" applyFill="1"/>
    <xf numFmtId="0" fontId="0" fillId="2" borderId="1" xfId="0" applyFill="1" applyBorder="1"/>
    <xf numFmtId="0" fontId="8" fillId="15" borderId="18" xfId="0" applyFont="1" applyFill="1" applyBorder="1" applyAlignment="1">
      <alignment horizontal="left" vertical="top"/>
    </xf>
    <xf numFmtId="0" fontId="8" fillId="15" borderId="18" xfId="0" applyFont="1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14" fontId="0" fillId="9" borderId="14" xfId="0" applyNumberFormat="1" applyFill="1" applyBorder="1" applyAlignment="1">
      <alignment horizontal="left" vertical="top"/>
    </xf>
    <xf numFmtId="0" fontId="0" fillId="9" borderId="14" xfId="0" applyFill="1" applyBorder="1" applyAlignment="1">
      <alignment vertical="top" wrapText="1"/>
    </xf>
    <xf numFmtId="14" fontId="0" fillId="3" borderId="14" xfId="0" applyNumberFormat="1" applyFill="1" applyBorder="1" applyAlignment="1">
      <alignment horizontal="left" vertical="top"/>
    </xf>
    <xf numFmtId="0" fontId="0" fillId="3" borderId="14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13" fillId="15" borderId="19" xfId="0" applyFont="1" applyFill="1" applyBorder="1" applyAlignment="1">
      <alignment horizontal="left" vertical="top"/>
    </xf>
    <xf numFmtId="0" fontId="8" fillId="15" borderId="19" xfId="0" applyFont="1" applyFill="1" applyBorder="1" applyAlignment="1">
      <alignment horizontal="left" vertical="top"/>
    </xf>
    <xf numFmtId="0" fontId="13" fillId="15" borderId="20" xfId="0" applyFont="1" applyFill="1" applyBorder="1" applyAlignment="1">
      <alignment horizontal="left" vertical="top"/>
    </xf>
    <xf numFmtId="0" fontId="14" fillId="3" borderId="0" xfId="0" applyFont="1" applyFill="1" applyAlignment="1">
      <alignment vertical="top"/>
    </xf>
    <xf numFmtId="0" fontId="15" fillId="3" borderId="21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vertical="top"/>
    </xf>
    <xf numFmtId="14" fontId="0" fillId="3" borderId="0" xfId="0" applyNumberFormat="1" applyFont="1" applyFill="1" applyAlignment="1">
      <alignment vertical="top"/>
    </xf>
    <xf numFmtId="0" fontId="8" fillId="15" borderId="0" xfId="0" applyFont="1" applyFill="1" applyBorder="1" applyAlignment="1">
      <alignment horizontal="left" vertical="top"/>
    </xf>
    <xf numFmtId="14" fontId="0" fillId="3" borderId="0" xfId="0" applyNumberForma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14" fontId="16" fillId="16" borderId="14" xfId="7" applyNumberFormat="1" applyBorder="1" applyAlignment="1">
      <alignment horizontal="left" vertical="top"/>
    </xf>
    <xf numFmtId="0" fontId="0" fillId="9" borderId="0" xfId="0" applyFill="1"/>
    <xf numFmtId="0" fontId="0" fillId="0" borderId="0" xfId="0" applyFont="1" applyFill="1"/>
    <xf numFmtId="0" fontId="0" fillId="9" borderId="1" xfId="0" applyFont="1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19" borderId="12" xfId="0" applyFont="1" applyFill="1" applyBorder="1" applyAlignment="1">
      <alignment horizontal="center" vertical="top" textRotation="90" wrapText="1"/>
    </xf>
    <xf numFmtId="0" fontId="4" fillId="0" borderId="6" xfId="2" applyFont="1" applyFill="1" applyBorder="1" applyAlignment="1">
      <alignment horizontal="center" vertical="top" wrapText="1"/>
    </xf>
    <xf numFmtId="0" fontId="1" fillId="19" borderId="6" xfId="0" applyFont="1" applyFill="1" applyBorder="1" applyAlignment="1">
      <alignment horizontal="center" vertical="top" textRotation="90" wrapText="1"/>
    </xf>
    <xf numFmtId="0" fontId="1" fillId="19" borderId="4" xfId="0" applyFont="1" applyFill="1" applyBorder="1" applyAlignment="1">
      <alignment horizontal="center" vertical="top" textRotation="90" wrapText="1"/>
    </xf>
    <xf numFmtId="0" fontId="1" fillId="0" borderId="0" xfId="0" applyFont="1" applyFill="1" applyBorder="1" applyAlignment="1">
      <alignment horizontal="center" vertical="top" textRotation="90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1" fillId="0" borderId="0" xfId="6" applyBorder="1" applyAlignment="1">
      <alignment vertical="top" wrapText="1"/>
    </xf>
    <xf numFmtId="0" fontId="11" fillId="0" borderId="1" xfId="6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" fontId="11" fillId="0" borderId="0" xfId="4" applyNumberFormat="1" applyFont="1" applyBorder="1" applyAlignment="1">
      <alignment vertical="top" wrapText="1"/>
    </xf>
    <xf numFmtId="1" fontId="11" fillId="0" borderId="1" xfId="4" applyNumberFormat="1" applyFont="1" applyBorder="1" applyAlignment="1">
      <alignment vertical="top" wrapText="1"/>
    </xf>
    <xf numFmtId="2" fontId="11" fillId="0" borderId="2" xfId="6" applyNumberFormat="1" applyFill="1" applyBorder="1" applyAlignment="1">
      <alignment vertical="top" wrapText="1"/>
    </xf>
    <xf numFmtId="1" fontId="0" fillId="0" borderId="1" xfId="4" applyNumberFormat="1" applyFont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1" fontId="0" fillId="0" borderId="0" xfId="4" applyNumberFormat="1" applyFont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1" fontId="11" fillId="0" borderId="6" xfId="4" applyNumberFormat="1" applyFont="1" applyBorder="1" applyAlignment="1">
      <alignment vertical="top" wrapText="1"/>
    </xf>
    <xf numFmtId="1" fontId="11" fillId="0" borderId="4" xfId="4" applyNumberFormat="1" applyFont="1" applyBorder="1" applyAlignment="1">
      <alignment vertical="top" wrapText="1"/>
    </xf>
    <xf numFmtId="2" fontId="11" fillId="0" borderId="9" xfId="6" applyNumberFormat="1" applyFill="1" applyBorder="1" applyAlignment="1">
      <alignment vertical="top" wrapText="1"/>
    </xf>
    <xf numFmtId="166" fontId="0" fillId="0" borderId="0" xfId="0" applyNumberFormat="1" applyAlignment="1">
      <alignment vertical="top" wrapText="1"/>
    </xf>
    <xf numFmtId="0" fontId="0" fillId="0" borderId="3" xfId="0" applyBorder="1" applyAlignment="1">
      <alignment vertical="top" wrapText="1"/>
    </xf>
    <xf numFmtId="0" fontId="11" fillId="0" borderId="6" xfId="6" applyBorder="1" applyAlignment="1">
      <alignment vertical="top" wrapText="1"/>
    </xf>
    <xf numFmtId="0" fontId="11" fillId="0" borderId="15" xfId="6" applyBorder="1" applyAlignment="1">
      <alignment vertical="top" wrapText="1"/>
    </xf>
    <xf numFmtId="0" fontId="17" fillId="0" borderId="13" xfId="0" applyFont="1" applyFill="1" applyBorder="1" applyAlignment="1" applyProtection="1">
      <alignment vertical="center"/>
    </xf>
    <xf numFmtId="0" fontId="17" fillId="0" borderId="12" xfId="0" applyFont="1" applyFill="1" applyBorder="1" applyAlignment="1" applyProtection="1">
      <alignment vertical="center"/>
    </xf>
    <xf numFmtId="0" fontId="1" fillId="2" borderId="14" xfId="0" applyFont="1" applyFill="1" applyBorder="1" applyAlignment="1">
      <alignment horizontal="center" vertical="center" textRotation="90" wrapText="1"/>
    </xf>
    <xf numFmtId="165" fontId="0" fillId="0" borderId="0" xfId="0" applyNumberFormat="1" applyFill="1" applyBorder="1"/>
    <xf numFmtId="0" fontId="1" fillId="21" borderId="14" xfId="0" applyFont="1" applyFill="1" applyBorder="1" applyAlignment="1" applyProtection="1">
      <alignment horizontal="center" vertical="center" textRotation="90" wrapText="1"/>
    </xf>
    <xf numFmtId="0" fontId="3" fillId="21" borderId="22" xfId="0" applyFont="1" applyFill="1" applyBorder="1" applyAlignment="1" applyProtection="1">
      <alignment horizontal="center" vertical="top" wrapText="1"/>
    </xf>
    <xf numFmtId="0" fontId="19" fillId="3" borderId="14" xfId="0" applyFont="1" applyFill="1" applyBorder="1" applyAlignment="1" applyProtection="1">
      <alignment horizontal="left" vertical="center" wrapText="1"/>
    </xf>
    <xf numFmtId="0" fontId="1" fillId="21" borderId="14" xfId="0" applyFont="1" applyFill="1" applyBorder="1" applyAlignment="1" applyProtection="1">
      <alignment horizontal="center" textRotation="90" wrapText="1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19" fillId="0" borderId="0" xfId="1" applyFont="1" applyBorder="1"/>
    <xf numFmtId="164" fontId="19" fillId="0" borderId="1" xfId="1" applyFont="1" applyBorder="1"/>
    <xf numFmtId="164" fontId="19" fillId="0" borderId="1" xfId="1" applyFont="1" applyFill="1" applyBorder="1"/>
    <xf numFmtId="164" fontId="19" fillId="0" borderId="0" xfId="1" applyFont="1" applyFill="1" applyBorder="1"/>
    <xf numFmtId="165" fontId="19" fillId="0" borderId="1" xfId="0" applyNumberFormat="1" applyFont="1" applyBorder="1"/>
    <xf numFmtId="0" fontId="19" fillId="0" borderId="0" xfId="0" applyFont="1" applyFill="1" applyBorder="1"/>
    <xf numFmtId="165" fontId="19" fillId="0" borderId="0" xfId="0" applyNumberFormat="1" applyFont="1" applyFill="1" applyBorder="1"/>
    <xf numFmtId="0" fontId="3" fillId="21" borderId="11" xfId="0" applyFont="1" applyFill="1" applyBorder="1" applyAlignment="1" applyProtection="1">
      <alignment horizontal="center" vertical="top" wrapText="1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8" xfId="0" applyFill="1" applyBorder="1"/>
    <xf numFmtId="0" fontId="0" fillId="0" borderId="10" xfId="0" applyBorder="1"/>
    <xf numFmtId="165" fontId="0" fillId="0" borderId="7" xfId="0" applyNumberFormat="1" applyBorder="1"/>
    <xf numFmtId="165" fontId="0" fillId="0" borderId="10" xfId="0" applyNumberFormat="1" applyBorder="1"/>
    <xf numFmtId="164" fontId="19" fillId="0" borderId="7" xfId="1" applyFont="1" applyBorder="1"/>
    <xf numFmtId="164" fontId="19" fillId="0" borderId="10" xfId="1" applyFont="1" applyBorder="1"/>
    <xf numFmtId="164" fontId="19" fillId="0" borderId="10" xfId="1" applyFont="1" applyFill="1" applyBorder="1"/>
    <xf numFmtId="164" fontId="19" fillId="0" borderId="7" xfId="1" applyFont="1" applyFill="1" applyBorder="1"/>
    <xf numFmtId="165" fontId="19" fillId="0" borderId="10" xfId="0" applyNumberFormat="1" applyFont="1" applyBorder="1"/>
    <xf numFmtId="0" fontId="0" fillId="0" borderId="2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5" xfId="0" applyFill="1" applyBorder="1"/>
    <xf numFmtId="165" fontId="0" fillId="0" borderId="6" xfId="0" applyNumberFormat="1" applyFill="1" applyBorder="1"/>
    <xf numFmtId="165" fontId="0" fillId="0" borderId="15" xfId="0" applyNumberFormat="1" applyFill="1" applyBorder="1"/>
    <xf numFmtId="164" fontId="19" fillId="0" borderId="6" xfId="1" applyFont="1" applyFill="1" applyBorder="1"/>
    <xf numFmtId="164" fontId="19" fillId="0" borderId="15" xfId="1" applyFont="1" applyFill="1" applyBorder="1"/>
    <xf numFmtId="165" fontId="19" fillId="0" borderId="15" xfId="0" applyNumberFormat="1" applyFont="1" applyFill="1" applyBorder="1"/>
    <xf numFmtId="1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1" fillId="21" borderId="14" xfId="0" applyFont="1" applyFill="1" applyBorder="1" applyAlignment="1" applyProtection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1" borderId="11" xfId="0" applyFont="1" applyFill="1" applyBorder="1" applyAlignment="1" applyProtection="1">
      <alignment horizontal="center" vertical="top" wrapText="1"/>
    </xf>
    <xf numFmtId="0" fontId="1" fillId="21" borderId="12" xfId="0" applyFont="1" applyFill="1" applyBorder="1" applyAlignment="1" applyProtection="1">
      <alignment horizontal="center" vertical="top" wrapText="1"/>
    </xf>
    <xf numFmtId="0" fontId="18" fillId="20" borderId="11" xfId="0" applyFont="1" applyFill="1" applyBorder="1" applyAlignment="1" applyProtection="1">
      <alignment horizontal="center" vertical="center"/>
    </xf>
    <xf numFmtId="0" fontId="18" fillId="20" borderId="13" xfId="0" applyFont="1" applyFill="1" applyBorder="1" applyAlignment="1" applyProtection="1">
      <alignment horizontal="center" vertical="center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8" fillId="18" borderId="11" xfId="0" applyFont="1" applyFill="1" applyBorder="1" applyAlignment="1">
      <alignment horizontal="center" vertical="top" wrapText="1"/>
    </xf>
    <xf numFmtId="0" fontId="18" fillId="18" borderId="13" xfId="0" applyFont="1" applyFill="1" applyBorder="1" applyAlignment="1">
      <alignment horizontal="center" vertical="top" wrapText="1"/>
    </xf>
    <xf numFmtId="0" fontId="18" fillId="18" borderId="1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19" borderId="11" xfId="0" applyFont="1" applyFill="1" applyBorder="1" applyAlignment="1">
      <alignment horizontal="center" vertical="top" wrapText="1"/>
    </xf>
    <xf numFmtId="0" fontId="1" fillId="19" borderId="13" xfId="0" applyFont="1" applyFill="1" applyBorder="1" applyAlignment="1">
      <alignment horizontal="center" vertical="top" wrapText="1"/>
    </xf>
    <xf numFmtId="0" fontId="1" fillId="19" borderId="12" xfId="0" applyFont="1" applyFill="1" applyBorder="1" applyAlignment="1">
      <alignment horizontal="center" vertical="top" wrapText="1"/>
    </xf>
    <xf numFmtId="164" fontId="1" fillId="2" borderId="8" xfId="0" applyNumberFormat="1" applyFont="1" applyFill="1" applyBorder="1" applyAlignment="1">
      <alignment horizontal="center" vertical="top" wrapText="1"/>
    </xf>
    <xf numFmtId="164" fontId="1" fillId="2" borderId="9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horizontal="left" vertical="top" wrapText="1"/>
    </xf>
  </cellXfs>
  <cellStyles count="11">
    <cellStyle name="20 % - Akzent6 2" xfId="8"/>
    <cellStyle name="Dezimal 3" xfId="5"/>
    <cellStyle name="Gut" xfId="7" builtinId="26"/>
    <cellStyle name="Komma" xfId="1" builtinId="3"/>
    <cellStyle name="Prozent" xfId="4" builtinId="5"/>
    <cellStyle name="Prozent 10" xfId="9"/>
    <cellStyle name="Standard" xfId="0" builtinId="0"/>
    <cellStyle name="Standard 2" xfId="6"/>
    <cellStyle name="Standard 4 26" xfId="10"/>
    <cellStyle name="Standard 9" xfId="3"/>
    <cellStyle name="Standard_Tabelle5" xfId="2"/>
  </cellStyles>
  <dxfs count="6"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rgb="FF000000"/>
          <bgColor rgb="FFD8E4BC"/>
        </patternFill>
      </fill>
    </dxf>
  </dxfs>
  <tableStyles count="0" defaultTableStyle="TableStyleMedium9" defaultPivotStyle="PivotStyleLight16"/>
  <colors>
    <mruColors>
      <color rgb="FF969696"/>
      <color rgb="FFFF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9</xdr:row>
      <xdr:rowOff>171450</xdr:rowOff>
    </xdr:from>
    <xdr:to>
      <xdr:col>3</xdr:col>
      <xdr:colOff>1750739</xdr:colOff>
      <xdr:row>21</xdr:row>
      <xdr:rowOff>85725</xdr:rowOff>
    </xdr:to>
    <xdr:pic>
      <xdr:nvPicPr>
        <xdr:cNvPr id="2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1885950"/>
          <a:ext cx="3693839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6" name="_C10" displayName="_C10" ref="E1:E14" totalsRowShown="0" dataDxfId="5">
  <autoFilter ref="E1:E14"/>
  <tableColumns count="1">
    <tableColumn id="1" name="_C10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8" name="_C24" displayName="_C24" ref="R1:R16" totalsRowShown="0" dataDxfId="3">
  <autoFilter ref="R1:R16"/>
  <tableColumns count="1">
    <tableColumn id="1" name="C24 - Manufacture of basic metals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9" name="_C11" displayName="_C11" ref="F1:F3" totalsRowShown="0">
  <autoFilter ref="F1:F3"/>
  <tableColumns count="1">
    <tableColumn id="1" name="C11 - Manufacture of beverag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0" name="_C12" displayName="_C12" ref="G1:G2" totalsRowShown="0">
  <autoFilter ref="G1:G2"/>
  <tableColumns count="1">
    <tableColumn id="1" name="C12 - Manufacture of tobacco produc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1" name="_C13" displayName="_C13" ref="H1:H2" totalsRowShown="0">
  <autoFilter ref="H1:H2"/>
  <tableColumns count="1">
    <tableColumn id="1" name="C13 - Manufacture of textil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2" name="_C14" displayName="_C14" ref="I1:I2" totalsRowShown="0">
  <autoFilter ref="I1:I2"/>
  <tableColumns count="1">
    <tableColumn id="1" name="C14 - Manufacture of wearing appare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3" name="_C15" displayName="_C15" ref="J1:J2" totalsRowShown="0">
  <autoFilter ref="J1:J2"/>
  <tableColumns count="1">
    <tableColumn id="1" name="C15 - Manufacture of leather and related product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4" name="_C16" displayName="_C16" ref="K1:K2" totalsRowShown="0">
  <autoFilter ref="K1:K2"/>
  <tableColumns count="1">
    <tableColumn id="1" name="C16 - Manufacture of wood and of products of wood and cork, except furniture; manufacture of articles of straw and plaiting material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6" name="_C17" displayName="_C17" ref="L1:L6" totalsRowShown="0">
  <autoFilter ref="L1:L6"/>
  <tableColumns count="1">
    <tableColumn id="1" name="C17 - Manufacture of paper and paper product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7" name="_C18" displayName="_C18" ref="M1:M2" totalsRowShown="0">
  <autoFilter ref="M1:M2"/>
  <tableColumns count="1">
    <tableColumn id="1" name="C18 - Printing and reproduction of recorded media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8" name="_C20" displayName="_C20" ref="N1:N20" totalsRowShown="0">
  <autoFilter ref="N1:N20"/>
  <tableColumns count="1">
    <tableColumn id="1" name="C20 - Manufacture of chemicals and chemical product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9" name="_C21" displayName="_C21" ref="O1:O2" totalsRowShown="0">
  <autoFilter ref="O1:O2"/>
  <tableColumns count="1">
    <tableColumn id="1" name="C21 - Manufacture of basic pharmaceutical products and pharmaceutical preparation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30" name="_C22" displayName="_C22" ref="P1:P2" totalsRowShown="0">
  <autoFilter ref="P1:P2"/>
  <tableColumns count="1">
    <tableColumn id="1" name="C22 - Manufacture of rubber and plastic product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31" name="_C23" displayName="_C23" ref="Q1:Q15" totalsRowShown="0" dataDxfId="1">
  <autoFilter ref="Q1:Q15"/>
  <tableColumns count="1">
    <tableColumn id="1" name="C23 - Manufacture of other non-metallic mineral products" dataDxfId="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32" name="_C25" displayName="_C25" ref="S1:S2" totalsRowShown="0">
  <autoFilter ref="S1:S2"/>
  <tableColumns count="1">
    <tableColumn id="1" name="C25 - Manufacture of fabricated metal products, except machinery and equipmen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33" name="_C26" displayName="_C26" ref="T1:T2" totalsRowShown="0">
  <autoFilter ref="T1:T2"/>
  <tableColumns count="1">
    <tableColumn id="1" name="C26 - Manufacture of computer, electronic and optical product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34" name="_C27" displayName="_C27" ref="U1:U2" totalsRowShown="0">
  <autoFilter ref="U1:U2"/>
  <tableColumns count="1">
    <tableColumn id="1" name="C27 - Manufacture of electrical equipmen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35" name="_C28" displayName="_C28" ref="V1:V2" totalsRowShown="0">
  <autoFilter ref="V1:V2"/>
  <tableColumns count="1">
    <tableColumn id="1" name="C28 - Manufacture of machinery and equipment n.e.c.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36" name="_C29" displayName="_C29" ref="W1:W2" totalsRowShown="0">
  <autoFilter ref="W1:W2"/>
  <tableColumns count="1">
    <tableColumn id="1" name="C29 - Manufacture of motor vehicles, trailers and semi-trailer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37" name="_C30" displayName="_C30" ref="X1:X2" totalsRowShown="0">
  <autoFilter ref="X1:X2"/>
  <tableColumns count="1">
    <tableColumn id="1" name="C30 - Manufacture of other transport equipmen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38" name="_C31" displayName="_C31" ref="Y1:Y2" totalsRowShown="0">
  <autoFilter ref="Y1:Y2"/>
  <tableColumns count="1">
    <tableColumn id="1" name="C31 - Manufacture of furnitur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40" name="_C32" displayName="_C32" ref="Z1:Z5" totalsRowShown="0">
  <autoFilter ref="Z1:Z5"/>
  <tableColumns count="1">
    <tableColumn id="1" name="C32 - Other manufacturin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41" name="_C33" displayName="_C33" ref="AA1:AA2" totalsRowShown="0">
  <autoFilter ref="AA1:AA2"/>
  <tableColumns count="1">
    <tableColumn id="1" name="C33 - Repair and installation of machinery and equipmen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1" name="_Ple" displayName="_Ple" ref="AB1:AB3" totalsRowShown="0">
  <autoFilter ref="AB1:AB3"/>
  <tableColumns count="1">
    <tableColumn id="1" name="_Ple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" name="_J63" displayName="_J63" ref="AC1:AC3" totalsRowShown="0">
  <autoFilter ref="AC1:AC3"/>
  <tableColumns count="1">
    <tableColumn id="1" name="J63 - Information service activ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L65"/>
  <sheetViews>
    <sheetView workbookViewId="0">
      <selection activeCell="B17" sqref="B17"/>
    </sheetView>
  </sheetViews>
  <sheetFormatPr baseColWidth="10" defaultRowHeight="15" x14ac:dyDescent="0.25"/>
  <cols>
    <col min="1" max="1" width="2.85546875" style="15" customWidth="1"/>
    <col min="2" max="12" width="10.7109375" style="15" customWidth="1"/>
    <col min="13" max="16384" width="11.42578125" style="15"/>
  </cols>
  <sheetData>
    <row r="2" spans="2:12" ht="18.75" x14ac:dyDescent="0.25">
      <c r="B2" s="49" t="s">
        <v>265</v>
      </c>
      <c r="C2" s="50"/>
      <c r="D2" s="50"/>
      <c r="E2" s="50"/>
      <c r="F2" s="49"/>
      <c r="G2" s="49"/>
      <c r="H2" s="49"/>
      <c r="I2" s="49"/>
      <c r="J2" s="49"/>
      <c r="K2" s="49"/>
      <c r="L2" s="51"/>
    </row>
    <row r="3" spans="2:12" ht="6" customHeight="1" x14ac:dyDescent="0.25">
      <c r="B3" s="52"/>
    </row>
    <row r="4" spans="2:12" ht="15.75" x14ac:dyDescent="0.25">
      <c r="B4" s="52" t="s">
        <v>276</v>
      </c>
    </row>
    <row r="5" spans="2:12" ht="6" customHeight="1" x14ac:dyDescent="0.25"/>
    <row r="6" spans="2:12" ht="20.25" x14ac:dyDescent="0.25">
      <c r="B6" s="53" t="s">
        <v>266</v>
      </c>
      <c r="C6" s="54"/>
      <c r="D6" s="54"/>
      <c r="E6" s="54"/>
      <c r="F6" s="53"/>
      <c r="G6" s="53"/>
      <c r="H6" s="53"/>
      <c r="I6" s="53"/>
      <c r="J6" s="53"/>
      <c r="K6" s="53"/>
      <c r="L6" s="53"/>
    </row>
    <row r="7" spans="2:12" ht="11.25" customHeight="1" x14ac:dyDescent="0.25"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33.950000000000003" customHeight="1" x14ac:dyDescent="0.25"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</row>
    <row r="10" spans="2:12" x14ac:dyDescent="0.25">
      <c r="B10" s="15" t="s">
        <v>261</v>
      </c>
      <c r="E10" s="56"/>
    </row>
    <row r="12" spans="2:12" x14ac:dyDescent="0.25">
      <c r="B12" s="57" t="s">
        <v>262</v>
      </c>
      <c r="C12" s="57"/>
      <c r="D12" s="57" t="s">
        <v>263</v>
      </c>
      <c r="E12" s="57"/>
      <c r="F12" s="57"/>
      <c r="G12" s="57"/>
      <c r="H12" s="57"/>
      <c r="I12" s="57"/>
      <c r="J12" s="57"/>
      <c r="K12" s="57" t="s">
        <v>264</v>
      </c>
      <c r="L12" s="57"/>
    </row>
    <row r="13" spans="2:12" s="60" customFormat="1" x14ac:dyDescent="0.25">
      <c r="B13" s="58">
        <v>43713</v>
      </c>
      <c r="C13" s="58"/>
      <c r="D13" s="143" t="s">
        <v>268</v>
      </c>
      <c r="E13" s="143"/>
      <c r="F13" s="143"/>
      <c r="G13" s="143"/>
      <c r="H13" s="143"/>
      <c r="I13" s="143"/>
      <c r="J13" s="143"/>
      <c r="K13" s="59" t="s">
        <v>267</v>
      </c>
      <c r="L13" s="59"/>
    </row>
    <row r="14" spans="2:12" s="60" customFormat="1" x14ac:dyDescent="0.25">
      <c r="B14" s="58">
        <v>43714</v>
      </c>
      <c r="C14" s="58"/>
      <c r="D14" s="143" t="s">
        <v>291</v>
      </c>
      <c r="E14" s="143"/>
      <c r="F14" s="143"/>
      <c r="G14" s="143"/>
      <c r="H14" s="143"/>
      <c r="I14" s="143"/>
      <c r="J14" s="143"/>
      <c r="K14" s="59" t="s">
        <v>267</v>
      </c>
      <c r="L14" s="59"/>
    </row>
    <row r="15" spans="2:12" s="60" customFormat="1" ht="36" customHeight="1" x14ac:dyDescent="0.25">
      <c r="B15" s="58" t="s">
        <v>294</v>
      </c>
      <c r="C15" s="58"/>
      <c r="D15" s="143" t="s">
        <v>295</v>
      </c>
      <c r="E15" s="143"/>
      <c r="F15" s="143"/>
      <c r="G15" s="143"/>
      <c r="H15" s="143"/>
      <c r="I15" s="143"/>
      <c r="J15" s="143"/>
      <c r="K15" s="59" t="s">
        <v>267</v>
      </c>
      <c r="L15" s="59"/>
    </row>
    <row r="16" spans="2:12" x14ac:dyDescent="0.25">
      <c r="B16" s="58">
        <v>44088</v>
      </c>
      <c r="C16" s="58"/>
      <c r="D16" s="143" t="s">
        <v>299</v>
      </c>
      <c r="E16" s="143"/>
      <c r="F16" s="143"/>
      <c r="G16" s="143"/>
      <c r="H16" s="143"/>
      <c r="I16" s="143"/>
      <c r="J16" s="143"/>
      <c r="K16" s="59" t="s">
        <v>267</v>
      </c>
      <c r="L16" s="59"/>
    </row>
    <row r="17" spans="2:12" x14ac:dyDescent="0.25">
      <c r="B17" s="58"/>
      <c r="C17" s="58"/>
      <c r="D17" s="143"/>
      <c r="E17" s="143"/>
      <c r="F17" s="143"/>
      <c r="G17" s="143"/>
      <c r="H17" s="143"/>
      <c r="I17" s="143"/>
      <c r="J17" s="143"/>
      <c r="K17" s="59"/>
      <c r="L17" s="59"/>
    </row>
    <row r="18" spans="2:12" x14ac:dyDescent="0.25">
      <c r="B18" s="58"/>
      <c r="C18" s="58"/>
      <c r="D18" s="143"/>
      <c r="E18" s="143"/>
      <c r="F18" s="143"/>
      <c r="G18" s="143"/>
      <c r="H18" s="143"/>
      <c r="I18" s="143"/>
      <c r="J18" s="143"/>
      <c r="K18" s="59"/>
      <c r="L18" s="59"/>
    </row>
    <row r="19" spans="2:12" x14ac:dyDescent="0.25">
      <c r="B19" s="58"/>
      <c r="C19" s="58"/>
      <c r="D19" s="143"/>
      <c r="E19" s="143"/>
      <c r="F19" s="143"/>
      <c r="G19" s="143"/>
      <c r="H19" s="143"/>
      <c r="I19" s="143"/>
      <c r="J19" s="143"/>
      <c r="K19" s="59"/>
      <c r="L19" s="59"/>
    </row>
    <row r="20" spans="2:12" x14ac:dyDescent="0.25">
      <c r="B20" s="58"/>
      <c r="C20" s="58"/>
      <c r="D20" s="143"/>
      <c r="E20" s="143"/>
      <c r="F20" s="143"/>
      <c r="G20" s="143"/>
      <c r="H20" s="143"/>
      <c r="I20" s="143"/>
      <c r="J20" s="143"/>
      <c r="K20" s="59"/>
      <c r="L20" s="59"/>
    </row>
    <row r="21" spans="2:12" x14ac:dyDescent="0.25">
      <c r="B21" s="58"/>
      <c r="C21" s="58"/>
      <c r="D21" s="143"/>
      <c r="E21" s="143"/>
      <c r="F21" s="143"/>
      <c r="G21" s="143"/>
      <c r="H21" s="143"/>
      <c r="I21" s="143"/>
      <c r="J21" s="143"/>
      <c r="K21" s="59"/>
      <c r="L21" s="59"/>
    </row>
    <row r="22" spans="2:12" x14ac:dyDescent="0.25">
      <c r="B22" s="58"/>
      <c r="C22" s="58"/>
      <c r="D22" s="143"/>
      <c r="E22" s="143"/>
      <c r="F22" s="143"/>
      <c r="G22" s="143"/>
      <c r="H22" s="143"/>
      <c r="I22" s="143"/>
      <c r="J22" s="143"/>
      <c r="K22" s="59"/>
      <c r="L22" s="59"/>
    </row>
    <row r="23" spans="2:12" x14ac:dyDescent="0.25">
      <c r="B23" s="58"/>
      <c r="C23" s="58"/>
      <c r="D23" s="143"/>
      <c r="E23" s="143"/>
      <c r="F23" s="143"/>
      <c r="G23" s="143"/>
      <c r="H23" s="143"/>
      <c r="I23" s="143"/>
      <c r="J23" s="143"/>
      <c r="K23" s="59"/>
      <c r="L23" s="59"/>
    </row>
    <row r="24" spans="2:12" x14ac:dyDescent="0.25">
      <c r="B24" s="58"/>
      <c r="C24" s="58"/>
      <c r="D24" s="143"/>
      <c r="E24" s="143"/>
      <c r="F24" s="143"/>
      <c r="G24" s="143"/>
      <c r="H24" s="143"/>
      <c r="I24" s="143"/>
      <c r="J24" s="143"/>
      <c r="K24" s="59"/>
      <c r="L24" s="59"/>
    </row>
    <row r="25" spans="2:12" x14ac:dyDescent="0.25">
      <c r="B25" s="58"/>
      <c r="C25" s="58"/>
      <c r="D25" s="143"/>
      <c r="E25" s="143"/>
      <c r="F25" s="143"/>
      <c r="G25" s="143"/>
      <c r="H25" s="143"/>
      <c r="I25" s="143"/>
      <c r="J25" s="143"/>
      <c r="K25" s="59"/>
      <c r="L25" s="59"/>
    </row>
    <row r="26" spans="2:12" x14ac:dyDescent="0.25">
      <c r="B26" s="58"/>
      <c r="C26" s="58"/>
      <c r="D26" s="143"/>
      <c r="E26" s="143"/>
      <c r="F26" s="143"/>
      <c r="G26" s="143"/>
      <c r="H26" s="143"/>
      <c r="I26" s="143"/>
      <c r="J26" s="143"/>
      <c r="K26" s="59"/>
      <c r="L26" s="59"/>
    </row>
    <row r="27" spans="2:12" x14ac:dyDescent="0.25">
      <c r="B27" s="58"/>
      <c r="C27" s="58"/>
      <c r="D27" s="143"/>
      <c r="E27" s="143"/>
      <c r="F27" s="143"/>
      <c r="G27" s="143"/>
      <c r="H27" s="143"/>
      <c r="I27" s="143"/>
      <c r="J27" s="143"/>
      <c r="K27" s="59"/>
      <c r="L27" s="59"/>
    </row>
    <row r="28" spans="2:12" x14ac:dyDescent="0.25">
      <c r="B28" s="58"/>
      <c r="C28" s="58"/>
      <c r="D28" s="143"/>
      <c r="E28" s="143"/>
      <c r="F28" s="143"/>
      <c r="G28" s="143"/>
      <c r="H28" s="143"/>
      <c r="I28" s="143"/>
      <c r="J28" s="143"/>
      <c r="K28" s="59"/>
      <c r="L28" s="59"/>
    </row>
    <row r="29" spans="2:12" x14ac:dyDescent="0.25">
      <c r="B29" s="58"/>
      <c r="C29" s="58"/>
      <c r="D29" s="143"/>
      <c r="E29" s="143"/>
      <c r="F29" s="143"/>
      <c r="G29" s="143"/>
      <c r="H29" s="143"/>
      <c r="I29" s="143"/>
      <c r="J29" s="143"/>
      <c r="K29" s="59"/>
      <c r="L29" s="59"/>
    </row>
    <row r="30" spans="2:12" x14ac:dyDescent="0.25">
      <c r="B30" s="58"/>
      <c r="C30" s="58"/>
      <c r="D30" s="143"/>
      <c r="E30" s="143"/>
      <c r="F30" s="143"/>
      <c r="G30" s="143"/>
      <c r="H30" s="143"/>
      <c r="I30" s="143"/>
      <c r="J30" s="143"/>
      <c r="K30" s="59"/>
      <c r="L30" s="59"/>
    </row>
    <row r="31" spans="2:12" x14ac:dyDescent="0.25">
      <c r="B31" s="58"/>
      <c r="C31" s="58"/>
      <c r="D31" s="143"/>
      <c r="E31" s="143"/>
      <c r="F31" s="143"/>
      <c r="G31" s="143"/>
      <c r="H31" s="143"/>
      <c r="I31" s="143"/>
      <c r="J31" s="143"/>
      <c r="K31" s="59"/>
      <c r="L31" s="59"/>
    </row>
    <row r="32" spans="2:12" x14ac:dyDescent="0.25">
      <c r="B32" s="58"/>
      <c r="C32" s="58"/>
      <c r="D32" s="143"/>
      <c r="E32" s="143"/>
      <c r="F32" s="143"/>
      <c r="G32" s="143"/>
      <c r="H32" s="143"/>
      <c r="I32" s="143"/>
      <c r="J32" s="143"/>
      <c r="K32" s="59"/>
      <c r="L32" s="59"/>
    </row>
    <row r="33" spans="2:12" x14ac:dyDescent="0.25">
      <c r="B33" s="58"/>
      <c r="C33" s="58"/>
      <c r="D33" s="143"/>
      <c r="E33" s="143"/>
      <c r="F33" s="143"/>
      <c r="G33" s="143"/>
      <c r="H33" s="143"/>
      <c r="I33" s="143"/>
      <c r="J33" s="143"/>
      <c r="K33" s="59"/>
      <c r="L33" s="59"/>
    </row>
    <row r="34" spans="2:12" x14ac:dyDescent="0.25">
      <c r="B34" s="142"/>
      <c r="C34" s="142"/>
      <c r="D34" s="2"/>
      <c r="E34" s="55"/>
      <c r="F34" s="55"/>
      <c r="G34" s="55"/>
      <c r="H34" s="55"/>
      <c r="I34" s="55"/>
      <c r="J34" s="55"/>
      <c r="K34" s="59"/>
      <c r="L34" s="59"/>
    </row>
    <row r="35" spans="2:12" x14ac:dyDescent="0.25">
      <c r="B35" s="142"/>
      <c r="C35" s="142"/>
      <c r="D35" s="2"/>
      <c r="E35" s="55"/>
      <c r="F35" s="55"/>
      <c r="G35" s="55"/>
      <c r="H35" s="55"/>
      <c r="I35" s="55"/>
      <c r="J35" s="55"/>
      <c r="K35" s="59"/>
      <c r="L35" s="59"/>
    </row>
    <row r="36" spans="2:12" x14ac:dyDescent="0.25">
      <c r="B36" s="142"/>
      <c r="C36" s="142"/>
      <c r="D36" s="2"/>
      <c r="E36" s="55"/>
      <c r="F36" s="55"/>
      <c r="G36" s="55"/>
      <c r="H36" s="55"/>
      <c r="I36" s="55"/>
      <c r="J36" s="55"/>
      <c r="K36" s="59"/>
      <c r="L36" s="59"/>
    </row>
    <row r="37" spans="2:12" x14ac:dyDescent="0.25">
      <c r="B37" s="142"/>
      <c r="C37" s="142"/>
      <c r="D37" s="2"/>
      <c r="E37" s="55"/>
      <c r="F37" s="55"/>
      <c r="G37" s="55"/>
      <c r="H37" s="55"/>
      <c r="I37" s="55"/>
      <c r="J37" s="55"/>
      <c r="K37" s="59"/>
      <c r="L37" s="59"/>
    </row>
    <row r="38" spans="2:12" x14ac:dyDescent="0.25">
      <c r="B38" s="142"/>
      <c r="C38" s="142"/>
      <c r="D38" s="2"/>
      <c r="E38" s="55"/>
      <c r="F38" s="55"/>
      <c r="G38" s="55"/>
      <c r="H38" s="55"/>
      <c r="I38" s="55"/>
      <c r="J38" s="55"/>
      <c r="K38" s="59"/>
      <c r="L38" s="59"/>
    </row>
    <row r="39" spans="2:12" x14ac:dyDescent="0.25">
      <c r="B39" s="142"/>
      <c r="C39" s="142"/>
      <c r="D39" s="2"/>
      <c r="E39" s="55"/>
      <c r="F39" s="55"/>
      <c r="G39" s="55"/>
      <c r="H39" s="55"/>
      <c r="I39" s="55"/>
      <c r="J39" s="55"/>
      <c r="K39" s="59"/>
      <c r="L39" s="59"/>
    </row>
    <row r="40" spans="2:12" x14ac:dyDescent="0.25">
      <c r="B40" s="142"/>
      <c r="C40" s="142"/>
      <c r="D40" s="2"/>
      <c r="E40" s="55"/>
      <c r="F40" s="55"/>
      <c r="G40" s="55"/>
      <c r="H40" s="55"/>
      <c r="I40" s="55"/>
      <c r="J40" s="55"/>
      <c r="K40" s="59"/>
      <c r="L40" s="59"/>
    </row>
    <row r="41" spans="2:12" x14ac:dyDescent="0.25">
      <c r="B41" s="142"/>
      <c r="C41" s="142"/>
      <c r="D41" s="2"/>
      <c r="E41" s="55"/>
      <c r="F41" s="55"/>
      <c r="G41" s="55"/>
      <c r="H41" s="55"/>
      <c r="I41" s="55"/>
      <c r="J41" s="55"/>
      <c r="K41" s="59"/>
      <c r="L41" s="59"/>
    </row>
    <row r="42" spans="2:12" x14ac:dyDescent="0.25">
      <c r="B42" s="142"/>
      <c r="C42" s="142"/>
      <c r="D42" s="2"/>
      <c r="E42" s="55"/>
      <c r="F42" s="55"/>
      <c r="G42" s="55"/>
      <c r="H42" s="55"/>
      <c r="I42" s="55"/>
      <c r="J42" s="55"/>
      <c r="K42" s="59"/>
      <c r="L42" s="59"/>
    </row>
    <row r="43" spans="2:12" x14ac:dyDescent="0.25">
      <c r="B43" s="142"/>
      <c r="C43" s="142"/>
      <c r="D43" s="2"/>
      <c r="E43" s="55"/>
      <c r="F43" s="55"/>
      <c r="G43" s="55"/>
      <c r="H43" s="55"/>
      <c r="I43" s="55"/>
      <c r="J43" s="55"/>
      <c r="K43" s="59"/>
      <c r="L43" s="59"/>
    </row>
    <row r="44" spans="2:12" x14ac:dyDescent="0.25">
      <c r="B44" s="142"/>
      <c r="C44" s="142"/>
      <c r="D44" s="2"/>
      <c r="E44" s="55"/>
      <c r="F44" s="55"/>
      <c r="G44" s="55"/>
      <c r="H44" s="55"/>
      <c r="I44" s="55"/>
      <c r="J44" s="55"/>
      <c r="K44" s="59"/>
      <c r="L44" s="59"/>
    </row>
    <row r="45" spans="2:12" x14ac:dyDescent="0.25">
      <c r="B45" s="142"/>
      <c r="C45" s="142"/>
      <c r="D45" s="2"/>
      <c r="E45" s="55"/>
      <c r="F45" s="55"/>
      <c r="G45" s="55"/>
      <c r="H45" s="55"/>
      <c r="I45" s="55"/>
      <c r="J45" s="55"/>
      <c r="K45" s="59"/>
      <c r="L45" s="59"/>
    </row>
    <row r="46" spans="2:12" x14ac:dyDescent="0.25">
      <c r="B46" s="142"/>
      <c r="C46" s="142"/>
      <c r="D46" s="2"/>
      <c r="E46" s="55"/>
      <c r="F46" s="55"/>
      <c r="G46" s="55"/>
      <c r="H46" s="55"/>
      <c r="I46" s="55"/>
      <c r="J46" s="55"/>
      <c r="K46" s="59"/>
      <c r="L46" s="59"/>
    </row>
    <row r="47" spans="2:12" x14ac:dyDescent="0.25">
      <c r="B47" s="142"/>
      <c r="C47" s="142"/>
      <c r="D47" s="2"/>
      <c r="E47" s="55"/>
      <c r="F47" s="55"/>
      <c r="G47" s="55"/>
      <c r="H47" s="55"/>
      <c r="I47" s="55"/>
      <c r="J47" s="55"/>
      <c r="K47" s="59"/>
      <c r="L47" s="59"/>
    </row>
    <row r="48" spans="2:12" x14ac:dyDescent="0.25">
      <c r="B48" s="142"/>
      <c r="C48" s="142"/>
      <c r="D48" s="2"/>
      <c r="E48" s="55"/>
      <c r="F48" s="55"/>
      <c r="G48" s="55"/>
      <c r="H48" s="55"/>
      <c r="I48" s="55"/>
      <c r="J48" s="55"/>
      <c r="K48" s="59"/>
      <c r="L48" s="59"/>
    </row>
    <row r="49" spans="2:12" x14ac:dyDescent="0.25">
      <c r="B49" s="142"/>
      <c r="C49" s="142"/>
      <c r="D49" s="2"/>
      <c r="E49" s="55"/>
      <c r="F49" s="55"/>
      <c r="G49" s="55"/>
      <c r="H49" s="55"/>
      <c r="I49" s="55"/>
      <c r="J49" s="55"/>
      <c r="K49" s="59"/>
      <c r="L49" s="59"/>
    </row>
    <row r="50" spans="2:12" x14ac:dyDescent="0.25">
      <c r="B50" s="142"/>
      <c r="C50" s="142"/>
      <c r="D50" s="2"/>
      <c r="E50" s="55"/>
      <c r="F50" s="55"/>
      <c r="G50" s="55"/>
      <c r="H50" s="55"/>
      <c r="I50" s="55"/>
      <c r="J50" s="55"/>
      <c r="K50" s="59"/>
      <c r="L50" s="59"/>
    </row>
    <row r="51" spans="2:12" x14ac:dyDescent="0.25">
      <c r="B51" s="142"/>
      <c r="C51" s="142"/>
      <c r="D51" s="2"/>
      <c r="E51" s="55"/>
      <c r="F51" s="55"/>
      <c r="G51" s="55"/>
      <c r="H51" s="55"/>
      <c r="I51" s="55"/>
      <c r="J51" s="55"/>
      <c r="K51" s="59"/>
      <c r="L51" s="59"/>
    </row>
    <row r="52" spans="2:12" x14ac:dyDescent="0.25">
      <c r="B52" s="142"/>
      <c r="C52" s="142"/>
      <c r="D52" s="2"/>
      <c r="E52" s="55"/>
      <c r="F52" s="55"/>
      <c r="G52" s="55"/>
      <c r="H52" s="55"/>
      <c r="I52" s="55"/>
      <c r="J52" s="55"/>
      <c r="K52" s="59"/>
      <c r="L52" s="59"/>
    </row>
    <row r="53" spans="2:12" x14ac:dyDescent="0.25">
      <c r="B53" s="142"/>
      <c r="C53" s="142"/>
      <c r="D53" s="2"/>
      <c r="E53" s="55"/>
      <c r="F53" s="55"/>
      <c r="G53" s="55"/>
      <c r="H53" s="55"/>
      <c r="I53" s="55"/>
      <c r="J53" s="55"/>
      <c r="K53" s="59"/>
      <c r="L53" s="59"/>
    </row>
    <row r="54" spans="2:12" x14ac:dyDescent="0.25">
      <c r="B54" s="142"/>
      <c r="C54" s="142"/>
      <c r="D54" s="2"/>
      <c r="E54" s="55"/>
      <c r="F54" s="55"/>
      <c r="G54" s="55"/>
      <c r="H54" s="55"/>
      <c r="I54" s="55"/>
      <c r="J54" s="55"/>
      <c r="K54" s="59"/>
      <c r="L54" s="59"/>
    </row>
    <row r="55" spans="2:12" x14ac:dyDescent="0.25">
      <c r="B55" s="142"/>
      <c r="C55" s="142"/>
      <c r="D55" s="2"/>
      <c r="E55" s="55"/>
      <c r="F55" s="55"/>
      <c r="G55" s="55"/>
      <c r="H55" s="55"/>
      <c r="I55" s="55"/>
      <c r="J55" s="55"/>
      <c r="K55" s="59"/>
      <c r="L55" s="59"/>
    </row>
    <row r="56" spans="2:12" x14ac:dyDescent="0.25">
      <c r="B56" s="142"/>
      <c r="C56" s="142"/>
      <c r="D56" s="2"/>
      <c r="E56" s="55"/>
      <c r="F56" s="55"/>
      <c r="G56" s="55"/>
      <c r="H56" s="55"/>
      <c r="I56" s="55"/>
      <c r="J56" s="55"/>
      <c r="K56" s="59"/>
      <c r="L56" s="59"/>
    </row>
    <row r="57" spans="2:12" x14ac:dyDescent="0.25">
      <c r="B57" s="142"/>
      <c r="C57" s="142"/>
      <c r="D57" s="2"/>
      <c r="E57" s="55"/>
      <c r="F57" s="55"/>
      <c r="G57" s="55"/>
      <c r="H57" s="55"/>
      <c r="I57" s="55"/>
      <c r="J57" s="55"/>
      <c r="K57" s="59"/>
      <c r="L57" s="59"/>
    </row>
    <row r="58" spans="2:12" x14ac:dyDescent="0.25">
      <c r="B58" s="142"/>
      <c r="C58" s="142"/>
      <c r="D58" s="2"/>
      <c r="E58" s="55"/>
      <c r="F58" s="55"/>
      <c r="G58" s="55"/>
      <c r="H58" s="55"/>
      <c r="I58" s="55"/>
      <c r="J58" s="55"/>
      <c r="K58" s="59"/>
      <c r="L58" s="59"/>
    </row>
    <row r="59" spans="2:12" x14ac:dyDescent="0.25">
      <c r="B59" s="142"/>
      <c r="C59" s="142"/>
      <c r="D59" s="2"/>
      <c r="E59" s="55"/>
      <c r="F59" s="55"/>
      <c r="G59" s="55"/>
      <c r="H59" s="55"/>
      <c r="I59" s="55"/>
      <c r="J59" s="55"/>
      <c r="K59" s="59"/>
      <c r="L59" s="59"/>
    </row>
    <row r="60" spans="2:12" x14ac:dyDescent="0.25">
      <c r="B60" s="142"/>
      <c r="C60" s="142"/>
      <c r="D60" s="2"/>
      <c r="E60" s="55"/>
      <c r="F60" s="55"/>
      <c r="G60" s="55"/>
      <c r="H60" s="55"/>
      <c r="I60" s="55"/>
      <c r="J60" s="55"/>
      <c r="K60" s="59"/>
      <c r="L60" s="59"/>
    </row>
    <row r="61" spans="2:12" x14ac:dyDescent="0.25">
      <c r="B61" s="142"/>
      <c r="C61" s="142"/>
      <c r="D61" s="2"/>
      <c r="E61" s="55"/>
      <c r="F61" s="55"/>
      <c r="G61" s="55"/>
      <c r="H61" s="55"/>
      <c r="I61" s="55"/>
      <c r="J61" s="55"/>
      <c r="K61" s="59"/>
      <c r="L61" s="59"/>
    </row>
    <row r="62" spans="2:12" x14ac:dyDescent="0.25">
      <c r="B62" s="142"/>
      <c r="C62" s="142"/>
      <c r="D62" s="2"/>
      <c r="E62" s="55"/>
      <c r="F62" s="55"/>
      <c r="G62" s="55"/>
      <c r="H62" s="55"/>
      <c r="I62" s="55"/>
      <c r="J62" s="55"/>
      <c r="K62" s="59"/>
      <c r="L62" s="59"/>
    </row>
    <row r="63" spans="2:12" x14ac:dyDescent="0.25">
      <c r="B63" s="142"/>
      <c r="C63" s="142"/>
      <c r="D63" s="2"/>
      <c r="E63" s="55"/>
      <c r="F63" s="55"/>
      <c r="G63" s="55"/>
      <c r="H63" s="55"/>
      <c r="I63" s="55"/>
      <c r="J63" s="55"/>
      <c r="K63" s="59"/>
      <c r="L63" s="59"/>
    </row>
    <row r="64" spans="2:12" x14ac:dyDescent="0.25">
      <c r="B64" s="142"/>
      <c r="C64" s="142"/>
      <c r="D64" s="2"/>
      <c r="E64" s="55"/>
      <c r="F64" s="55"/>
      <c r="G64" s="55"/>
      <c r="H64" s="55"/>
      <c r="I64" s="55"/>
      <c r="J64" s="55"/>
      <c r="K64" s="59"/>
      <c r="L64" s="59"/>
    </row>
    <row r="65" spans="2:12" x14ac:dyDescent="0.25">
      <c r="B65" s="142"/>
      <c r="C65" s="142"/>
      <c r="D65" s="1"/>
      <c r="K65" s="60"/>
      <c r="L65" s="60"/>
    </row>
  </sheetData>
  <mergeCells count="54">
    <mergeCell ref="D17:J17"/>
    <mergeCell ref="B8:L8"/>
    <mergeCell ref="D13:J13"/>
    <mergeCell ref="D14:J14"/>
    <mergeCell ref="D15:J15"/>
    <mergeCell ref="D16:J16"/>
    <mergeCell ref="D29:J29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  <mergeCell ref="B41:C41"/>
    <mergeCell ref="D30:J30"/>
    <mergeCell ref="D31:J31"/>
    <mergeCell ref="D32:J32"/>
    <mergeCell ref="D33:J33"/>
    <mergeCell ref="B34:C34"/>
    <mergeCell ref="B35:C35"/>
    <mergeCell ref="B36:C36"/>
    <mergeCell ref="B37:C37"/>
    <mergeCell ref="B38:C38"/>
    <mergeCell ref="B39:C39"/>
    <mergeCell ref="B40:C40"/>
    <mergeCell ref="B53:C5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65:C65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138"/>
  <sheetViews>
    <sheetView workbookViewId="0">
      <selection activeCell="F23" sqref="F23"/>
    </sheetView>
  </sheetViews>
  <sheetFormatPr baseColWidth="10" defaultRowHeight="15" x14ac:dyDescent="0.25"/>
  <cols>
    <col min="1" max="1" width="10.7109375" style="43" bestFit="1" customWidth="1"/>
    <col min="2" max="2" width="12.140625" style="43" customWidth="1"/>
    <col min="3" max="3" width="12" style="43" customWidth="1"/>
    <col min="4" max="4" width="25.5703125" style="43" bestFit="1" customWidth="1"/>
    <col min="5" max="5" width="27.5703125" style="43" bestFit="1" customWidth="1"/>
    <col min="6" max="6" width="143.28515625" style="43" bestFit="1" customWidth="1"/>
    <col min="7" max="7" width="42.85546875" style="48" customWidth="1"/>
    <col min="8" max="16384" width="11.42578125" style="43"/>
  </cols>
  <sheetData>
    <row r="1" spans="1:7" x14ac:dyDescent="0.25">
      <c r="A1" s="41" t="s">
        <v>253</v>
      </c>
      <c r="B1" s="41" t="s">
        <v>254</v>
      </c>
      <c r="C1" s="41" t="s">
        <v>255</v>
      </c>
      <c r="D1" s="41" t="s">
        <v>256</v>
      </c>
      <c r="E1" s="41" t="s">
        <v>257</v>
      </c>
      <c r="F1" s="41" t="s">
        <v>258</v>
      </c>
      <c r="G1" s="42" t="s">
        <v>259</v>
      </c>
    </row>
    <row r="2" spans="1:7" x14ac:dyDescent="0.25">
      <c r="A2" s="44">
        <v>43712</v>
      </c>
      <c r="B2" s="44" t="s">
        <v>269</v>
      </c>
      <c r="C2" s="44" t="s">
        <v>270</v>
      </c>
      <c r="D2" s="44" t="s">
        <v>271</v>
      </c>
      <c r="E2" s="44" t="s">
        <v>272</v>
      </c>
      <c r="F2" s="45" t="s">
        <v>273</v>
      </c>
      <c r="G2" s="45" t="s">
        <v>260</v>
      </c>
    </row>
    <row r="3" spans="1:7" x14ac:dyDescent="0.25">
      <c r="A3" s="46">
        <v>43713</v>
      </c>
      <c r="B3" s="61" t="s">
        <v>277</v>
      </c>
      <c r="C3" s="61">
        <v>43713</v>
      </c>
      <c r="D3" s="61" t="s">
        <v>271</v>
      </c>
      <c r="E3" s="61" t="s">
        <v>278</v>
      </c>
      <c r="F3" s="61" t="s">
        <v>279</v>
      </c>
      <c r="G3" s="61" t="s">
        <v>286</v>
      </c>
    </row>
    <row r="4" spans="1:7" x14ac:dyDescent="0.25">
      <c r="A4" s="46">
        <v>43713</v>
      </c>
      <c r="B4" s="61" t="s">
        <v>277</v>
      </c>
      <c r="C4" s="61">
        <v>43713</v>
      </c>
      <c r="D4" s="61" t="s">
        <v>280</v>
      </c>
      <c r="E4" s="61" t="s">
        <v>280</v>
      </c>
      <c r="F4" s="61" t="s">
        <v>281</v>
      </c>
      <c r="G4" s="61" t="s">
        <v>288</v>
      </c>
    </row>
    <row r="5" spans="1:7" x14ac:dyDescent="0.25">
      <c r="A5" s="46">
        <v>43713</v>
      </c>
      <c r="B5" s="61" t="s">
        <v>277</v>
      </c>
      <c r="C5" s="61">
        <v>43713</v>
      </c>
      <c r="D5" s="61" t="s">
        <v>234</v>
      </c>
      <c r="E5" s="61" t="s">
        <v>282</v>
      </c>
      <c r="F5" s="61" t="s">
        <v>283</v>
      </c>
      <c r="G5" s="61" t="s">
        <v>289</v>
      </c>
    </row>
    <row r="6" spans="1:7" x14ac:dyDescent="0.25">
      <c r="A6" s="46">
        <v>43713</v>
      </c>
      <c r="B6" s="61" t="s">
        <v>277</v>
      </c>
      <c r="C6" s="61">
        <v>43713</v>
      </c>
      <c r="D6" s="61" t="s">
        <v>280</v>
      </c>
      <c r="E6" s="61" t="s">
        <v>280</v>
      </c>
      <c r="F6" s="61" t="s">
        <v>284</v>
      </c>
      <c r="G6" s="61" t="s">
        <v>288</v>
      </c>
    </row>
    <row r="7" spans="1:7" x14ac:dyDescent="0.25">
      <c r="A7" s="46">
        <v>43713</v>
      </c>
      <c r="B7" s="61" t="s">
        <v>277</v>
      </c>
      <c r="C7" s="61">
        <v>43713</v>
      </c>
      <c r="D7" s="61" t="s">
        <v>280</v>
      </c>
      <c r="E7" s="61" t="s">
        <v>280</v>
      </c>
      <c r="F7" s="61" t="s">
        <v>285</v>
      </c>
      <c r="G7" s="61" t="s">
        <v>287</v>
      </c>
    </row>
    <row r="8" spans="1:7" x14ac:dyDescent="0.25">
      <c r="A8" s="46"/>
      <c r="B8" s="46" t="s">
        <v>269</v>
      </c>
      <c r="C8" s="46">
        <v>43726</v>
      </c>
      <c r="D8" s="46" t="s">
        <v>292</v>
      </c>
      <c r="E8" s="46" t="s">
        <v>280</v>
      </c>
      <c r="F8" s="46" t="s">
        <v>293</v>
      </c>
      <c r="G8" s="46"/>
    </row>
    <row r="9" spans="1:7" x14ac:dyDescent="0.25">
      <c r="A9" s="46">
        <v>44088</v>
      </c>
      <c r="B9" s="46" t="s">
        <v>269</v>
      </c>
      <c r="C9" s="46">
        <v>44088</v>
      </c>
      <c r="D9" s="46" t="s">
        <v>235</v>
      </c>
      <c r="E9" s="46" t="s">
        <v>280</v>
      </c>
      <c r="F9" s="46" t="s">
        <v>298</v>
      </c>
      <c r="G9" s="46"/>
    </row>
    <row r="10" spans="1:7" x14ac:dyDescent="0.25">
      <c r="A10" s="46"/>
      <c r="B10" s="46"/>
      <c r="C10" s="46"/>
      <c r="D10" s="46"/>
      <c r="E10" s="46"/>
      <c r="F10" s="46"/>
      <c r="G10" s="46"/>
    </row>
    <row r="11" spans="1:7" x14ac:dyDescent="0.25">
      <c r="A11" s="46"/>
      <c r="B11" s="46"/>
      <c r="C11" s="46"/>
      <c r="D11" s="46"/>
      <c r="E11" s="46"/>
      <c r="F11" s="46"/>
      <c r="G11" s="46"/>
    </row>
    <row r="12" spans="1:7" x14ac:dyDescent="0.25">
      <c r="A12" s="46"/>
      <c r="B12" s="46"/>
      <c r="C12" s="46"/>
      <c r="D12" s="46"/>
      <c r="E12" s="46"/>
      <c r="F12" s="46"/>
      <c r="G12" s="46"/>
    </row>
    <row r="13" spans="1:7" x14ac:dyDescent="0.25">
      <c r="A13" s="46"/>
      <c r="B13" s="46"/>
      <c r="C13" s="46"/>
      <c r="D13" s="46"/>
      <c r="E13" s="46"/>
      <c r="F13" s="46"/>
      <c r="G13" s="46"/>
    </row>
    <row r="14" spans="1:7" x14ac:dyDescent="0.25">
      <c r="A14" s="46"/>
      <c r="B14" s="46"/>
      <c r="C14" s="46"/>
      <c r="D14" s="46"/>
      <c r="E14" s="46"/>
      <c r="F14" s="46"/>
      <c r="G14" s="46"/>
    </row>
    <row r="15" spans="1:7" x14ac:dyDescent="0.25">
      <c r="A15" s="46"/>
      <c r="B15" s="46"/>
      <c r="C15" s="46"/>
      <c r="D15" s="46"/>
      <c r="E15" s="46"/>
      <c r="F15" s="46"/>
      <c r="G15" s="46"/>
    </row>
    <row r="16" spans="1:7" x14ac:dyDescent="0.25">
      <c r="A16" s="46"/>
      <c r="B16" s="46"/>
      <c r="C16" s="46"/>
      <c r="D16" s="46"/>
      <c r="E16" s="46"/>
      <c r="F16" s="46"/>
      <c r="G16" s="46"/>
    </row>
    <row r="17" spans="1:7" x14ac:dyDescent="0.25">
      <c r="A17" s="46"/>
      <c r="B17" s="46"/>
      <c r="C17" s="46"/>
      <c r="D17" s="47"/>
      <c r="E17" s="46"/>
      <c r="F17" s="47"/>
      <c r="G17" s="47"/>
    </row>
    <row r="18" spans="1:7" x14ac:dyDescent="0.25">
      <c r="A18" s="46"/>
      <c r="B18" s="46"/>
      <c r="C18" s="46"/>
      <c r="D18" s="46"/>
      <c r="E18" s="46"/>
      <c r="F18" s="47"/>
      <c r="G18" s="47"/>
    </row>
    <row r="19" spans="1:7" x14ac:dyDescent="0.25">
      <c r="A19" s="46"/>
      <c r="B19" s="46"/>
      <c r="C19" s="46"/>
      <c r="D19" s="46"/>
      <c r="E19" s="46"/>
      <c r="F19" s="47"/>
      <c r="G19" s="47"/>
    </row>
    <row r="20" spans="1:7" x14ac:dyDescent="0.25">
      <c r="A20" s="46"/>
      <c r="B20" s="46"/>
      <c r="C20" s="46"/>
      <c r="D20" s="46"/>
      <c r="E20" s="46"/>
      <c r="F20" s="47"/>
      <c r="G20" s="47"/>
    </row>
    <row r="21" spans="1:7" x14ac:dyDescent="0.25">
      <c r="A21" s="46"/>
      <c r="B21" s="46"/>
      <c r="C21" s="46"/>
      <c r="D21" s="46"/>
      <c r="E21" s="46"/>
      <c r="F21" s="47"/>
      <c r="G21" s="47"/>
    </row>
    <row r="22" spans="1:7" x14ac:dyDescent="0.25">
      <c r="A22" s="46"/>
      <c r="B22" s="46"/>
      <c r="C22" s="46"/>
      <c r="D22" s="46"/>
      <c r="E22" s="46"/>
      <c r="F22" s="47"/>
      <c r="G22" s="47"/>
    </row>
    <row r="23" spans="1:7" x14ac:dyDescent="0.25">
      <c r="A23" s="46"/>
      <c r="B23" s="46"/>
      <c r="C23" s="46"/>
      <c r="D23" s="46"/>
      <c r="E23" s="46"/>
      <c r="F23" s="47"/>
      <c r="G23" s="47"/>
    </row>
    <row r="24" spans="1:7" x14ac:dyDescent="0.25">
      <c r="A24" s="46"/>
      <c r="B24" s="46"/>
      <c r="C24" s="46"/>
      <c r="D24" s="46"/>
      <c r="E24" s="46"/>
      <c r="F24" s="47"/>
      <c r="G24" s="47"/>
    </row>
    <row r="25" spans="1:7" x14ac:dyDescent="0.25">
      <c r="A25" s="46"/>
      <c r="B25" s="46"/>
      <c r="C25" s="46"/>
      <c r="D25" s="46"/>
      <c r="E25" s="46"/>
      <c r="F25" s="47"/>
      <c r="G25" s="47"/>
    </row>
    <row r="26" spans="1:7" x14ac:dyDescent="0.25">
      <c r="A26" s="46"/>
      <c r="B26" s="46"/>
      <c r="C26" s="46"/>
      <c r="D26" s="46"/>
      <c r="E26" s="46"/>
      <c r="F26" s="47"/>
      <c r="G26" s="47"/>
    </row>
    <row r="27" spans="1:7" x14ac:dyDescent="0.25">
      <c r="A27" s="46"/>
      <c r="B27" s="46"/>
      <c r="C27" s="46"/>
      <c r="D27" s="46"/>
      <c r="E27" s="46"/>
      <c r="F27" s="47"/>
      <c r="G27" s="47"/>
    </row>
    <row r="28" spans="1:7" x14ac:dyDescent="0.25">
      <c r="A28" s="46"/>
      <c r="B28" s="46"/>
      <c r="C28" s="46"/>
      <c r="D28" s="46"/>
      <c r="E28" s="46"/>
      <c r="F28" s="47"/>
      <c r="G28" s="47"/>
    </row>
    <row r="29" spans="1:7" x14ac:dyDescent="0.25">
      <c r="A29" s="46"/>
      <c r="B29" s="46"/>
      <c r="C29" s="46"/>
      <c r="D29" s="46"/>
      <c r="E29" s="46"/>
      <c r="F29" s="47"/>
      <c r="G29" s="47"/>
    </row>
    <row r="30" spans="1:7" x14ac:dyDescent="0.25">
      <c r="A30" s="46"/>
      <c r="B30" s="46"/>
      <c r="C30" s="46"/>
      <c r="D30" s="46"/>
      <c r="E30" s="46"/>
      <c r="F30" s="47"/>
      <c r="G30" s="47"/>
    </row>
    <row r="31" spans="1:7" x14ac:dyDescent="0.25">
      <c r="A31" s="46"/>
      <c r="B31" s="46"/>
      <c r="C31" s="46"/>
      <c r="D31" s="46"/>
      <c r="E31" s="46"/>
      <c r="F31" s="47"/>
      <c r="G31" s="47"/>
    </row>
    <row r="32" spans="1:7" x14ac:dyDescent="0.25">
      <c r="A32" s="46"/>
      <c r="B32" s="46"/>
      <c r="C32" s="46"/>
      <c r="D32" s="46"/>
      <c r="E32" s="46"/>
      <c r="F32" s="47"/>
      <c r="G32" s="47"/>
    </row>
    <row r="33" spans="1:7" x14ac:dyDescent="0.25">
      <c r="A33" s="46"/>
      <c r="B33" s="46"/>
      <c r="C33" s="46"/>
      <c r="D33" s="46"/>
      <c r="E33" s="46"/>
      <c r="F33" s="47"/>
      <c r="G33" s="47"/>
    </row>
    <row r="34" spans="1:7" x14ac:dyDescent="0.25">
      <c r="A34" s="46"/>
      <c r="B34" s="46"/>
      <c r="C34" s="46"/>
      <c r="D34" s="46"/>
      <c r="E34" s="46"/>
      <c r="F34" s="47"/>
      <c r="G34" s="47"/>
    </row>
    <row r="35" spans="1:7" x14ac:dyDescent="0.25">
      <c r="A35" s="46"/>
      <c r="B35" s="46"/>
      <c r="C35" s="46"/>
      <c r="D35" s="46"/>
      <c r="E35" s="46"/>
      <c r="F35" s="47"/>
      <c r="G35" s="47"/>
    </row>
    <row r="36" spans="1:7" x14ac:dyDescent="0.25">
      <c r="A36" s="46"/>
      <c r="B36" s="46"/>
      <c r="C36" s="46"/>
      <c r="D36" s="46"/>
      <c r="E36" s="46"/>
      <c r="F36" s="47"/>
      <c r="G36" s="47"/>
    </row>
    <row r="37" spans="1:7" x14ac:dyDescent="0.25">
      <c r="A37" s="46"/>
      <c r="B37" s="46"/>
      <c r="C37" s="46"/>
      <c r="D37" s="46"/>
      <c r="E37" s="46"/>
      <c r="F37" s="47"/>
      <c r="G37" s="47"/>
    </row>
    <row r="38" spans="1:7" x14ac:dyDescent="0.25">
      <c r="A38" s="46"/>
      <c r="B38" s="46"/>
      <c r="C38" s="46"/>
      <c r="D38" s="46"/>
      <c r="E38" s="46"/>
      <c r="F38" s="47"/>
      <c r="G38" s="47"/>
    </row>
    <row r="39" spans="1:7" x14ac:dyDescent="0.25">
      <c r="A39" s="46"/>
      <c r="B39" s="46"/>
      <c r="C39" s="46"/>
      <c r="D39" s="46"/>
      <c r="E39" s="46"/>
      <c r="F39" s="47"/>
      <c r="G39" s="47"/>
    </row>
    <row r="40" spans="1:7" x14ac:dyDescent="0.25">
      <c r="A40" s="46"/>
      <c r="B40" s="46"/>
      <c r="C40" s="46"/>
      <c r="D40" s="46"/>
      <c r="E40" s="46"/>
      <c r="F40" s="47"/>
      <c r="G40" s="47"/>
    </row>
    <row r="41" spans="1:7" x14ac:dyDescent="0.25">
      <c r="A41" s="46"/>
      <c r="B41" s="46"/>
      <c r="C41" s="46"/>
      <c r="D41" s="46"/>
      <c r="E41" s="46"/>
      <c r="F41" s="47"/>
      <c r="G41" s="47"/>
    </row>
    <row r="42" spans="1:7" x14ac:dyDescent="0.25">
      <c r="A42" s="46"/>
      <c r="B42" s="46"/>
      <c r="C42" s="46"/>
      <c r="D42" s="46"/>
      <c r="E42" s="46"/>
      <c r="F42" s="47"/>
      <c r="G42" s="47"/>
    </row>
    <row r="43" spans="1:7" x14ac:dyDescent="0.25">
      <c r="A43" s="46"/>
      <c r="B43" s="46"/>
      <c r="C43" s="46"/>
      <c r="D43" s="46"/>
      <c r="E43" s="46"/>
      <c r="F43" s="47"/>
      <c r="G43" s="47"/>
    </row>
    <row r="44" spans="1:7" x14ac:dyDescent="0.25">
      <c r="A44" s="46"/>
      <c r="B44" s="46"/>
      <c r="C44" s="46"/>
      <c r="D44" s="46"/>
      <c r="E44" s="46"/>
      <c r="F44" s="47"/>
      <c r="G44" s="47"/>
    </row>
    <row r="45" spans="1:7" x14ac:dyDescent="0.25">
      <c r="A45" s="46"/>
      <c r="B45" s="46"/>
      <c r="C45" s="46"/>
      <c r="D45" s="46"/>
      <c r="E45" s="46"/>
      <c r="F45" s="47"/>
      <c r="G45" s="47"/>
    </row>
    <row r="46" spans="1:7" x14ac:dyDescent="0.25">
      <c r="A46" s="46"/>
      <c r="B46" s="46"/>
      <c r="C46" s="46"/>
      <c r="D46" s="46"/>
      <c r="E46" s="46"/>
      <c r="F46" s="47"/>
      <c r="G46" s="47"/>
    </row>
    <row r="47" spans="1:7" x14ac:dyDescent="0.25">
      <c r="A47" s="46"/>
      <c r="B47" s="46"/>
      <c r="C47" s="46"/>
      <c r="D47" s="46"/>
      <c r="E47" s="46"/>
      <c r="F47" s="47"/>
      <c r="G47" s="47"/>
    </row>
    <row r="48" spans="1:7" x14ac:dyDescent="0.25">
      <c r="A48" s="46"/>
      <c r="B48" s="46"/>
      <c r="C48" s="46"/>
      <c r="D48" s="46"/>
      <c r="E48" s="46"/>
      <c r="F48" s="47"/>
      <c r="G48" s="47"/>
    </row>
    <row r="49" spans="1:7" x14ac:dyDescent="0.25">
      <c r="A49" s="46"/>
      <c r="B49" s="46"/>
      <c r="C49" s="46"/>
      <c r="D49" s="46"/>
      <c r="E49" s="46"/>
      <c r="F49" s="47"/>
      <c r="G49" s="47"/>
    </row>
    <row r="50" spans="1:7" x14ac:dyDescent="0.25">
      <c r="A50" s="46"/>
      <c r="B50" s="46"/>
      <c r="C50" s="46"/>
      <c r="D50" s="46"/>
      <c r="E50" s="46"/>
      <c r="F50" s="47"/>
      <c r="G50" s="47"/>
    </row>
    <row r="51" spans="1:7" x14ac:dyDescent="0.25">
      <c r="A51" s="46"/>
      <c r="B51" s="46"/>
      <c r="C51" s="46"/>
      <c r="D51" s="46"/>
      <c r="E51" s="46"/>
      <c r="F51" s="47"/>
      <c r="G51" s="47"/>
    </row>
    <row r="52" spans="1:7" x14ac:dyDescent="0.25">
      <c r="A52" s="46"/>
      <c r="B52" s="46"/>
      <c r="C52" s="46"/>
      <c r="D52" s="46"/>
      <c r="E52" s="46"/>
      <c r="F52" s="47"/>
      <c r="G52" s="47"/>
    </row>
    <row r="53" spans="1:7" x14ac:dyDescent="0.25">
      <c r="A53" s="46"/>
      <c r="B53" s="46"/>
      <c r="C53" s="46"/>
      <c r="D53" s="46"/>
      <c r="E53" s="46"/>
      <c r="F53" s="47"/>
      <c r="G53" s="47"/>
    </row>
    <row r="54" spans="1:7" x14ac:dyDescent="0.25">
      <c r="A54" s="46"/>
      <c r="B54" s="46"/>
      <c r="C54" s="46"/>
      <c r="D54" s="46"/>
      <c r="E54" s="46"/>
      <c r="F54" s="47"/>
      <c r="G54" s="47"/>
    </row>
    <row r="55" spans="1:7" x14ac:dyDescent="0.25">
      <c r="A55" s="46"/>
      <c r="B55" s="46"/>
      <c r="C55" s="46"/>
      <c r="D55" s="46"/>
      <c r="E55" s="46"/>
      <c r="F55" s="47"/>
      <c r="G55" s="47"/>
    </row>
    <row r="56" spans="1:7" x14ac:dyDescent="0.25">
      <c r="A56" s="46"/>
      <c r="B56" s="46"/>
      <c r="C56" s="46"/>
      <c r="D56" s="46"/>
      <c r="E56" s="46"/>
      <c r="F56" s="47"/>
      <c r="G56" s="47"/>
    </row>
    <row r="57" spans="1:7" x14ac:dyDescent="0.25">
      <c r="A57" s="46"/>
      <c r="B57" s="46"/>
      <c r="C57" s="46"/>
      <c r="D57" s="46"/>
      <c r="E57" s="46"/>
      <c r="F57" s="47"/>
      <c r="G57" s="47"/>
    </row>
    <row r="58" spans="1:7" x14ac:dyDescent="0.25">
      <c r="A58" s="46"/>
      <c r="B58" s="46"/>
      <c r="C58" s="46"/>
      <c r="D58" s="46"/>
      <c r="E58" s="46"/>
      <c r="F58" s="47"/>
      <c r="G58" s="47"/>
    </row>
    <row r="59" spans="1:7" x14ac:dyDescent="0.25">
      <c r="A59" s="46"/>
      <c r="B59" s="46"/>
      <c r="C59" s="46"/>
      <c r="D59" s="46"/>
      <c r="E59" s="46"/>
      <c r="F59" s="47"/>
      <c r="G59" s="47"/>
    </row>
    <row r="60" spans="1:7" x14ac:dyDescent="0.25">
      <c r="A60" s="46"/>
      <c r="B60" s="46"/>
      <c r="C60" s="46"/>
      <c r="D60" s="46"/>
      <c r="E60" s="46"/>
      <c r="F60" s="47"/>
      <c r="G60" s="47"/>
    </row>
    <row r="61" spans="1:7" x14ac:dyDescent="0.25">
      <c r="A61" s="46"/>
      <c r="B61" s="46"/>
      <c r="C61" s="46"/>
      <c r="D61" s="46"/>
      <c r="E61" s="46"/>
      <c r="F61" s="47"/>
      <c r="G61" s="47"/>
    </row>
    <row r="62" spans="1:7" x14ac:dyDescent="0.25">
      <c r="A62" s="46"/>
      <c r="B62" s="46"/>
      <c r="C62" s="46"/>
      <c r="D62" s="46"/>
      <c r="E62" s="46"/>
      <c r="F62" s="47"/>
      <c r="G62" s="47"/>
    </row>
    <row r="63" spans="1:7" x14ac:dyDescent="0.25">
      <c r="A63" s="46"/>
      <c r="B63" s="46"/>
      <c r="C63" s="46"/>
      <c r="D63" s="46"/>
      <c r="E63" s="46"/>
      <c r="F63" s="47"/>
      <c r="G63" s="47"/>
    </row>
    <row r="64" spans="1:7" x14ac:dyDescent="0.25">
      <c r="A64" s="46"/>
      <c r="B64" s="46"/>
      <c r="C64" s="46"/>
      <c r="D64" s="46"/>
      <c r="E64" s="46"/>
      <c r="F64" s="47"/>
      <c r="G64" s="47"/>
    </row>
    <row r="65" spans="1:7" x14ac:dyDescent="0.25">
      <c r="A65" s="46"/>
      <c r="B65" s="46"/>
      <c r="C65" s="46"/>
      <c r="D65" s="46"/>
      <c r="E65" s="46"/>
      <c r="F65" s="47"/>
      <c r="G65" s="47"/>
    </row>
    <row r="66" spans="1:7" x14ac:dyDescent="0.25">
      <c r="A66" s="46"/>
      <c r="B66" s="46"/>
      <c r="C66" s="46"/>
      <c r="D66" s="46"/>
      <c r="E66" s="46"/>
      <c r="F66" s="47"/>
      <c r="G66" s="47"/>
    </row>
    <row r="67" spans="1:7" x14ac:dyDescent="0.25">
      <c r="A67" s="46"/>
      <c r="B67" s="46"/>
      <c r="C67" s="46"/>
      <c r="D67" s="46"/>
      <c r="E67" s="46"/>
      <c r="F67" s="47"/>
      <c r="G67" s="47"/>
    </row>
    <row r="68" spans="1:7" x14ac:dyDescent="0.25">
      <c r="A68" s="46"/>
      <c r="B68" s="46"/>
      <c r="C68" s="46"/>
      <c r="D68" s="46"/>
      <c r="E68" s="46"/>
      <c r="F68" s="47"/>
      <c r="G68" s="47"/>
    </row>
    <row r="69" spans="1:7" x14ac:dyDescent="0.25">
      <c r="A69" s="46"/>
      <c r="B69" s="46"/>
      <c r="C69" s="46"/>
      <c r="D69" s="46"/>
      <c r="E69" s="46"/>
      <c r="F69" s="47"/>
      <c r="G69" s="47"/>
    </row>
    <row r="70" spans="1:7" x14ac:dyDescent="0.25">
      <c r="A70" s="46"/>
      <c r="B70" s="46"/>
      <c r="C70" s="46"/>
      <c r="D70" s="46"/>
      <c r="E70" s="46"/>
      <c r="F70" s="47"/>
      <c r="G70" s="47"/>
    </row>
    <row r="71" spans="1:7" x14ac:dyDescent="0.25">
      <c r="A71" s="46"/>
      <c r="B71" s="46"/>
      <c r="C71" s="46"/>
      <c r="D71" s="46"/>
      <c r="E71" s="46"/>
      <c r="F71" s="47"/>
      <c r="G71" s="47"/>
    </row>
    <row r="72" spans="1:7" x14ac:dyDescent="0.25">
      <c r="A72" s="46"/>
      <c r="B72" s="46"/>
      <c r="C72" s="46"/>
      <c r="D72" s="46"/>
      <c r="E72" s="46"/>
      <c r="F72" s="47"/>
      <c r="G72" s="47"/>
    </row>
    <row r="73" spans="1:7" x14ac:dyDescent="0.25">
      <c r="A73" s="46"/>
      <c r="B73" s="46"/>
      <c r="C73" s="46"/>
      <c r="D73" s="46"/>
      <c r="E73" s="46"/>
      <c r="F73" s="47"/>
      <c r="G73" s="47"/>
    </row>
    <row r="74" spans="1:7" x14ac:dyDescent="0.25">
      <c r="A74" s="46"/>
      <c r="B74" s="46"/>
      <c r="C74" s="46"/>
      <c r="D74" s="46"/>
      <c r="E74" s="46"/>
      <c r="F74" s="47"/>
      <c r="G74" s="47"/>
    </row>
    <row r="75" spans="1:7" x14ac:dyDescent="0.25">
      <c r="A75" s="46"/>
      <c r="B75" s="46"/>
      <c r="C75" s="46"/>
      <c r="D75" s="46"/>
      <c r="E75" s="46"/>
      <c r="F75" s="47"/>
      <c r="G75" s="47"/>
    </row>
    <row r="76" spans="1:7" x14ac:dyDescent="0.25">
      <c r="A76" s="46"/>
      <c r="B76" s="46"/>
      <c r="C76" s="46"/>
      <c r="D76" s="46"/>
      <c r="E76" s="46"/>
      <c r="F76" s="47"/>
      <c r="G76" s="47"/>
    </row>
    <row r="77" spans="1:7" x14ac:dyDescent="0.25">
      <c r="A77" s="46"/>
      <c r="B77" s="46"/>
      <c r="C77" s="46"/>
      <c r="D77" s="46"/>
      <c r="E77" s="46"/>
      <c r="F77" s="47"/>
      <c r="G77" s="47"/>
    </row>
    <row r="78" spans="1:7" x14ac:dyDescent="0.25">
      <c r="A78" s="46"/>
      <c r="B78" s="46"/>
      <c r="C78" s="46"/>
      <c r="D78" s="46"/>
      <c r="E78" s="46"/>
      <c r="F78" s="47"/>
      <c r="G78" s="47"/>
    </row>
    <row r="79" spans="1:7" x14ac:dyDescent="0.25">
      <c r="A79" s="46"/>
      <c r="B79" s="46"/>
      <c r="C79" s="46"/>
      <c r="D79" s="46"/>
      <c r="E79" s="46"/>
      <c r="F79" s="47"/>
      <c r="G79" s="47"/>
    </row>
    <row r="80" spans="1:7" x14ac:dyDescent="0.25">
      <c r="A80" s="46"/>
      <c r="B80" s="46"/>
      <c r="C80" s="46"/>
      <c r="D80" s="46"/>
      <c r="E80" s="46"/>
      <c r="F80" s="47"/>
      <c r="G80" s="47"/>
    </row>
    <row r="81" spans="1:7" x14ac:dyDescent="0.25">
      <c r="A81" s="46"/>
      <c r="B81" s="46"/>
      <c r="C81" s="46"/>
      <c r="D81" s="46"/>
      <c r="E81" s="46"/>
      <c r="F81" s="47"/>
      <c r="G81" s="47"/>
    </row>
    <row r="82" spans="1:7" x14ac:dyDescent="0.25">
      <c r="A82" s="46"/>
      <c r="B82" s="46"/>
      <c r="C82" s="46"/>
      <c r="D82" s="46"/>
      <c r="E82" s="46"/>
      <c r="F82" s="47"/>
      <c r="G82" s="47"/>
    </row>
    <row r="83" spans="1:7" x14ac:dyDescent="0.25">
      <c r="A83" s="46"/>
      <c r="B83" s="46"/>
      <c r="C83" s="46"/>
      <c r="D83" s="46"/>
      <c r="E83" s="46"/>
      <c r="F83" s="47"/>
      <c r="G83" s="47"/>
    </row>
    <row r="84" spans="1:7" x14ac:dyDescent="0.25">
      <c r="A84" s="46"/>
      <c r="B84" s="46"/>
      <c r="C84" s="46"/>
      <c r="D84" s="46"/>
      <c r="E84" s="46"/>
      <c r="F84" s="47"/>
      <c r="G84" s="47"/>
    </row>
    <row r="85" spans="1:7" x14ac:dyDescent="0.25">
      <c r="A85" s="46"/>
      <c r="B85" s="46"/>
      <c r="C85" s="46"/>
      <c r="D85" s="46"/>
      <c r="E85" s="46"/>
      <c r="F85" s="47"/>
      <c r="G85" s="47"/>
    </row>
    <row r="86" spans="1:7" x14ac:dyDescent="0.25">
      <c r="A86" s="46"/>
      <c r="B86" s="46"/>
      <c r="C86" s="46"/>
      <c r="D86" s="46"/>
      <c r="E86" s="46"/>
      <c r="F86" s="47"/>
      <c r="G86" s="47"/>
    </row>
    <row r="87" spans="1:7" x14ac:dyDescent="0.25">
      <c r="A87" s="46"/>
      <c r="B87" s="46"/>
      <c r="C87" s="46"/>
      <c r="D87" s="46"/>
      <c r="E87" s="46"/>
      <c r="F87" s="47"/>
      <c r="G87" s="47"/>
    </row>
    <row r="88" spans="1:7" x14ac:dyDescent="0.25">
      <c r="A88" s="46"/>
      <c r="B88" s="46"/>
      <c r="C88" s="46"/>
      <c r="D88" s="46"/>
      <c r="E88" s="46"/>
      <c r="F88" s="47"/>
      <c r="G88" s="47"/>
    </row>
    <row r="89" spans="1:7" x14ac:dyDescent="0.25">
      <c r="A89" s="46"/>
      <c r="B89" s="46"/>
      <c r="C89" s="46"/>
      <c r="D89" s="46"/>
      <c r="E89" s="46"/>
      <c r="F89" s="47"/>
      <c r="G89" s="47"/>
    </row>
    <row r="90" spans="1:7" x14ac:dyDescent="0.25">
      <c r="A90" s="46"/>
      <c r="B90" s="46"/>
      <c r="C90" s="46"/>
      <c r="D90" s="46"/>
      <c r="E90" s="46"/>
      <c r="F90" s="47"/>
      <c r="G90" s="47"/>
    </row>
    <row r="91" spans="1:7" x14ac:dyDescent="0.25">
      <c r="A91" s="46"/>
      <c r="B91" s="46"/>
      <c r="C91" s="46"/>
      <c r="D91" s="46"/>
      <c r="E91" s="46"/>
      <c r="F91" s="47"/>
      <c r="G91" s="47"/>
    </row>
    <row r="92" spans="1:7" x14ac:dyDescent="0.25">
      <c r="A92" s="46"/>
      <c r="B92" s="46"/>
      <c r="C92" s="46"/>
      <c r="D92" s="46"/>
      <c r="E92" s="46"/>
      <c r="F92" s="47"/>
      <c r="G92" s="47"/>
    </row>
    <row r="93" spans="1:7" x14ac:dyDescent="0.25">
      <c r="A93" s="46"/>
      <c r="B93" s="46"/>
      <c r="C93" s="46"/>
      <c r="D93" s="46"/>
      <c r="E93" s="46"/>
      <c r="F93" s="47"/>
      <c r="G93" s="47"/>
    </row>
    <row r="94" spans="1:7" x14ac:dyDescent="0.25">
      <c r="A94" s="46"/>
      <c r="B94" s="46"/>
      <c r="C94" s="46"/>
      <c r="D94" s="46"/>
      <c r="E94" s="46"/>
      <c r="F94" s="47"/>
      <c r="G94" s="47"/>
    </row>
    <row r="95" spans="1:7" x14ac:dyDescent="0.25">
      <c r="A95" s="46"/>
      <c r="B95" s="46"/>
      <c r="C95" s="46"/>
      <c r="D95" s="46"/>
      <c r="E95" s="46"/>
      <c r="F95" s="47"/>
      <c r="G95" s="47"/>
    </row>
    <row r="96" spans="1:7" x14ac:dyDescent="0.25">
      <c r="A96" s="46"/>
      <c r="B96" s="46"/>
      <c r="C96" s="46"/>
      <c r="D96" s="46"/>
      <c r="E96" s="46"/>
      <c r="F96" s="47"/>
      <c r="G96" s="47"/>
    </row>
    <row r="97" spans="1:7" x14ac:dyDescent="0.25">
      <c r="A97" s="46"/>
      <c r="B97" s="46"/>
      <c r="C97" s="46"/>
      <c r="D97" s="46"/>
      <c r="E97" s="46"/>
      <c r="F97" s="47"/>
      <c r="G97" s="47"/>
    </row>
    <row r="98" spans="1:7" x14ac:dyDescent="0.25">
      <c r="A98" s="46"/>
      <c r="B98" s="46"/>
      <c r="C98" s="46"/>
      <c r="D98" s="46"/>
      <c r="E98" s="46"/>
      <c r="F98" s="47"/>
      <c r="G98" s="47"/>
    </row>
    <row r="99" spans="1:7" x14ac:dyDescent="0.25">
      <c r="A99" s="46"/>
      <c r="B99" s="46"/>
      <c r="C99" s="46"/>
      <c r="D99" s="46"/>
      <c r="E99" s="46"/>
      <c r="F99" s="47"/>
      <c r="G99" s="47"/>
    </row>
    <row r="100" spans="1:7" x14ac:dyDescent="0.25">
      <c r="A100" s="46"/>
      <c r="B100" s="46"/>
      <c r="C100" s="46"/>
      <c r="D100" s="46"/>
      <c r="E100" s="46"/>
      <c r="F100" s="47"/>
      <c r="G100" s="47"/>
    </row>
    <row r="101" spans="1:7" x14ac:dyDescent="0.25">
      <c r="A101" s="46"/>
      <c r="B101" s="46"/>
      <c r="C101" s="46"/>
      <c r="D101" s="46"/>
      <c r="E101" s="46"/>
      <c r="F101" s="47"/>
      <c r="G101" s="47"/>
    </row>
    <row r="102" spans="1:7" x14ac:dyDescent="0.25">
      <c r="A102" s="46"/>
      <c r="B102" s="46"/>
      <c r="C102" s="46"/>
      <c r="D102" s="46"/>
      <c r="E102" s="46"/>
      <c r="F102" s="47"/>
      <c r="G102" s="47"/>
    </row>
    <row r="103" spans="1:7" x14ac:dyDescent="0.25">
      <c r="A103" s="46"/>
      <c r="B103" s="46"/>
      <c r="C103" s="46"/>
      <c r="D103" s="46"/>
      <c r="E103" s="46"/>
      <c r="F103" s="47"/>
      <c r="G103" s="47"/>
    </row>
    <row r="104" spans="1:7" x14ac:dyDescent="0.25">
      <c r="A104" s="46"/>
      <c r="B104" s="46"/>
      <c r="C104" s="46"/>
      <c r="D104" s="46"/>
      <c r="E104" s="46"/>
      <c r="F104" s="47"/>
      <c r="G104" s="47"/>
    </row>
    <row r="105" spans="1:7" x14ac:dyDescent="0.25">
      <c r="A105" s="46"/>
      <c r="B105" s="46"/>
      <c r="C105" s="46"/>
      <c r="D105" s="46"/>
      <c r="E105" s="46"/>
      <c r="F105" s="47"/>
      <c r="G105" s="47"/>
    </row>
    <row r="106" spans="1:7" x14ac:dyDescent="0.25">
      <c r="A106" s="46"/>
      <c r="B106" s="46"/>
      <c r="C106" s="46"/>
      <c r="D106" s="46"/>
      <c r="E106" s="46"/>
      <c r="F106" s="47"/>
      <c r="G106" s="47"/>
    </row>
    <row r="107" spans="1:7" x14ac:dyDescent="0.25">
      <c r="A107" s="46"/>
      <c r="B107" s="46"/>
      <c r="C107" s="46"/>
      <c r="D107" s="46"/>
      <c r="E107" s="46"/>
      <c r="F107" s="47"/>
      <c r="G107" s="47"/>
    </row>
    <row r="108" spans="1:7" x14ac:dyDescent="0.25">
      <c r="A108" s="46"/>
      <c r="B108" s="46"/>
      <c r="C108" s="46"/>
      <c r="D108" s="46"/>
      <c r="E108" s="46"/>
      <c r="F108" s="47"/>
      <c r="G108" s="47"/>
    </row>
    <row r="109" spans="1:7" x14ac:dyDescent="0.25">
      <c r="A109" s="46"/>
      <c r="B109" s="46"/>
      <c r="C109" s="46"/>
      <c r="D109" s="46"/>
      <c r="E109" s="46"/>
      <c r="F109" s="47"/>
      <c r="G109" s="47"/>
    </row>
    <row r="110" spans="1:7" x14ac:dyDescent="0.25">
      <c r="A110" s="46"/>
      <c r="B110" s="46"/>
      <c r="C110" s="46"/>
      <c r="D110" s="46"/>
      <c r="E110" s="46"/>
      <c r="F110" s="47"/>
      <c r="G110" s="47"/>
    </row>
    <row r="111" spans="1:7" x14ac:dyDescent="0.25">
      <c r="A111" s="46"/>
      <c r="B111" s="46"/>
      <c r="C111" s="46"/>
      <c r="D111" s="46"/>
      <c r="E111" s="46"/>
      <c r="F111" s="47"/>
      <c r="G111" s="47"/>
    </row>
    <row r="112" spans="1:7" x14ac:dyDescent="0.25">
      <c r="A112" s="46"/>
      <c r="B112" s="46"/>
      <c r="C112" s="46"/>
      <c r="D112" s="46"/>
      <c r="E112" s="46"/>
      <c r="F112" s="47"/>
      <c r="G112" s="47"/>
    </row>
    <row r="113" spans="1:7" x14ac:dyDescent="0.25">
      <c r="A113" s="46"/>
      <c r="B113" s="46"/>
      <c r="C113" s="46"/>
      <c r="D113" s="46"/>
      <c r="E113" s="46"/>
      <c r="F113" s="47"/>
      <c r="G113" s="47"/>
    </row>
    <row r="114" spans="1:7" x14ac:dyDescent="0.25">
      <c r="A114" s="46"/>
      <c r="B114" s="46"/>
      <c r="C114" s="46"/>
      <c r="D114" s="46"/>
      <c r="E114" s="46"/>
      <c r="F114" s="47"/>
      <c r="G114" s="47"/>
    </row>
    <row r="115" spans="1:7" x14ac:dyDescent="0.25">
      <c r="A115" s="46"/>
      <c r="B115" s="46"/>
      <c r="C115" s="46"/>
      <c r="D115" s="46"/>
      <c r="E115" s="46"/>
      <c r="F115" s="47"/>
      <c r="G115" s="47"/>
    </row>
    <row r="116" spans="1:7" x14ac:dyDescent="0.25">
      <c r="A116" s="46"/>
      <c r="B116" s="46"/>
      <c r="C116" s="46"/>
      <c r="D116" s="46"/>
      <c r="E116" s="46"/>
      <c r="F116" s="47"/>
      <c r="G116" s="47"/>
    </row>
    <row r="117" spans="1:7" x14ac:dyDescent="0.25">
      <c r="A117" s="46"/>
      <c r="B117" s="46"/>
      <c r="C117" s="46"/>
      <c r="D117" s="46"/>
      <c r="E117" s="46"/>
      <c r="F117" s="47"/>
      <c r="G117" s="47"/>
    </row>
    <row r="118" spans="1:7" x14ac:dyDescent="0.25">
      <c r="A118" s="46"/>
      <c r="B118" s="46"/>
      <c r="C118" s="46"/>
      <c r="D118" s="46"/>
      <c r="E118" s="46"/>
      <c r="F118" s="47"/>
      <c r="G118" s="47"/>
    </row>
    <row r="119" spans="1:7" x14ac:dyDescent="0.25">
      <c r="A119" s="46"/>
      <c r="B119" s="46"/>
      <c r="C119" s="46"/>
      <c r="D119" s="46"/>
      <c r="E119" s="46"/>
      <c r="F119" s="47"/>
      <c r="G119" s="47"/>
    </row>
    <row r="120" spans="1:7" x14ac:dyDescent="0.25">
      <c r="A120" s="46"/>
      <c r="B120" s="46"/>
      <c r="C120" s="46"/>
      <c r="D120" s="46"/>
      <c r="E120" s="46"/>
      <c r="F120" s="47"/>
      <c r="G120" s="47"/>
    </row>
    <row r="121" spans="1:7" x14ac:dyDescent="0.25">
      <c r="A121" s="46"/>
      <c r="B121" s="46"/>
      <c r="C121" s="46"/>
      <c r="D121" s="46"/>
      <c r="E121" s="46"/>
      <c r="F121" s="47"/>
      <c r="G121" s="47"/>
    </row>
    <row r="122" spans="1:7" x14ac:dyDescent="0.25">
      <c r="A122" s="46"/>
      <c r="B122" s="46"/>
      <c r="C122" s="46"/>
      <c r="D122" s="46"/>
      <c r="E122" s="46"/>
      <c r="F122" s="47"/>
      <c r="G122" s="47"/>
    </row>
    <row r="123" spans="1:7" x14ac:dyDescent="0.25">
      <c r="A123" s="46"/>
      <c r="B123" s="46"/>
      <c r="C123" s="46"/>
      <c r="D123" s="46"/>
      <c r="E123" s="46"/>
      <c r="F123" s="47"/>
      <c r="G123" s="47"/>
    </row>
    <row r="124" spans="1:7" x14ac:dyDescent="0.25">
      <c r="A124" s="46"/>
      <c r="B124" s="46"/>
      <c r="C124" s="46"/>
      <c r="D124" s="46"/>
      <c r="E124" s="46"/>
      <c r="F124" s="47"/>
      <c r="G124" s="47"/>
    </row>
    <row r="125" spans="1:7" x14ac:dyDescent="0.25">
      <c r="A125" s="46"/>
      <c r="B125" s="46"/>
      <c r="C125" s="46"/>
      <c r="D125" s="46"/>
      <c r="E125" s="46"/>
      <c r="F125" s="47"/>
      <c r="G125" s="47"/>
    </row>
    <row r="126" spans="1:7" x14ac:dyDescent="0.25">
      <c r="A126" s="46"/>
      <c r="B126" s="46"/>
      <c r="C126" s="46"/>
      <c r="D126" s="46"/>
      <c r="E126" s="46"/>
      <c r="F126" s="47"/>
      <c r="G126" s="47"/>
    </row>
    <row r="127" spans="1:7" x14ac:dyDescent="0.25">
      <c r="A127" s="46"/>
      <c r="B127" s="46"/>
      <c r="C127" s="46"/>
      <c r="D127" s="46"/>
      <c r="E127" s="46"/>
      <c r="F127" s="47"/>
      <c r="G127" s="47"/>
    </row>
    <row r="128" spans="1:7" x14ac:dyDescent="0.25">
      <c r="A128" s="46"/>
      <c r="B128" s="46"/>
      <c r="C128" s="46"/>
      <c r="D128" s="46"/>
      <c r="E128" s="46"/>
      <c r="F128" s="47"/>
      <c r="G128" s="47"/>
    </row>
    <row r="129" spans="1:7" x14ac:dyDescent="0.25">
      <c r="A129" s="46"/>
      <c r="B129" s="46"/>
      <c r="C129" s="46"/>
      <c r="D129" s="46"/>
      <c r="E129" s="46"/>
      <c r="F129" s="47"/>
      <c r="G129" s="47"/>
    </row>
    <row r="130" spans="1:7" x14ac:dyDescent="0.25">
      <c r="A130" s="46"/>
      <c r="B130" s="46"/>
      <c r="C130" s="46"/>
      <c r="D130" s="46"/>
      <c r="E130" s="46"/>
      <c r="F130" s="47"/>
      <c r="G130" s="47"/>
    </row>
    <row r="131" spans="1:7" x14ac:dyDescent="0.25">
      <c r="A131" s="46"/>
      <c r="B131" s="46"/>
      <c r="C131" s="46"/>
      <c r="D131" s="46"/>
      <c r="E131" s="46"/>
      <c r="F131" s="47"/>
      <c r="G131" s="47"/>
    </row>
    <row r="132" spans="1:7" x14ac:dyDescent="0.25">
      <c r="A132" s="46"/>
      <c r="B132" s="46"/>
      <c r="C132" s="46"/>
      <c r="D132" s="46"/>
      <c r="E132" s="46"/>
      <c r="F132" s="47"/>
      <c r="G132" s="47"/>
    </row>
    <row r="133" spans="1:7" x14ac:dyDescent="0.25">
      <c r="A133" s="46"/>
      <c r="B133" s="46"/>
      <c r="C133" s="46"/>
      <c r="D133" s="46"/>
      <c r="E133" s="46"/>
      <c r="F133" s="47"/>
      <c r="G133" s="47"/>
    </row>
    <row r="134" spans="1:7" x14ac:dyDescent="0.25">
      <c r="A134" s="46"/>
      <c r="B134" s="46"/>
      <c r="C134" s="46"/>
      <c r="D134" s="46"/>
      <c r="E134" s="46"/>
      <c r="F134" s="47"/>
      <c r="G134" s="47"/>
    </row>
    <row r="135" spans="1:7" x14ac:dyDescent="0.25">
      <c r="A135" s="46"/>
      <c r="B135" s="46"/>
      <c r="C135" s="46"/>
      <c r="D135" s="46"/>
      <c r="E135" s="46"/>
      <c r="F135" s="47"/>
      <c r="G135" s="47"/>
    </row>
    <row r="136" spans="1:7" x14ac:dyDescent="0.25">
      <c r="A136" s="46"/>
      <c r="B136" s="46"/>
      <c r="C136" s="46"/>
      <c r="D136" s="46"/>
      <c r="E136" s="46"/>
      <c r="F136" s="47"/>
      <c r="G136" s="47"/>
    </row>
    <row r="137" spans="1:7" x14ac:dyDescent="0.25">
      <c r="A137" s="46"/>
      <c r="B137" s="46"/>
      <c r="C137" s="46"/>
      <c r="D137" s="46"/>
      <c r="E137" s="46"/>
      <c r="F137" s="47"/>
      <c r="G137" s="47"/>
    </row>
    <row r="138" spans="1:7" x14ac:dyDescent="0.25">
      <c r="A138" s="46"/>
      <c r="B138" s="46"/>
      <c r="C138" s="46"/>
      <c r="D138" s="46"/>
      <c r="E138" s="46"/>
      <c r="F138" s="47"/>
      <c r="G138" s="4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theme="0" tint="-0.14999847407452621"/>
  </sheetPr>
  <dimension ref="A1:AA5017"/>
  <sheetViews>
    <sheetView workbookViewId="0">
      <selection activeCell="L2" sqref="L2"/>
    </sheetView>
  </sheetViews>
  <sheetFormatPr baseColWidth="10" defaultRowHeight="15" x14ac:dyDescent="0.25"/>
  <cols>
    <col min="8" max="8" width="41.42578125" customWidth="1"/>
    <col min="15" max="15" width="14.28515625" customWidth="1"/>
  </cols>
  <sheetData>
    <row r="1" spans="1:27" x14ac:dyDescent="0.25">
      <c r="A1" s="31" t="s">
        <v>154</v>
      </c>
      <c r="B1" s="31" t="s">
        <v>155</v>
      </c>
      <c r="C1" s="31" t="s">
        <v>156</v>
      </c>
      <c r="D1" s="31" t="s">
        <v>157</v>
      </c>
      <c r="E1" s="31" t="s">
        <v>158</v>
      </c>
      <c r="F1" s="31" t="s">
        <v>142</v>
      </c>
      <c r="G1" s="31" t="s">
        <v>143</v>
      </c>
      <c r="H1" s="31" t="s">
        <v>159</v>
      </c>
      <c r="I1" s="31" t="s">
        <v>0</v>
      </c>
      <c r="J1" s="31" t="s">
        <v>160</v>
      </c>
      <c r="K1" s="31" t="s">
        <v>161</v>
      </c>
      <c r="L1" s="31" t="s">
        <v>162</v>
      </c>
      <c r="M1" s="35" t="s">
        <v>163</v>
      </c>
      <c r="N1" s="34" t="s">
        <v>144</v>
      </c>
      <c r="O1" s="34" t="s">
        <v>164</v>
      </c>
      <c r="P1" s="34" t="s">
        <v>165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208</v>
      </c>
      <c r="V1" s="34" t="s">
        <v>209</v>
      </c>
      <c r="W1" s="34" t="s">
        <v>166</v>
      </c>
      <c r="X1" s="34" t="s">
        <v>167</v>
      </c>
      <c r="Y1" s="34" t="s">
        <v>168</v>
      </c>
      <c r="Z1" s="34" t="s">
        <v>169</v>
      </c>
      <c r="AA1" s="34" t="s">
        <v>170</v>
      </c>
    </row>
    <row r="2" spans="1:27" x14ac:dyDescent="0.25">
      <c r="A2" s="62" t="e">
        <f>#REF!</f>
        <v>#REF!</v>
      </c>
      <c r="B2" s="62" t="e">
        <f t="array" ref="B2">VLOOKUP($A2&amp;'Dropdown Listen neu'!$A$57,CHOOSE({1,2},#REF!&amp;#REF!,#REF!),2,FALSE)</f>
        <v>#REF!</v>
      </c>
      <c r="C2" s="62" t="e">
        <f t="array" ref="C2">VLOOKUP($A2&amp;'Dropdown Listen neu'!$A$58,CHOOSE({1,2},#REF!&amp;#REF!,#REF!),2,FALSE)</f>
        <v>#REF!</v>
      </c>
      <c r="D2" s="62" t="e">
        <f t="array" ref="D2">VLOOKUP($A2&amp;'Dropdown Listen neu'!$A$63,CHOOSE({1,2},#REF!&amp;#REF!,#REF!),2,FALSE)</f>
        <v>#REF!</v>
      </c>
      <c r="E2" s="62" t="e">
        <f t="array" ref="E2">VLOOKUP($A2&amp;'Dropdown Listen neu'!$A$64,CHOOSE({1,2},#REF!&amp;#REF!,#REF!),2,FALSE)</f>
        <v>#REF!</v>
      </c>
      <c r="F2" s="62" t="e">
        <f t="array" ref="F2">VLOOKUP($A2&amp;'Dropdown Listen neu'!$A$65,CHOOSE({1,2},#REF!&amp;#REF!,#REF!),2,FALSE)</f>
        <v>#REF!</v>
      </c>
      <c r="G2" s="62" t="e">
        <f t="array" ref="G2">VLOOKUP($A2&amp;'Dropdown Listen neu'!$A$66,CHOOSE({1,2},#REF!&amp;#REF!,#REF!),2,FALSE)</f>
        <v>#REF!</v>
      </c>
      <c r="H2" s="62" t="e">
        <f t="array" ref="H2">CONCATENATE("SRID=4326;","POINT(",VLOOKUP($A2&amp;'Dropdown Listen neu'!$A$67,CHOOSE({1,2},#REF!&amp;#REF!,#REF!),2,FALSE), " ",VLOOKUP($A2&amp;'Dropdown Listen neu'!$A$67,CHOOSE({1,2},#REF!&amp;#REF!,#REF!),2,FALSE), ")")</f>
        <v>#REF!</v>
      </c>
      <c r="I2" s="62" t="e">
        <f t="array" ref="I2">VLOOKUP(VLOOKUP($A2&amp;'Dropdown Listen neu'!$A$56,CHOOSE({1,2},#REF!&amp;#REF!,#REF!),2,FALSE),'Dropdown Listen neu'!$A$26:$B$53,2,FALSE)</f>
        <v>#REF!</v>
      </c>
      <c r="J2" s="62" t="s">
        <v>231</v>
      </c>
      <c r="K2" s="62" t="e">
        <f t="array" ref="K2">VLOOKUP($A2&amp;'Dropdown Listen neu'!$A$61,CHOOSE({1,2},#REF!&amp;#REF!,#REF!),2,FALSE)</f>
        <v>#REF!</v>
      </c>
      <c r="L2" s="62"/>
      <c r="M2" s="64" t="s">
        <v>171</v>
      </c>
      <c r="N2" s="10" t="e">
        <f>IF(ISTEXT(#REF!),'Data Import Option 1'!N2,IF(AND(NOT(#REF!="No data available"),NOT(#REF!="Please select NACE-Code first"), NOT(#REF!="Please select")),'Data Import Option 2'!N2,IF(ISTEXT(#REF!),'Data Import Option 3'!N2,0)))</f>
        <v>#REF!</v>
      </c>
      <c r="O2" s="10">
        <f>IF(ISTEXT(#REF!),'Data Import Option 1'!O2,IF(ISTEXT(#REF!),'Data Import Option 2'!O2,IF(ISTEXT(#REF!),'Data Import Option 3'!O2,0)))</f>
        <v>0</v>
      </c>
      <c r="P2" s="10" t="e">
        <f>IF(ISTEXT(#REF!),'Data Import Option 1'!P2,IF(AND(NOT(#REF!="No data available"),NOT(#REF!="Please select NACE-Code first"), NOT(#REF!="Please select")),'Data Import Option 2'!P2,IF(ISTEXT(#REF!),'Data Import Option 3'!P2,0)))</f>
        <v>#REF!</v>
      </c>
      <c r="Q2" s="10" t="e">
        <f>IF(ISTEXT(#REF!),'Data Import Option 1'!Q2,IF(AND(NOT(#REF!="No data available"),NOT(#REF!="Please select NACE-Code first"), NOT(#REF!="Please select")),'Data Import Option 2'!Q2,IF(ISTEXT(#REF!),'Data Import Option 3'!Q2,0)))</f>
        <v>#REF!</v>
      </c>
      <c r="R2" s="10" t="e">
        <f>IF(ISTEXT(#REF!),'Data Import Option 1'!R2,IF(AND(NOT(#REF!="No data available"),NOT(#REF!="Please select NACE-Code first"), NOT(#REF!="Please select")),'Data Import Option 2'!R2,IF(ISTEXT(#REF!),'Data Import Option 3'!R2,0)))</f>
        <v>#REF!</v>
      </c>
      <c r="S2" s="10" t="e">
        <f>IF(ISTEXT(#REF!),'Data Import Option 1'!S2,IF(AND(NOT(#REF!="No data available"),NOT(#REF!="Please select NACE-Code first"), NOT(#REF!="Please select")),'Data Import Option 2'!S2,IF(ISTEXT(#REF!),'Data Import Option 3'!S2,0)))</f>
        <v>#REF!</v>
      </c>
      <c r="T2" s="10" t="e">
        <f>IF(ISTEXT(#REF!),'Data Import Option 1'!T2,IF(AND(NOT(#REF!="No data available"),NOT(#REF!="Please select NACE-Code first"), NOT(#REF!="Please select")),'Data Import Option 2'!T2,IF(ISTEXT(#REF!),'Data Import Option 3'!T2,0)))</f>
        <v>#REF!</v>
      </c>
      <c r="U2" s="10" t="e">
        <f>IF(ISTEXT(#REF!),'Data Import Option 1'!U2,IF(AND(NOT(#REF!="No data available"),NOT(#REF!="Please select NACE-Code first"), NOT(#REF!="Please select")),'Data Import Option 2'!U2,IF(ISTEXT(#REF!),'Data Import Option 3'!U2,0)))</f>
        <v>#REF!</v>
      </c>
      <c r="V2" s="10" t="e">
        <f>IF(ISTEXT(#REF!),'Data Import Option 1'!V2+'Data Import Option 1'!W2,IF(AND(NOT(#REF!="No data available"),NOT(#REF!="Please select NACE-Code first")),'Data Import Option 2'!V2+'Data Import Option 2'!W2,IF(ISTEXT(#REF!),'Data Import Option 3'!V2+'Data Import Option 3'!W2,0)))</f>
        <v>#REF!</v>
      </c>
      <c r="W2" s="10">
        <f>IF(ISTEXT(#REF!),'Data Import Option 1'!X2,IF(ISTEXT(#REF!),'Data Import Option 2'!X2,IF(ISTEXT(#REF!),'Data Import Option 3'!X2,0)))</f>
        <v>0</v>
      </c>
      <c r="X2" s="10" t="e">
        <f>IF(ISTEXT(#REF!),'Data Import Option 1'!Y2,IF(AND(NOT(#REF!="No data available"),NOT(#REF!="Please select NACE-Code first"),  NOT(#REF!="Please select")),'Data Import Option 2'!Y2,IF(ISTEXT(#REF!),'Data Import Option 3'!Y2,0)))</f>
        <v>#REF!</v>
      </c>
      <c r="Y2" s="10" t="e">
        <f>IF(ISTEXT(#REF!),'Data Import Option 1'!Z2,IF(AND(NOT(#REF!="No data available"),NOT(#REF!="Please select NACE-Code first"),  NOT(#REF!="Please select")),'Data Import Option 2'!Z2,IF(ISTEXT(#REF!),'Data Import Option 3'!Z2,0)))</f>
        <v>#REF!</v>
      </c>
      <c r="Z2" s="10" t="e">
        <f>IF(ISTEXT(#REF!),'Data Import Option 1'!AA2,IF(AND(NOT(#REF!="No data available"),NOT(#REF!="Please select NACE-Code first"),  NOT(#REF!="Please select")),'Data Import Option 2'!AA2,IF(ISTEXT(#REF!),'Data Import Option 3'!AA2,0)))</f>
        <v>#REF!</v>
      </c>
      <c r="AA2" s="10" t="s">
        <v>145</v>
      </c>
    </row>
    <row r="3" spans="1:27" x14ac:dyDescent="0.25">
      <c r="A3" s="62" t="e">
        <f>#REF!</f>
        <v>#REF!</v>
      </c>
      <c r="B3" s="62" t="e">
        <f t="array" ref="B3">VLOOKUP($A3&amp;'Dropdown Listen neu'!$A$57,CHOOSE({1,2},#REF!&amp;#REF!,#REF!),2,FALSE)</f>
        <v>#REF!</v>
      </c>
      <c r="C3" s="62" t="e">
        <f t="array" ref="C3">VLOOKUP($A3&amp;'Dropdown Listen neu'!$A$58,CHOOSE({1,2},#REF!&amp;#REF!,#REF!),2,FALSE)</f>
        <v>#REF!</v>
      </c>
      <c r="D3" s="62" t="e">
        <f t="array" ref="D3">VLOOKUP($A3&amp;'Dropdown Listen neu'!$A$63,CHOOSE({1,2},#REF!&amp;#REF!,#REF!),2,FALSE)</f>
        <v>#REF!</v>
      </c>
      <c r="E3" s="62" t="e">
        <f t="array" ref="E3">VLOOKUP($A3&amp;'Dropdown Listen neu'!$A$64,CHOOSE({1,2},#REF!&amp;#REF!,#REF!),2,FALSE)</f>
        <v>#REF!</v>
      </c>
      <c r="F3" s="62" t="e">
        <f t="array" ref="F3">VLOOKUP($A3&amp;'Dropdown Listen neu'!$A$65,CHOOSE({1,2},#REF!&amp;#REF!,#REF!),2,FALSE)</f>
        <v>#REF!</v>
      </c>
      <c r="G3" s="62" t="e">
        <f t="array" ref="G3">VLOOKUP($A3&amp;'Dropdown Listen neu'!$A$66,CHOOSE({1,2},#REF!&amp;#REF!,#REF!),2,FALSE)</f>
        <v>#REF!</v>
      </c>
      <c r="H3" s="62" t="e">
        <f t="array" ref="H3">CONCATENATE("SRID=4326;","POINT(",VLOOKUP($A3&amp;'Dropdown Listen neu'!$A$67,CHOOSE({1,2},#REF!&amp;#REF!,#REF!),2,FALSE), " ",VLOOKUP($A3&amp;'Dropdown Listen neu'!$A$67,CHOOSE({1,2},#REF!&amp;#REF!,#REF!),2,FALSE), ")")</f>
        <v>#REF!</v>
      </c>
      <c r="I3" s="62" t="e">
        <f t="array" ref="I3">VLOOKUP(VLOOKUP($A3&amp;'Dropdown Listen neu'!$A$56,CHOOSE({1,2},#REF!&amp;#REF!,#REF!),2,FALSE),'Dropdown Listen neu'!$A$26:$B$53,2,FALSE)</f>
        <v>#REF!</v>
      </c>
      <c r="J3" s="62" t="s">
        <v>231</v>
      </c>
      <c r="K3" s="62" t="e">
        <f t="array" ref="K3">VLOOKUP($A3&amp;'Dropdown Listen neu'!$A$61,CHOOSE({1,2},#REF!&amp;#REF!,#REF!),2,FALSE)</f>
        <v>#REF!</v>
      </c>
      <c r="L3" s="62"/>
      <c r="M3" s="64" t="s">
        <v>171</v>
      </c>
      <c r="N3" s="10" t="e">
        <f>IF(ISTEXT(#REF!),'Data Import Option 1'!N3,IF(AND(NOT(#REF!="No data available"),NOT(#REF!="Please select NACE-Code first"), NOT(#REF!="Please select")),'Data Import Option 2'!N3,IF(ISTEXT(#REF!),'Data Import Option 3'!N3,0)))</f>
        <v>#REF!</v>
      </c>
      <c r="O3" s="10" t="s">
        <v>171</v>
      </c>
      <c r="P3" s="10" t="e">
        <f>IF(ISTEXT(#REF!),'Data Import Option 1'!P3,IF(AND(NOT(#REF!="No data available"),NOT(#REF!="Please select NACE-Code first"), NOT(#REF!="Please select")),'Data Import Option 2'!P3,IF(ISTEXT(#REF!),'Data Import Option 3'!P3,0)))</f>
        <v>#REF!</v>
      </c>
      <c r="Q3" s="10" t="e">
        <f>IF(ISTEXT(#REF!),'Data Import Option 1'!Q3,IF(AND(NOT(#REF!="No data available"),NOT(#REF!="Please select NACE-Code first"), NOT(#REF!="Please select")),'Data Import Option 2'!Q3,IF(ISTEXT(#REF!),'Data Import Option 3'!Q3,0)))</f>
        <v>#REF!</v>
      </c>
      <c r="R3" s="10" t="e">
        <f>IF(ISTEXT(#REF!),'Data Import Option 1'!R3,IF(AND(NOT(#REF!="No data available"),NOT(#REF!="Please select NACE-Code first"), NOT(#REF!="Please select")),'Data Import Option 2'!R3,IF(ISTEXT(#REF!),'Data Import Option 3'!R3,0)))</f>
        <v>#REF!</v>
      </c>
      <c r="S3" s="10" t="e">
        <f>IF(ISTEXT(#REF!),'Data Import Option 1'!S3,IF(AND(NOT(#REF!="No data available"),NOT(#REF!="Please select NACE-Code first"), NOT(#REF!="Please select")),'Data Import Option 2'!S3,IF(ISTEXT(#REF!),'Data Import Option 3'!S3,0)))</f>
        <v>#REF!</v>
      </c>
      <c r="T3" s="10" t="e">
        <f>IF(ISTEXT(#REF!),'Data Import Option 1'!T3,IF(AND(NOT(#REF!="No data available"),NOT(#REF!="Please select NACE-Code first"), NOT(#REF!="Please select")),'Data Import Option 2'!T3,IF(ISTEXT(#REF!),'Data Import Option 3'!T3,0)))</f>
        <v>#REF!</v>
      </c>
      <c r="U3" s="10" t="e">
        <f>IF(ISTEXT(#REF!),'Data Import Option 1'!U3,IF(AND(NOT(#REF!="No data available"),NOT(#REF!="Please select NACE-Code first"), NOT(#REF!="Please select")),'Data Import Option 2'!U3,IF(ISTEXT(#REF!),'Data Import Option 3'!U3,0)))</f>
        <v>#REF!</v>
      </c>
      <c r="V3" s="10" t="e">
        <f>IF(ISTEXT(#REF!),'Data Import Option 1'!V3+'Data Import Option 1'!W3,IF(AND(NOT(#REF!="No data available"),NOT(#REF!="Please select NACE-Code first")),'Data Import Option 2'!V3+'Data Import Option 2'!W3,IF(ISTEXT(#REF!),'Data Import Option 3'!V3+'Data Import Option 3'!W3,0)))</f>
        <v>#REF!</v>
      </c>
      <c r="W3" s="10" t="s">
        <v>145</v>
      </c>
      <c r="X3" s="10" t="e">
        <f>IF(ISTEXT(#REF!),'Data Import Option 1'!Y3,IF(AND(NOT(#REF!="No data available"),NOT(#REF!="Please select NACE-Code first"),  NOT(#REF!="Please select")),'Data Import Option 2'!Y3,IF(ISTEXT(#REF!),'Data Import Option 3'!Y3,0)))</f>
        <v>#REF!</v>
      </c>
      <c r="Y3" s="10" t="e">
        <f>IF(ISTEXT(#REF!),'Data Import Option 1'!Z3,IF(AND(NOT(#REF!="No data available"),NOT(#REF!="Please select NACE-Code first"),  NOT(#REF!="Please select")),'Data Import Option 2'!Z3,IF(ISTEXT(#REF!),'Data Import Option 3'!Z3,0)))</f>
        <v>#REF!</v>
      </c>
      <c r="Z3" s="10" t="e">
        <f>IF(ISTEXT(#REF!),'Data Import Option 1'!AA3,IF(AND(NOT(#REF!="No data available"),NOT(#REF!="Please select NACE-Code first"),  NOT(#REF!="Please select")),'Data Import Option 2'!AA3,IF(ISTEXT(#REF!),'Data Import Option 3'!AA3,0)))</f>
        <v>#REF!</v>
      </c>
      <c r="AA3" s="10" t="s">
        <v>145</v>
      </c>
    </row>
    <row r="4" spans="1:27" x14ac:dyDescent="0.25">
      <c r="A4" s="62" t="e">
        <f>#REF!</f>
        <v>#REF!</v>
      </c>
      <c r="B4" s="62" t="e">
        <f t="array" ref="B4">VLOOKUP($A4&amp;'Dropdown Listen neu'!$A$57,CHOOSE({1,2},#REF!&amp;#REF!,#REF!),2,FALSE)</f>
        <v>#REF!</v>
      </c>
      <c r="C4" s="62" t="e">
        <f t="array" ref="C4">VLOOKUP($A4&amp;'Dropdown Listen neu'!$A$58,CHOOSE({1,2},#REF!&amp;#REF!,#REF!),2,FALSE)</f>
        <v>#REF!</v>
      </c>
      <c r="D4" s="62" t="e">
        <f t="array" ref="D4">VLOOKUP($A4&amp;'Dropdown Listen neu'!$A$63,CHOOSE({1,2},#REF!&amp;#REF!,#REF!),2,FALSE)</f>
        <v>#REF!</v>
      </c>
      <c r="E4" s="62" t="e">
        <f t="array" ref="E4">VLOOKUP($A4&amp;'Dropdown Listen neu'!$A$64,CHOOSE({1,2},#REF!&amp;#REF!,#REF!),2,FALSE)</f>
        <v>#REF!</v>
      </c>
      <c r="F4" s="62" t="e">
        <f t="array" ref="F4">VLOOKUP($A4&amp;'Dropdown Listen neu'!$A$65,CHOOSE({1,2},#REF!&amp;#REF!,#REF!),2,FALSE)</f>
        <v>#REF!</v>
      </c>
      <c r="G4" s="62" t="e">
        <f t="array" ref="G4">VLOOKUP($A4&amp;'Dropdown Listen neu'!$A$66,CHOOSE({1,2},#REF!&amp;#REF!,#REF!),2,FALSE)</f>
        <v>#REF!</v>
      </c>
      <c r="H4" s="62" t="e">
        <f t="array" ref="H4">CONCATENATE("SRID=4326;","POINT(",VLOOKUP($A4&amp;'Dropdown Listen neu'!$A$67,CHOOSE({1,2},#REF!&amp;#REF!,#REF!),2,FALSE), " ",VLOOKUP($A4&amp;'Dropdown Listen neu'!$A$67,CHOOSE({1,2},#REF!&amp;#REF!,#REF!),2,FALSE), ")")</f>
        <v>#REF!</v>
      </c>
      <c r="I4" s="62" t="e">
        <f t="array" ref="I4">VLOOKUP(VLOOKUP($A4&amp;'Dropdown Listen neu'!$A$56,CHOOSE({1,2},#REF!&amp;#REF!,#REF!),2,FALSE),'Dropdown Listen neu'!$A$26:$B$53,2,FALSE)</f>
        <v>#REF!</v>
      </c>
      <c r="J4" s="62" t="s">
        <v>231</v>
      </c>
      <c r="K4" s="62" t="e">
        <f t="array" ref="K4">VLOOKUP($A4&amp;'Dropdown Listen neu'!$A$61,CHOOSE({1,2},#REF!&amp;#REF!,#REF!),2,FALSE)</f>
        <v>#REF!</v>
      </c>
      <c r="L4" s="62"/>
      <c r="M4" s="64" t="s">
        <v>171</v>
      </c>
      <c r="N4" s="10" t="e">
        <f>IF(ISTEXT(#REF!),'Data Import Option 1'!N4,IF(AND(NOT(#REF!="No data available"),NOT(#REF!="Please select NACE-Code first"), NOT(#REF!="Please select")),'Data Import Option 2'!N4,IF(ISTEXT(#REF!),'Data Import Option 3'!N4,0)))</f>
        <v>#REF!</v>
      </c>
      <c r="O4" s="10" t="s">
        <v>171</v>
      </c>
      <c r="P4" s="10" t="e">
        <f>IF(ISTEXT(#REF!),'Data Import Option 1'!P4,IF(AND(NOT(#REF!="No data available"),NOT(#REF!="Please select NACE-Code first"), NOT(#REF!="Please select")),'Data Import Option 2'!P4,IF(ISTEXT(#REF!),'Data Import Option 3'!P4,0)))</f>
        <v>#REF!</v>
      </c>
      <c r="Q4" s="10" t="e">
        <f>IF(ISTEXT(#REF!),'Data Import Option 1'!Q4,IF(AND(NOT(#REF!="No data available"),NOT(#REF!="Please select NACE-Code first"), NOT(#REF!="Please select")),'Data Import Option 2'!Q4,IF(ISTEXT(#REF!),'Data Import Option 3'!Q4,0)))</f>
        <v>#REF!</v>
      </c>
      <c r="R4" s="10" t="e">
        <f>IF(ISTEXT(#REF!),'Data Import Option 1'!R4,IF(AND(NOT(#REF!="No data available"),NOT(#REF!="Please select NACE-Code first"), NOT(#REF!="Please select")),'Data Import Option 2'!R4,IF(ISTEXT(#REF!),'Data Import Option 3'!R4,0)))</f>
        <v>#REF!</v>
      </c>
      <c r="S4" s="10" t="e">
        <f>IF(ISTEXT(#REF!),'Data Import Option 1'!S4,IF(AND(NOT(#REF!="No data available"),NOT(#REF!="Please select NACE-Code first"), NOT(#REF!="Please select")),'Data Import Option 2'!S4,IF(ISTEXT(#REF!),'Data Import Option 3'!S4,0)))</f>
        <v>#REF!</v>
      </c>
      <c r="T4" s="10" t="e">
        <f>IF(ISTEXT(#REF!),'Data Import Option 1'!T4,IF(AND(NOT(#REF!="No data available"),NOT(#REF!="Please select NACE-Code first"), NOT(#REF!="Please select")),'Data Import Option 2'!T4,IF(ISTEXT(#REF!),'Data Import Option 3'!T4,0)))</f>
        <v>#REF!</v>
      </c>
      <c r="U4" s="10" t="e">
        <f>IF(ISTEXT(#REF!),'Data Import Option 1'!U4,IF(AND(NOT(#REF!="No data available"),NOT(#REF!="Please select NACE-Code first"), NOT(#REF!="Please select")),'Data Import Option 2'!U4,IF(ISTEXT(#REF!),'Data Import Option 3'!U4,0)))</f>
        <v>#REF!</v>
      </c>
      <c r="V4" s="10" t="e">
        <f>IF(ISTEXT(#REF!),'Data Import Option 1'!V4+'Data Import Option 1'!W4,IF(AND(NOT(#REF!="No data available"),NOT(#REF!="Please select NACE-Code first")),'Data Import Option 2'!V4+'Data Import Option 2'!W4,IF(ISTEXT(#REF!),'Data Import Option 3'!V4+'Data Import Option 3'!W4,0)))</f>
        <v>#REF!</v>
      </c>
      <c r="W4" s="10" t="s">
        <v>145</v>
      </c>
      <c r="X4" s="10" t="e">
        <f>IF(ISTEXT(#REF!),'Data Import Option 1'!Y4,IF(AND(NOT(#REF!="No data available"),NOT(#REF!="Please select NACE-Code first"),  NOT(#REF!="Please select")),'Data Import Option 2'!Y4,IF(ISTEXT(#REF!),'Data Import Option 3'!Y4,0)))</f>
        <v>#REF!</v>
      </c>
      <c r="Y4" s="10" t="e">
        <f>IF(ISTEXT(#REF!),'Data Import Option 1'!Z4,IF(AND(NOT(#REF!="No data available"),NOT(#REF!="Please select NACE-Code first"),  NOT(#REF!="Please select")),'Data Import Option 2'!Z4,IF(ISTEXT(#REF!),'Data Import Option 3'!Z4,0)))</f>
        <v>#REF!</v>
      </c>
      <c r="Z4" s="10" t="e">
        <f>IF(ISTEXT(#REF!),'Data Import Option 1'!AA4,IF(AND(NOT(#REF!="No data available"),NOT(#REF!="Please select NACE-Code first"),  NOT(#REF!="Please select")),'Data Import Option 2'!AA4,IF(ISTEXT(#REF!),'Data Import Option 3'!AA4,0)))</f>
        <v>#REF!</v>
      </c>
      <c r="AA4" s="10" t="s">
        <v>145</v>
      </c>
    </row>
    <row r="5" spans="1:27" x14ac:dyDescent="0.25">
      <c r="A5" s="62" t="e">
        <f>#REF!</f>
        <v>#REF!</v>
      </c>
      <c r="B5" s="62" t="e">
        <f t="array" ref="B5">VLOOKUP($A5&amp;'Dropdown Listen neu'!$A$57,CHOOSE({1,2},#REF!&amp;#REF!,#REF!),2,FALSE)</f>
        <v>#REF!</v>
      </c>
      <c r="C5" s="62" t="e">
        <f t="array" ref="C5">VLOOKUP($A5&amp;'Dropdown Listen neu'!$A$58,CHOOSE({1,2},#REF!&amp;#REF!,#REF!),2,FALSE)</f>
        <v>#REF!</v>
      </c>
      <c r="D5" s="62" t="e">
        <f t="array" ref="D5">VLOOKUP($A5&amp;'Dropdown Listen neu'!$A$63,CHOOSE({1,2},#REF!&amp;#REF!,#REF!),2,FALSE)</f>
        <v>#REF!</v>
      </c>
      <c r="E5" s="62" t="e">
        <f t="array" ref="E5">VLOOKUP($A5&amp;'Dropdown Listen neu'!$A$64,CHOOSE({1,2},#REF!&amp;#REF!,#REF!),2,FALSE)</f>
        <v>#REF!</v>
      </c>
      <c r="F5" s="62" t="e">
        <f t="array" ref="F5">VLOOKUP($A5&amp;'Dropdown Listen neu'!$A$65,CHOOSE({1,2},#REF!&amp;#REF!,#REF!),2,FALSE)</f>
        <v>#REF!</v>
      </c>
      <c r="G5" s="62" t="e">
        <f t="array" ref="G5">VLOOKUP($A5&amp;'Dropdown Listen neu'!$A$66,CHOOSE({1,2},#REF!&amp;#REF!,#REF!),2,FALSE)</f>
        <v>#REF!</v>
      </c>
      <c r="H5" s="62" t="e">
        <f t="array" ref="H5">CONCATENATE("SRID=4326;","POINT(",VLOOKUP($A5&amp;'Dropdown Listen neu'!$A$67,CHOOSE({1,2},#REF!&amp;#REF!,#REF!),2,FALSE), " ",VLOOKUP($A5&amp;'Dropdown Listen neu'!$A$67,CHOOSE({1,2},#REF!&amp;#REF!,#REF!),2,FALSE), ")")</f>
        <v>#REF!</v>
      </c>
      <c r="I5" s="62" t="e">
        <f t="array" ref="I5">VLOOKUP(VLOOKUP($A5&amp;'Dropdown Listen neu'!$A$56,CHOOSE({1,2},#REF!&amp;#REF!,#REF!),2,FALSE),'Dropdown Listen neu'!$A$26:$B$53,2,FALSE)</f>
        <v>#REF!</v>
      </c>
      <c r="J5" s="62" t="s">
        <v>231</v>
      </c>
      <c r="K5" s="62" t="e">
        <f t="array" ref="K5">VLOOKUP($A5&amp;'Dropdown Listen neu'!$A$61,CHOOSE({1,2},#REF!&amp;#REF!,#REF!),2,FALSE)</f>
        <v>#REF!</v>
      </c>
      <c r="L5" s="62"/>
      <c r="M5" s="64" t="s">
        <v>171</v>
      </c>
      <c r="N5" s="10" t="e">
        <f>IF(ISTEXT(#REF!),'Data Import Option 1'!N5,IF(AND(NOT(#REF!="No data available"),NOT(#REF!="Please select NACE-Code first"), NOT(#REF!="Please select")),'Data Import Option 2'!N5,IF(ISTEXT(#REF!),'Data Import Option 3'!N5,0)))</f>
        <v>#REF!</v>
      </c>
      <c r="O5" s="10" t="s">
        <v>171</v>
      </c>
      <c r="P5" s="10" t="e">
        <f>IF(ISTEXT(#REF!),'Data Import Option 1'!P5,IF(AND(NOT(#REF!="No data available"),NOT(#REF!="Please select NACE-Code first"), NOT(#REF!="Please select")),'Data Import Option 2'!P5,IF(ISTEXT(#REF!),'Data Import Option 3'!P5,0)))</f>
        <v>#REF!</v>
      </c>
      <c r="Q5" s="10" t="e">
        <f>IF(ISTEXT(#REF!),'Data Import Option 1'!Q5,IF(AND(NOT(#REF!="No data available"),NOT(#REF!="Please select NACE-Code first"), NOT(#REF!="Please select")),'Data Import Option 2'!Q5,IF(ISTEXT(#REF!),'Data Import Option 3'!Q5,0)))</f>
        <v>#REF!</v>
      </c>
      <c r="R5" s="10" t="e">
        <f>IF(ISTEXT(#REF!),'Data Import Option 1'!R5,IF(AND(NOT(#REF!="No data available"),NOT(#REF!="Please select NACE-Code first"), NOT(#REF!="Please select")),'Data Import Option 2'!R5,IF(ISTEXT(#REF!),'Data Import Option 3'!R5,0)))</f>
        <v>#REF!</v>
      </c>
      <c r="S5" s="10" t="e">
        <f>IF(ISTEXT(#REF!),'Data Import Option 1'!S5,IF(AND(NOT(#REF!="No data available"),NOT(#REF!="Please select NACE-Code first"), NOT(#REF!="Please select")),'Data Import Option 2'!S5,IF(ISTEXT(#REF!),'Data Import Option 3'!S5,0)))</f>
        <v>#REF!</v>
      </c>
      <c r="T5" s="10" t="e">
        <f>IF(ISTEXT(#REF!),'Data Import Option 1'!T5,IF(AND(NOT(#REF!="No data available"),NOT(#REF!="Please select NACE-Code first"), NOT(#REF!="Please select")),'Data Import Option 2'!T5,IF(ISTEXT(#REF!),'Data Import Option 3'!T5,0)))</f>
        <v>#REF!</v>
      </c>
      <c r="U5" s="10" t="e">
        <f>IF(ISTEXT(#REF!),'Data Import Option 1'!U5,IF(AND(NOT(#REF!="No data available"),NOT(#REF!="Please select NACE-Code first"), NOT(#REF!="Please select")),'Data Import Option 2'!U5,IF(ISTEXT(#REF!),'Data Import Option 3'!U5,0)))</f>
        <v>#REF!</v>
      </c>
      <c r="V5" s="10" t="e">
        <f>IF(ISTEXT(#REF!),'Data Import Option 1'!V5+'Data Import Option 1'!W5,IF(AND(NOT(#REF!="No data available"),NOT(#REF!="Please select NACE-Code first")),'Data Import Option 2'!V5+'Data Import Option 2'!W5,IF(ISTEXT(#REF!),'Data Import Option 3'!V5+'Data Import Option 3'!W5,0)))</f>
        <v>#REF!</v>
      </c>
      <c r="W5" s="10" t="s">
        <v>145</v>
      </c>
      <c r="X5" s="10" t="e">
        <f>IF(ISTEXT(#REF!),'Data Import Option 1'!Y5,IF(AND(NOT(#REF!="No data available"),NOT(#REF!="Please select NACE-Code first"),  NOT(#REF!="Please select")),'Data Import Option 2'!Y5,IF(ISTEXT(#REF!),'Data Import Option 3'!Y5,0)))</f>
        <v>#REF!</v>
      </c>
      <c r="Y5" s="10" t="e">
        <f>IF(ISTEXT(#REF!),'Data Import Option 1'!Z5,IF(AND(NOT(#REF!="No data available"),NOT(#REF!="Please select NACE-Code first"),  NOT(#REF!="Please select")),'Data Import Option 2'!Z5,IF(ISTEXT(#REF!),'Data Import Option 3'!Z5,0)))</f>
        <v>#REF!</v>
      </c>
      <c r="Z5" s="10" t="e">
        <f>IF(ISTEXT(#REF!),'Data Import Option 1'!AA5,IF(AND(NOT(#REF!="No data available"),NOT(#REF!="Please select NACE-Code first"),  NOT(#REF!="Please select")),'Data Import Option 2'!AA5,IF(ISTEXT(#REF!),'Data Import Option 3'!AA5,0)))</f>
        <v>#REF!</v>
      </c>
      <c r="AA5" s="10" t="s">
        <v>145</v>
      </c>
    </row>
    <row r="6" spans="1:27" x14ac:dyDescent="0.25">
      <c r="A6" s="62" t="e">
        <f>#REF!</f>
        <v>#REF!</v>
      </c>
      <c r="B6" s="62" t="e">
        <f t="array" ref="B6">VLOOKUP($A6&amp;'Dropdown Listen neu'!$A$57,CHOOSE({1,2},#REF!&amp;#REF!,#REF!),2,FALSE)</f>
        <v>#REF!</v>
      </c>
      <c r="C6" s="62" t="e">
        <f t="array" ref="C6">VLOOKUP($A6&amp;'Dropdown Listen neu'!$A$58,CHOOSE({1,2},#REF!&amp;#REF!,#REF!),2,FALSE)</f>
        <v>#REF!</v>
      </c>
      <c r="D6" s="62" t="e">
        <f t="array" ref="D6">VLOOKUP($A6&amp;'Dropdown Listen neu'!$A$63,CHOOSE({1,2},#REF!&amp;#REF!,#REF!),2,FALSE)</f>
        <v>#REF!</v>
      </c>
      <c r="E6" s="62" t="e">
        <f t="array" ref="E6">VLOOKUP($A6&amp;'Dropdown Listen neu'!$A$64,CHOOSE({1,2},#REF!&amp;#REF!,#REF!),2,FALSE)</f>
        <v>#REF!</v>
      </c>
      <c r="F6" s="62" t="e">
        <f t="array" ref="F6">VLOOKUP($A6&amp;'Dropdown Listen neu'!$A$65,CHOOSE({1,2},#REF!&amp;#REF!,#REF!),2,FALSE)</f>
        <v>#REF!</v>
      </c>
      <c r="G6" s="62" t="e">
        <f t="array" ref="G6">VLOOKUP($A6&amp;'Dropdown Listen neu'!$A$66,CHOOSE({1,2},#REF!&amp;#REF!,#REF!),2,FALSE)</f>
        <v>#REF!</v>
      </c>
      <c r="H6" s="62" t="e">
        <f t="array" ref="H6">CONCATENATE("SRID=4326;","POINT(",VLOOKUP($A6&amp;'Dropdown Listen neu'!$A$67,CHOOSE({1,2},#REF!&amp;#REF!,#REF!),2,FALSE), " ",VLOOKUP($A6&amp;'Dropdown Listen neu'!$A$67,CHOOSE({1,2},#REF!&amp;#REF!,#REF!),2,FALSE), ")")</f>
        <v>#REF!</v>
      </c>
      <c r="I6" s="62" t="e">
        <f t="array" ref="I6">VLOOKUP(VLOOKUP($A6&amp;'Dropdown Listen neu'!$A$56,CHOOSE({1,2},#REF!&amp;#REF!,#REF!),2,FALSE),'Dropdown Listen neu'!$A$26:$B$53,2,FALSE)</f>
        <v>#REF!</v>
      </c>
      <c r="J6" s="62" t="s">
        <v>231</v>
      </c>
      <c r="K6" s="62" t="e">
        <f t="array" ref="K6">VLOOKUP($A6&amp;'Dropdown Listen neu'!$A$61,CHOOSE({1,2},#REF!&amp;#REF!,#REF!),2,FALSE)</f>
        <v>#REF!</v>
      </c>
      <c r="L6" s="62"/>
      <c r="M6" s="64" t="s">
        <v>171</v>
      </c>
      <c r="N6" s="10" t="e">
        <f>IF(ISTEXT(#REF!),'Data Import Option 1'!N6,IF(AND(NOT(#REF!="No data available"),NOT(#REF!="Please select NACE-Code first"), NOT(#REF!="Please select")),'Data Import Option 2'!N6,IF(ISTEXT(#REF!),'Data Import Option 3'!N6,0)))</f>
        <v>#REF!</v>
      </c>
      <c r="O6" s="10" t="s">
        <v>171</v>
      </c>
      <c r="P6" s="10" t="e">
        <f>IF(ISTEXT(#REF!),'Data Import Option 1'!P6,IF(AND(NOT(#REF!="No data available"),NOT(#REF!="Please select NACE-Code first"), NOT(#REF!="Please select")),'Data Import Option 2'!P6,IF(ISTEXT(#REF!),'Data Import Option 3'!P6,0)))</f>
        <v>#REF!</v>
      </c>
      <c r="Q6" s="10" t="e">
        <f>IF(ISTEXT(#REF!),'Data Import Option 1'!Q6,IF(AND(NOT(#REF!="No data available"),NOT(#REF!="Please select NACE-Code first"), NOT(#REF!="Please select")),'Data Import Option 2'!Q6,IF(ISTEXT(#REF!),'Data Import Option 3'!Q6,0)))</f>
        <v>#REF!</v>
      </c>
      <c r="R6" s="10" t="e">
        <f>IF(ISTEXT(#REF!),'Data Import Option 1'!R6,IF(AND(NOT(#REF!="No data available"),NOT(#REF!="Please select NACE-Code first"), NOT(#REF!="Please select")),'Data Import Option 2'!R6,IF(ISTEXT(#REF!),'Data Import Option 3'!R6,0)))</f>
        <v>#REF!</v>
      </c>
      <c r="S6" s="10" t="e">
        <f>IF(ISTEXT(#REF!),'Data Import Option 1'!S6,IF(AND(NOT(#REF!="No data available"),NOT(#REF!="Please select NACE-Code first"), NOT(#REF!="Please select")),'Data Import Option 2'!S6,IF(ISTEXT(#REF!),'Data Import Option 3'!S6,0)))</f>
        <v>#REF!</v>
      </c>
      <c r="T6" s="10" t="e">
        <f>IF(ISTEXT(#REF!),'Data Import Option 1'!T6,IF(AND(NOT(#REF!="No data available"),NOT(#REF!="Please select NACE-Code first"), NOT(#REF!="Please select")),'Data Import Option 2'!T6,IF(ISTEXT(#REF!),'Data Import Option 3'!T6,0)))</f>
        <v>#REF!</v>
      </c>
      <c r="U6" s="10" t="e">
        <f>IF(ISTEXT(#REF!),'Data Import Option 1'!U6,IF(AND(NOT(#REF!="No data available"),NOT(#REF!="Please select NACE-Code first"), NOT(#REF!="Please select")),'Data Import Option 2'!U6,IF(ISTEXT(#REF!),'Data Import Option 3'!U6,0)))</f>
        <v>#REF!</v>
      </c>
      <c r="V6" s="10" t="e">
        <f>IF(ISTEXT(#REF!),'Data Import Option 1'!V6+'Data Import Option 1'!W6,IF(AND(NOT(#REF!="No data available"),NOT(#REF!="Please select NACE-Code first")),'Data Import Option 2'!V6+'Data Import Option 2'!W6,IF(ISTEXT(#REF!),'Data Import Option 3'!V6+'Data Import Option 3'!W6,0)))</f>
        <v>#REF!</v>
      </c>
      <c r="W6" s="10" t="s">
        <v>145</v>
      </c>
      <c r="X6" s="10" t="e">
        <f>IF(ISTEXT(#REF!),'Data Import Option 1'!Y6,IF(AND(NOT(#REF!="No data available"),NOT(#REF!="Please select NACE-Code first"),  NOT(#REF!="Please select")),'Data Import Option 2'!Y6,IF(ISTEXT(#REF!),'Data Import Option 3'!Y6,0)))</f>
        <v>#REF!</v>
      </c>
      <c r="Y6" s="10" t="e">
        <f>IF(ISTEXT(#REF!),'Data Import Option 1'!Z6,IF(AND(NOT(#REF!="No data available"),NOT(#REF!="Please select NACE-Code first"),  NOT(#REF!="Please select")),'Data Import Option 2'!Z6,IF(ISTEXT(#REF!),'Data Import Option 3'!Z6,0)))</f>
        <v>#REF!</v>
      </c>
      <c r="Z6" s="10" t="e">
        <f>IF(ISTEXT(#REF!),'Data Import Option 1'!AA6,IF(AND(NOT(#REF!="No data available"),NOT(#REF!="Please select NACE-Code first"),  NOT(#REF!="Please select")),'Data Import Option 2'!AA6,IF(ISTEXT(#REF!),'Data Import Option 3'!AA6,0)))</f>
        <v>#REF!</v>
      </c>
      <c r="AA6" s="10" t="s">
        <v>145</v>
      </c>
    </row>
    <row r="7" spans="1:27" x14ac:dyDescent="0.25">
      <c r="A7" s="62" t="e">
        <f>#REF!</f>
        <v>#REF!</v>
      </c>
      <c r="B7" s="62" t="e">
        <f t="array" ref="B7">VLOOKUP($A7&amp;'Dropdown Listen neu'!$A$57,CHOOSE({1,2},#REF!&amp;#REF!,#REF!),2,FALSE)</f>
        <v>#REF!</v>
      </c>
      <c r="C7" s="62" t="e">
        <f t="array" ref="C7">VLOOKUP($A7&amp;'Dropdown Listen neu'!$A$58,CHOOSE({1,2},#REF!&amp;#REF!,#REF!),2,FALSE)</f>
        <v>#REF!</v>
      </c>
      <c r="D7" s="62" t="e">
        <f t="array" ref="D7">VLOOKUP($A7&amp;'Dropdown Listen neu'!$A$63,CHOOSE({1,2},#REF!&amp;#REF!,#REF!),2,FALSE)</f>
        <v>#REF!</v>
      </c>
      <c r="E7" s="62" t="e">
        <f t="array" ref="E7">VLOOKUP($A7&amp;'Dropdown Listen neu'!$A$64,CHOOSE({1,2},#REF!&amp;#REF!,#REF!),2,FALSE)</f>
        <v>#REF!</v>
      </c>
      <c r="F7" s="62" t="e">
        <f t="array" ref="F7">VLOOKUP($A7&amp;'Dropdown Listen neu'!$A$65,CHOOSE({1,2},#REF!&amp;#REF!,#REF!),2,FALSE)</f>
        <v>#REF!</v>
      </c>
      <c r="G7" s="62" t="e">
        <f t="array" ref="G7">VLOOKUP($A7&amp;'Dropdown Listen neu'!$A$66,CHOOSE({1,2},#REF!&amp;#REF!,#REF!),2,FALSE)</f>
        <v>#REF!</v>
      </c>
      <c r="H7" s="62" t="e">
        <f t="array" ref="H7">CONCATENATE("SRID=4326;","POINT(",VLOOKUP($A7&amp;'Dropdown Listen neu'!$A$67,CHOOSE({1,2},#REF!&amp;#REF!,#REF!),2,FALSE), " ",VLOOKUP($A7&amp;'Dropdown Listen neu'!$A$67,CHOOSE({1,2},#REF!&amp;#REF!,#REF!),2,FALSE), ")")</f>
        <v>#REF!</v>
      </c>
      <c r="I7" s="62" t="e">
        <f t="array" ref="I7">VLOOKUP(VLOOKUP($A7&amp;'Dropdown Listen neu'!$A$56,CHOOSE({1,2},#REF!&amp;#REF!,#REF!),2,FALSE),'Dropdown Listen neu'!$A$26:$B$53,2,FALSE)</f>
        <v>#REF!</v>
      </c>
      <c r="J7" s="62" t="s">
        <v>231</v>
      </c>
      <c r="K7" s="62" t="e">
        <f t="array" ref="K7">VLOOKUP($A7&amp;'Dropdown Listen neu'!$A$61,CHOOSE({1,2},#REF!&amp;#REF!,#REF!),2,FALSE)</f>
        <v>#REF!</v>
      </c>
      <c r="L7" s="62"/>
      <c r="M7" s="64" t="s">
        <v>171</v>
      </c>
      <c r="N7" s="10" t="e">
        <f>IF(ISTEXT(#REF!),'Data Import Option 1'!N7,IF(AND(NOT(#REF!="No data available"),NOT(#REF!="Please select NACE-Code first"), NOT(#REF!="Please select")),'Data Import Option 2'!N7,IF(ISTEXT(#REF!),'Data Import Option 3'!N7,0)))</f>
        <v>#REF!</v>
      </c>
      <c r="O7" s="10" t="s">
        <v>171</v>
      </c>
      <c r="P7" s="10" t="e">
        <f>IF(ISTEXT(#REF!),'Data Import Option 1'!P7,IF(AND(NOT(#REF!="No data available"),NOT(#REF!="Please select NACE-Code first"), NOT(#REF!="Please select")),'Data Import Option 2'!P7,IF(ISTEXT(#REF!),'Data Import Option 3'!P7,0)))</f>
        <v>#REF!</v>
      </c>
      <c r="Q7" s="10" t="e">
        <f>IF(ISTEXT(#REF!),'Data Import Option 1'!Q7,IF(AND(NOT(#REF!="No data available"),NOT(#REF!="Please select NACE-Code first"), NOT(#REF!="Please select")),'Data Import Option 2'!Q7,IF(ISTEXT(#REF!),'Data Import Option 3'!Q7,0)))</f>
        <v>#REF!</v>
      </c>
      <c r="R7" s="10" t="e">
        <f>IF(ISTEXT(#REF!),'Data Import Option 1'!R7,IF(AND(NOT(#REF!="No data available"),NOT(#REF!="Please select NACE-Code first"), NOT(#REF!="Please select")),'Data Import Option 2'!R7,IF(ISTEXT(#REF!),'Data Import Option 3'!R7,0)))</f>
        <v>#REF!</v>
      </c>
      <c r="S7" s="10" t="e">
        <f>IF(ISTEXT(#REF!),'Data Import Option 1'!S7,IF(AND(NOT(#REF!="No data available"),NOT(#REF!="Please select NACE-Code first"), NOT(#REF!="Please select")),'Data Import Option 2'!S7,IF(ISTEXT(#REF!),'Data Import Option 3'!S7,0)))</f>
        <v>#REF!</v>
      </c>
      <c r="T7" s="10" t="e">
        <f>IF(ISTEXT(#REF!),'Data Import Option 1'!T7,IF(AND(NOT(#REF!="No data available"),NOT(#REF!="Please select NACE-Code first"), NOT(#REF!="Please select")),'Data Import Option 2'!T7,IF(ISTEXT(#REF!),'Data Import Option 3'!T7,0)))</f>
        <v>#REF!</v>
      </c>
      <c r="U7" s="10" t="e">
        <f>IF(ISTEXT(#REF!),'Data Import Option 1'!U7,IF(AND(NOT(#REF!="No data available"),NOT(#REF!="Please select NACE-Code first"), NOT(#REF!="Please select")),'Data Import Option 2'!U7,IF(ISTEXT(#REF!),'Data Import Option 3'!U7,0)))</f>
        <v>#REF!</v>
      </c>
      <c r="V7" s="10" t="e">
        <f>IF(ISTEXT(#REF!),'Data Import Option 1'!V7+'Data Import Option 1'!W7,IF(AND(NOT(#REF!="No data available"),NOT(#REF!="Please select NACE-Code first")),'Data Import Option 2'!V7+'Data Import Option 2'!W7,IF(ISTEXT(#REF!),'Data Import Option 3'!V7+'Data Import Option 3'!W7,0)))</f>
        <v>#REF!</v>
      </c>
      <c r="W7" s="10" t="s">
        <v>145</v>
      </c>
      <c r="X7" s="10" t="e">
        <f>IF(ISTEXT(#REF!),'Data Import Option 1'!Y7,IF(AND(NOT(#REF!="No data available"),NOT(#REF!="Please select NACE-Code first"),  NOT(#REF!="Please select")),'Data Import Option 2'!Y7,IF(ISTEXT(#REF!),'Data Import Option 3'!Y7,0)))</f>
        <v>#REF!</v>
      </c>
      <c r="Y7" s="10" t="e">
        <f>IF(ISTEXT(#REF!),'Data Import Option 1'!Z7,IF(AND(NOT(#REF!="No data available"),NOT(#REF!="Please select NACE-Code first"),  NOT(#REF!="Please select")),'Data Import Option 2'!Z7,IF(ISTEXT(#REF!),'Data Import Option 3'!Z7,0)))</f>
        <v>#REF!</v>
      </c>
      <c r="Z7" s="10" t="e">
        <f>IF(ISTEXT(#REF!),'Data Import Option 1'!AA7,IF(AND(NOT(#REF!="No data available"),NOT(#REF!="Please select NACE-Code first"),  NOT(#REF!="Please select")),'Data Import Option 2'!AA7,IF(ISTEXT(#REF!),'Data Import Option 3'!AA7,0)))</f>
        <v>#REF!</v>
      </c>
      <c r="AA7" s="10" t="s">
        <v>145</v>
      </c>
    </row>
    <row r="8" spans="1:27" x14ac:dyDescent="0.25">
      <c r="A8" s="62" t="e">
        <f>#REF!</f>
        <v>#REF!</v>
      </c>
      <c r="B8" s="62" t="e">
        <f t="array" ref="B8">VLOOKUP($A8&amp;'Dropdown Listen neu'!$A$57,CHOOSE({1,2},#REF!&amp;#REF!,#REF!),2,FALSE)</f>
        <v>#REF!</v>
      </c>
      <c r="C8" s="62" t="e">
        <f t="array" ref="C8">VLOOKUP($A8&amp;'Dropdown Listen neu'!$A$58,CHOOSE({1,2},#REF!&amp;#REF!,#REF!),2,FALSE)</f>
        <v>#REF!</v>
      </c>
      <c r="D8" s="62" t="e">
        <f t="array" ref="D8">VLOOKUP($A8&amp;'Dropdown Listen neu'!$A$63,CHOOSE({1,2},#REF!&amp;#REF!,#REF!),2,FALSE)</f>
        <v>#REF!</v>
      </c>
      <c r="E8" s="62" t="e">
        <f t="array" ref="E8">VLOOKUP($A8&amp;'Dropdown Listen neu'!$A$64,CHOOSE({1,2},#REF!&amp;#REF!,#REF!),2,FALSE)</f>
        <v>#REF!</v>
      </c>
      <c r="F8" s="62" t="e">
        <f t="array" ref="F8">VLOOKUP($A8&amp;'Dropdown Listen neu'!$A$65,CHOOSE({1,2},#REF!&amp;#REF!,#REF!),2,FALSE)</f>
        <v>#REF!</v>
      </c>
      <c r="G8" s="62" t="e">
        <f t="array" ref="G8">VLOOKUP($A8&amp;'Dropdown Listen neu'!$A$66,CHOOSE({1,2},#REF!&amp;#REF!,#REF!),2,FALSE)</f>
        <v>#REF!</v>
      </c>
      <c r="H8" s="62" t="e">
        <f t="array" ref="H8">CONCATENATE("SRID=4326;","POINT(",VLOOKUP($A8&amp;'Dropdown Listen neu'!$A$67,CHOOSE({1,2},#REF!&amp;#REF!,#REF!),2,FALSE), " ",VLOOKUP($A8&amp;'Dropdown Listen neu'!$A$67,CHOOSE({1,2},#REF!&amp;#REF!,#REF!),2,FALSE), ")")</f>
        <v>#REF!</v>
      </c>
      <c r="I8" s="62" t="e">
        <f t="array" ref="I8">VLOOKUP(VLOOKUP($A8&amp;'Dropdown Listen neu'!$A$56,CHOOSE({1,2},#REF!&amp;#REF!,#REF!),2,FALSE),'Dropdown Listen neu'!$A$26:$B$53,2,FALSE)</f>
        <v>#REF!</v>
      </c>
      <c r="J8" s="62" t="s">
        <v>231</v>
      </c>
      <c r="K8" s="62" t="e">
        <f t="array" ref="K8">VLOOKUP($A8&amp;'Dropdown Listen neu'!$A$61,CHOOSE({1,2},#REF!&amp;#REF!,#REF!),2,FALSE)</f>
        <v>#REF!</v>
      </c>
      <c r="L8" s="62"/>
      <c r="M8" s="64" t="s">
        <v>171</v>
      </c>
      <c r="N8" s="10" t="e">
        <f>IF(ISTEXT(#REF!),'Data Import Option 1'!N8,IF(AND(NOT(#REF!="No data available"),NOT(#REF!="Please select NACE-Code first"), NOT(#REF!="Please select")),'Data Import Option 2'!N8,IF(ISTEXT(#REF!),'Data Import Option 3'!N8,0)))</f>
        <v>#REF!</v>
      </c>
      <c r="O8" s="10" t="s">
        <v>171</v>
      </c>
      <c r="P8" s="10" t="e">
        <f>IF(ISTEXT(#REF!),'Data Import Option 1'!P8,IF(AND(NOT(#REF!="No data available"),NOT(#REF!="Please select NACE-Code first"), NOT(#REF!="Please select")),'Data Import Option 2'!P8,IF(ISTEXT(#REF!),'Data Import Option 3'!P8,0)))</f>
        <v>#REF!</v>
      </c>
      <c r="Q8" s="10" t="e">
        <f>IF(ISTEXT(#REF!),'Data Import Option 1'!Q8,IF(AND(NOT(#REF!="No data available"),NOT(#REF!="Please select NACE-Code first"), NOT(#REF!="Please select")),'Data Import Option 2'!Q8,IF(ISTEXT(#REF!),'Data Import Option 3'!Q8,0)))</f>
        <v>#REF!</v>
      </c>
      <c r="R8" s="10" t="e">
        <f>IF(ISTEXT(#REF!),'Data Import Option 1'!R8,IF(AND(NOT(#REF!="No data available"),NOT(#REF!="Please select NACE-Code first"), NOT(#REF!="Please select")),'Data Import Option 2'!R8,IF(ISTEXT(#REF!),'Data Import Option 3'!R8,0)))</f>
        <v>#REF!</v>
      </c>
      <c r="S8" s="10" t="e">
        <f>IF(ISTEXT(#REF!),'Data Import Option 1'!S8,IF(AND(NOT(#REF!="No data available"),NOT(#REF!="Please select NACE-Code first"), NOT(#REF!="Please select")),'Data Import Option 2'!S8,IF(ISTEXT(#REF!),'Data Import Option 3'!S8,0)))</f>
        <v>#REF!</v>
      </c>
      <c r="T8" s="10" t="e">
        <f>IF(ISTEXT(#REF!),'Data Import Option 1'!T8,IF(AND(NOT(#REF!="No data available"),NOT(#REF!="Please select NACE-Code first"), NOT(#REF!="Please select")),'Data Import Option 2'!T8,IF(ISTEXT(#REF!),'Data Import Option 3'!T8,0)))</f>
        <v>#REF!</v>
      </c>
      <c r="U8" s="10" t="e">
        <f>IF(ISTEXT(#REF!),'Data Import Option 1'!U8,IF(AND(NOT(#REF!="No data available"),NOT(#REF!="Please select NACE-Code first"), NOT(#REF!="Please select")),'Data Import Option 2'!U8,IF(ISTEXT(#REF!),'Data Import Option 3'!U8,0)))</f>
        <v>#REF!</v>
      </c>
      <c r="V8" s="10" t="e">
        <f>IF(ISTEXT(#REF!),'Data Import Option 1'!V8+'Data Import Option 1'!W8,IF(AND(NOT(#REF!="No data available"),NOT(#REF!="Please select NACE-Code first")),'Data Import Option 2'!V8+'Data Import Option 2'!W8,IF(ISTEXT(#REF!),'Data Import Option 3'!V8+'Data Import Option 3'!W8,0)))</f>
        <v>#REF!</v>
      </c>
      <c r="W8" s="10" t="s">
        <v>145</v>
      </c>
      <c r="X8" s="10" t="e">
        <f>IF(ISTEXT(#REF!),'Data Import Option 1'!Y8,IF(AND(NOT(#REF!="No data available"),NOT(#REF!="Please select NACE-Code first"),  NOT(#REF!="Please select")),'Data Import Option 2'!Y8,IF(ISTEXT(#REF!),'Data Import Option 3'!Y8,0)))</f>
        <v>#REF!</v>
      </c>
      <c r="Y8" s="10" t="e">
        <f>IF(ISTEXT(#REF!),'Data Import Option 1'!Z8,IF(AND(NOT(#REF!="No data available"),NOT(#REF!="Please select NACE-Code first"),  NOT(#REF!="Please select")),'Data Import Option 2'!Z8,IF(ISTEXT(#REF!),'Data Import Option 3'!Z8,0)))</f>
        <v>#REF!</v>
      </c>
      <c r="Z8" s="10" t="e">
        <f>IF(ISTEXT(#REF!),'Data Import Option 1'!AA8,IF(AND(NOT(#REF!="No data available"),NOT(#REF!="Please select NACE-Code first"),  NOT(#REF!="Please select")),'Data Import Option 2'!AA8,IF(ISTEXT(#REF!),'Data Import Option 3'!AA8,0)))</f>
        <v>#REF!</v>
      </c>
      <c r="AA8" s="10" t="s">
        <v>145</v>
      </c>
    </row>
    <row r="9" spans="1:27" x14ac:dyDescent="0.25">
      <c r="A9" s="62" t="e">
        <f>#REF!</f>
        <v>#REF!</v>
      </c>
      <c r="B9" s="62" t="e">
        <f t="array" ref="B9">VLOOKUP($A9&amp;'Dropdown Listen neu'!$A$57,CHOOSE({1,2},#REF!&amp;#REF!,#REF!),2,FALSE)</f>
        <v>#REF!</v>
      </c>
      <c r="C9" s="62" t="e">
        <f t="array" ref="C9">VLOOKUP($A9&amp;'Dropdown Listen neu'!$A$58,CHOOSE({1,2},#REF!&amp;#REF!,#REF!),2,FALSE)</f>
        <v>#REF!</v>
      </c>
      <c r="D9" s="62" t="e">
        <f t="array" ref="D9">VLOOKUP($A9&amp;'Dropdown Listen neu'!$A$63,CHOOSE({1,2},#REF!&amp;#REF!,#REF!),2,FALSE)</f>
        <v>#REF!</v>
      </c>
      <c r="E9" s="62" t="e">
        <f t="array" ref="E9">VLOOKUP($A9&amp;'Dropdown Listen neu'!$A$64,CHOOSE({1,2},#REF!&amp;#REF!,#REF!),2,FALSE)</f>
        <v>#REF!</v>
      </c>
      <c r="F9" s="62" t="e">
        <f t="array" ref="F9">VLOOKUP($A9&amp;'Dropdown Listen neu'!$A$65,CHOOSE({1,2},#REF!&amp;#REF!,#REF!),2,FALSE)</f>
        <v>#REF!</v>
      </c>
      <c r="G9" s="62" t="e">
        <f t="array" ref="G9">VLOOKUP($A9&amp;'Dropdown Listen neu'!$A$66,CHOOSE({1,2},#REF!&amp;#REF!,#REF!),2,FALSE)</f>
        <v>#REF!</v>
      </c>
      <c r="H9" s="62" t="e">
        <f t="array" ref="H9">CONCATENATE("SRID=4326;","POINT(",VLOOKUP($A9&amp;'Dropdown Listen neu'!$A$67,CHOOSE({1,2},#REF!&amp;#REF!,#REF!),2,FALSE), " ",VLOOKUP($A9&amp;'Dropdown Listen neu'!$A$67,CHOOSE({1,2},#REF!&amp;#REF!,#REF!),2,FALSE), ")")</f>
        <v>#REF!</v>
      </c>
      <c r="I9" s="62" t="e">
        <f t="array" ref="I9">VLOOKUP(VLOOKUP($A9&amp;'Dropdown Listen neu'!$A$56,CHOOSE({1,2},#REF!&amp;#REF!,#REF!),2,FALSE),'Dropdown Listen neu'!$A$26:$B$53,2,FALSE)</f>
        <v>#REF!</v>
      </c>
      <c r="J9" s="62" t="s">
        <v>231</v>
      </c>
      <c r="K9" s="62" t="e">
        <f t="array" ref="K9">VLOOKUP($A9&amp;'Dropdown Listen neu'!$A$61,CHOOSE({1,2},#REF!&amp;#REF!,#REF!),2,FALSE)</f>
        <v>#REF!</v>
      </c>
      <c r="L9" s="62"/>
      <c r="M9" s="64" t="s">
        <v>171</v>
      </c>
      <c r="N9" s="10" t="e">
        <f>IF(ISTEXT(#REF!),'Data Import Option 1'!N9,IF(AND(NOT(#REF!="No data available"),NOT(#REF!="Please select NACE-Code first"), NOT(#REF!="Please select")),'Data Import Option 2'!N9,IF(ISTEXT(#REF!),'Data Import Option 3'!N9,0)))</f>
        <v>#REF!</v>
      </c>
      <c r="O9" s="10" t="s">
        <v>171</v>
      </c>
      <c r="P9" s="10" t="e">
        <f>IF(ISTEXT(#REF!),'Data Import Option 1'!P9,IF(AND(NOT(#REF!="No data available"),NOT(#REF!="Please select NACE-Code first"), NOT(#REF!="Please select")),'Data Import Option 2'!P9,IF(ISTEXT(#REF!),'Data Import Option 3'!P9,0)))</f>
        <v>#REF!</v>
      </c>
      <c r="Q9" s="10" t="e">
        <f>IF(ISTEXT(#REF!),'Data Import Option 1'!Q9,IF(AND(NOT(#REF!="No data available"),NOT(#REF!="Please select NACE-Code first"), NOT(#REF!="Please select")),'Data Import Option 2'!Q9,IF(ISTEXT(#REF!),'Data Import Option 3'!Q9,0)))</f>
        <v>#REF!</v>
      </c>
      <c r="R9" s="10" t="e">
        <f>IF(ISTEXT(#REF!),'Data Import Option 1'!R9,IF(AND(NOT(#REF!="No data available"),NOT(#REF!="Please select NACE-Code first"), NOT(#REF!="Please select")),'Data Import Option 2'!R9,IF(ISTEXT(#REF!),'Data Import Option 3'!R9,0)))</f>
        <v>#REF!</v>
      </c>
      <c r="S9" s="10" t="e">
        <f>IF(ISTEXT(#REF!),'Data Import Option 1'!S9,IF(AND(NOT(#REF!="No data available"),NOT(#REF!="Please select NACE-Code first"), NOT(#REF!="Please select")),'Data Import Option 2'!S9,IF(ISTEXT(#REF!),'Data Import Option 3'!S9,0)))</f>
        <v>#REF!</v>
      </c>
      <c r="T9" s="10" t="e">
        <f>IF(ISTEXT(#REF!),'Data Import Option 1'!T9,IF(AND(NOT(#REF!="No data available"),NOT(#REF!="Please select NACE-Code first"), NOT(#REF!="Please select")),'Data Import Option 2'!T9,IF(ISTEXT(#REF!),'Data Import Option 3'!T9,0)))</f>
        <v>#REF!</v>
      </c>
      <c r="U9" s="10" t="e">
        <f>IF(ISTEXT(#REF!),'Data Import Option 1'!U9,IF(AND(NOT(#REF!="No data available"),NOT(#REF!="Please select NACE-Code first"), NOT(#REF!="Please select")),'Data Import Option 2'!U9,IF(ISTEXT(#REF!),'Data Import Option 3'!U9,0)))</f>
        <v>#REF!</v>
      </c>
      <c r="V9" s="10" t="e">
        <f>IF(ISTEXT(#REF!),'Data Import Option 1'!V9+'Data Import Option 1'!W9,IF(AND(NOT(#REF!="No data available"),NOT(#REF!="Please select NACE-Code first")),'Data Import Option 2'!V9+'Data Import Option 2'!W9,IF(ISTEXT(#REF!),'Data Import Option 3'!V9+'Data Import Option 3'!W9,0)))</f>
        <v>#REF!</v>
      </c>
      <c r="W9" s="10" t="s">
        <v>145</v>
      </c>
      <c r="X9" s="10" t="e">
        <f>IF(ISTEXT(#REF!),'Data Import Option 1'!Y9,IF(AND(NOT(#REF!="No data available"),NOT(#REF!="Please select NACE-Code first"),  NOT(#REF!="Please select")),'Data Import Option 2'!Y9,IF(ISTEXT(#REF!),'Data Import Option 3'!Y9,0)))</f>
        <v>#REF!</v>
      </c>
      <c r="Y9" s="10" t="e">
        <f>IF(ISTEXT(#REF!),'Data Import Option 1'!Z9,IF(AND(NOT(#REF!="No data available"),NOT(#REF!="Please select NACE-Code first"),  NOT(#REF!="Please select")),'Data Import Option 2'!Z9,IF(ISTEXT(#REF!),'Data Import Option 3'!Z9,0)))</f>
        <v>#REF!</v>
      </c>
      <c r="Z9" s="10" t="e">
        <f>IF(ISTEXT(#REF!),'Data Import Option 1'!AA9,IF(AND(NOT(#REF!="No data available"),NOT(#REF!="Please select NACE-Code first"),  NOT(#REF!="Please select")),'Data Import Option 2'!AA9,IF(ISTEXT(#REF!),'Data Import Option 3'!AA9,0)))</f>
        <v>#REF!</v>
      </c>
      <c r="AA9" s="10" t="s">
        <v>145</v>
      </c>
    </row>
    <row r="10" spans="1:27" x14ac:dyDescent="0.25">
      <c r="A10" s="62" t="e">
        <f>#REF!</f>
        <v>#REF!</v>
      </c>
      <c r="B10" s="62" t="e">
        <f t="array" ref="B10">VLOOKUP($A10&amp;'Dropdown Listen neu'!$A$57,CHOOSE({1,2},#REF!&amp;#REF!,#REF!),2,FALSE)</f>
        <v>#REF!</v>
      </c>
      <c r="C10" s="62" t="e">
        <f t="array" ref="C10">VLOOKUP($A10&amp;'Dropdown Listen neu'!$A$58,CHOOSE({1,2},#REF!&amp;#REF!,#REF!),2,FALSE)</f>
        <v>#REF!</v>
      </c>
      <c r="D10" s="62" t="e">
        <f t="array" ref="D10">VLOOKUP($A10&amp;'Dropdown Listen neu'!$A$63,CHOOSE({1,2},#REF!&amp;#REF!,#REF!),2,FALSE)</f>
        <v>#REF!</v>
      </c>
      <c r="E10" s="62" t="e">
        <f t="array" ref="E10">VLOOKUP($A10&amp;'Dropdown Listen neu'!$A$64,CHOOSE({1,2},#REF!&amp;#REF!,#REF!),2,FALSE)</f>
        <v>#REF!</v>
      </c>
      <c r="F10" s="62" t="e">
        <f t="array" ref="F10">VLOOKUP($A10&amp;'Dropdown Listen neu'!$A$65,CHOOSE({1,2},#REF!&amp;#REF!,#REF!),2,FALSE)</f>
        <v>#REF!</v>
      </c>
      <c r="G10" s="62" t="e">
        <f t="array" ref="G10">VLOOKUP($A10&amp;'Dropdown Listen neu'!$A$66,CHOOSE({1,2},#REF!&amp;#REF!,#REF!),2,FALSE)</f>
        <v>#REF!</v>
      </c>
      <c r="H10" s="62" t="e">
        <f t="array" ref="H10">CONCATENATE("SRID=4326;","POINT(",VLOOKUP($A10&amp;'Dropdown Listen neu'!$A$67,CHOOSE({1,2},#REF!&amp;#REF!,#REF!),2,FALSE), " ",VLOOKUP($A10&amp;'Dropdown Listen neu'!$A$67,CHOOSE({1,2},#REF!&amp;#REF!,#REF!),2,FALSE), ")")</f>
        <v>#REF!</v>
      </c>
      <c r="I10" s="62" t="e">
        <f t="array" ref="I10">VLOOKUP(VLOOKUP($A10&amp;'Dropdown Listen neu'!$A$56,CHOOSE({1,2},#REF!&amp;#REF!,#REF!),2,FALSE),'Dropdown Listen neu'!$A$26:$B$53,2,FALSE)</f>
        <v>#REF!</v>
      </c>
      <c r="J10" s="62" t="s">
        <v>231</v>
      </c>
      <c r="K10" s="62" t="e">
        <f t="array" ref="K10">VLOOKUP($A10&amp;'Dropdown Listen neu'!$A$61,CHOOSE({1,2},#REF!&amp;#REF!,#REF!),2,FALSE)</f>
        <v>#REF!</v>
      </c>
      <c r="L10" s="62"/>
      <c r="M10" s="64" t="s">
        <v>171</v>
      </c>
      <c r="N10" s="10" t="e">
        <f>IF(ISTEXT(#REF!),'Data Import Option 1'!N10,IF(AND(NOT(#REF!="No data available"),NOT(#REF!="Please select NACE-Code first"), NOT(#REF!="Please select")),'Data Import Option 2'!N10,IF(ISTEXT(#REF!),'Data Import Option 3'!N10,0)))</f>
        <v>#REF!</v>
      </c>
      <c r="O10" s="10" t="s">
        <v>171</v>
      </c>
      <c r="P10" s="10" t="e">
        <f>IF(ISTEXT(#REF!),'Data Import Option 1'!P10,IF(AND(NOT(#REF!="No data available"),NOT(#REF!="Please select NACE-Code first"), NOT(#REF!="Please select")),'Data Import Option 2'!P10,IF(ISTEXT(#REF!),'Data Import Option 3'!P10,0)))</f>
        <v>#REF!</v>
      </c>
      <c r="Q10" s="10" t="e">
        <f>IF(ISTEXT(#REF!),'Data Import Option 1'!Q10,IF(AND(NOT(#REF!="No data available"),NOT(#REF!="Please select NACE-Code first"), NOT(#REF!="Please select")),'Data Import Option 2'!Q10,IF(ISTEXT(#REF!),'Data Import Option 3'!Q10,0)))</f>
        <v>#REF!</v>
      </c>
      <c r="R10" s="10" t="e">
        <f>IF(ISTEXT(#REF!),'Data Import Option 1'!R10,IF(AND(NOT(#REF!="No data available"),NOT(#REF!="Please select NACE-Code first"), NOT(#REF!="Please select")),'Data Import Option 2'!R10,IF(ISTEXT(#REF!),'Data Import Option 3'!R10,0)))</f>
        <v>#REF!</v>
      </c>
      <c r="S10" s="10" t="e">
        <f>IF(ISTEXT(#REF!),'Data Import Option 1'!S10,IF(AND(NOT(#REF!="No data available"),NOT(#REF!="Please select NACE-Code first"), NOT(#REF!="Please select")),'Data Import Option 2'!S10,IF(ISTEXT(#REF!),'Data Import Option 3'!S10,0)))</f>
        <v>#REF!</v>
      </c>
      <c r="T10" s="10" t="e">
        <f>IF(ISTEXT(#REF!),'Data Import Option 1'!T10,IF(AND(NOT(#REF!="No data available"),NOT(#REF!="Please select NACE-Code first"), NOT(#REF!="Please select")),'Data Import Option 2'!T10,IF(ISTEXT(#REF!),'Data Import Option 3'!T10,0)))</f>
        <v>#REF!</v>
      </c>
      <c r="U10" s="10" t="e">
        <f>IF(ISTEXT(#REF!),'Data Import Option 1'!U10,IF(AND(NOT(#REF!="No data available"),NOT(#REF!="Please select NACE-Code first"), NOT(#REF!="Please select")),'Data Import Option 2'!U10,IF(ISTEXT(#REF!),'Data Import Option 3'!U10,0)))</f>
        <v>#REF!</v>
      </c>
      <c r="V10" s="10" t="e">
        <f>IF(ISTEXT(#REF!),'Data Import Option 1'!V10+'Data Import Option 1'!W10,IF(AND(NOT(#REF!="No data available"),NOT(#REF!="Please select NACE-Code first")),'Data Import Option 2'!V10+'Data Import Option 2'!W10,IF(ISTEXT(#REF!),'Data Import Option 3'!V10+'Data Import Option 3'!W10,0)))</f>
        <v>#REF!</v>
      </c>
      <c r="W10" s="10" t="s">
        <v>145</v>
      </c>
      <c r="X10" s="10" t="e">
        <f>IF(ISTEXT(#REF!),'Data Import Option 1'!Y10,IF(AND(NOT(#REF!="No data available"),NOT(#REF!="Please select NACE-Code first"),  NOT(#REF!="Please select")),'Data Import Option 2'!Y10,IF(ISTEXT(#REF!),'Data Import Option 3'!Y10,0)))</f>
        <v>#REF!</v>
      </c>
      <c r="Y10" s="10" t="e">
        <f>IF(ISTEXT(#REF!),'Data Import Option 1'!Z10,IF(AND(NOT(#REF!="No data available"),NOT(#REF!="Please select NACE-Code first"),  NOT(#REF!="Please select")),'Data Import Option 2'!Z10,IF(ISTEXT(#REF!),'Data Import Option 3'!Z10,0)))</f>
        <v>#REF!</v>
      </c>
      <c r="Z10" s="10" t="e">
        <f>IF(ISTEXT(#REF!),'Data Import Option 1'!AA10,IF(AND(NOT(#REF!="No data available"),NOT(#REF!="Please select NACE-Code first"),  NOT(#REF!="Please select")),'Data Import Option 2'!AA10,IF(ISTEXT(#REF!),'Data Import Option 3'!AA10,0)))</f>
        <v>#REF!</v>
      </c>
      <c r="AA10" s="10" t="s">
        <v>145</v>
      </c>
    </row>
    <row r="11" spans="1:27" x14ac:dyDescent="0.25">
      <c r="A11" s="62" t="e">
        <f>#REF!</f>
        <v>#REF!</v>
      </c>
      <c r="B11" s="62" t="e">
        <f t="array" ref="B11">VLOOKUP($A11&amp;'Dropdown Listen neu'!$A$57,CHOOSE({1,2},#REF!&amp;#REF!,#REF!),2,FALSE)</f>
        <v>#REF!</v>
      </c>
      <c r="C11" s="62" t="e">
        <f t="array" ref="C11">VLOOKUP($A11&amp;'Dropdown Listen neu'!$A$58,CHOOSE({1,2},#REF!&amp;#REF!,#REF!),2,FALSE)</f>
        <v>#REF!</v>
      </c>
      <c r="D11" s="62" t="e">
        <f t="array" ref="D11">VLOOKUP($A11&amp;'Dropdown Listen neu'!$A$63,CHOOSE({1,2},#REF!&amp;#REF!,#REF!),2,FALSE)</f>
        <v>#REF!</v>
      </c>
      <c r="E11" s="62" t="e">
        <f t="array" ref="E11">VLOOKUP($A11&amp;'Dropdown Listen neu'!$A$64,CHOOSE({1,2},#REF!&amp;#REF!,#REF!),2,FALSE)</f>
        <v>#REF!</v>
      </c>
      <c r="F11" s="62" t="e">
        <f t="array" ref="F11">VLOOKUP($A11&amp;'Dropdown Listen neu'!$A$65,CHOOSE({1,2},#REF!&amp;#REF!,#REF!),2,FALSE)</f>
        <v>#REF!</v>
      </c>
      <c r="G11" s="62" t="e">
        <f t="array" ref="G11">VLOOKUP($A11&amp;'Dropdown Listen neu'!$A$66,CHOOSE({1,2},#REF!&amp;#REF!,#REF!),2,FALSE)</f>
        <v>#REF!</v>
      </c>
      <c r="H11" s="62" t="e">
        <f t="array" ref="H11">CONCATENATE("SRID=4326;","POINT(",VLOOKUP($A11&amp;'Dropdown Listen neu'!$A$67,CHOOSE({1,2},#REF!&amp;#REF!,#REF!),2,FALSE), " ",VLOOKUP($A11&amp;'Dropdown Listen neu'!$A$67,CHOOSE({1,2},#REF!&amp;#REF!,#REF!),2,FALSE), ")")</f>
        <v>#REF!</v>
      </c>
      <c r="I11" s="62" t="e">
        <f t="array" ref="I11">VLOOKUP(VLOOKUP($A11&amp;'Dropdown Listen neu'!$A$56,CHOOSE({1,2},#REF!&amp;#REF!,#REF!),2,FALSE),'Dropdown Listen neu'!$A$26:$B$53,2,FALSE)</f>
        <v>#REF!</v>
      </c>
      <c r="J11" s="62" t="s">
        <v>231</v>
      </c>
      <c r="K11" s="62" t="e">
        <f t="array" ref="K11">VLOOKUP($A11&amp;'Dropdown Listen neu'!$A$61,CHOOSE({1,2},#REF!&amp;#REF!,#REF!),2,FALSE)</f>
        <v>#REF!</v>
      </c>
      <c r="L11" s="62"/>
      <c r="M11" s="64" t="s">
        <v>171</v>
      </c>
      <c r="N11" s="10" t="e">
        <f>IF(ISTEXT(#REF!),'Data Import Option 1'!N11,IF(AND(NOT(#REF!="No data available"),NOT(#REF!="Please select NACE-Code first"), NOT(#REF!="Please select")),'Data Import Option 2'!N11,IF(ISTEXT(#REF!),'Data Import Option 3'!N11,0)))</f>
        <v>#REF!</v>
      </c>
      <c r="O11" s="10" t="s">
        <v>171</v>
      </c>
      <c r="P11" s="10" t="e">
        <f>IF(ISTEXT(#REF!),'Data Import Option 1'!P11,IF(AND(NOT(#REF!="No data available"),NOT(#REF!="Please select NACE-Code first"), NOT(#REF!="Please select")),'Data Import Option 2'!P11,IF(ISTEXT(#REF!),'Data Import Option 3'!P11,0)))</f>
        <v>#REF!</v>
      </c>
      <c r="Q11" s="10" t="e">
        <f>IF(ISTEXT(#REF!),'Data Import Option 1'!Q11,IF(AND(NOT(#REF!="No data available"),NOT(#REF!="Please select NACE-Code first"), NOT(#REF!="Please select")),'Data Import Option 2'!Q11,IF(ISTEXT(#REF!),'Data Import Option 3'!Q11,0)))</f>
        <v>#REF!</v>
      </c>
      <c r="R11" s="10" t="e">
        <f>IF(ISTEXT(#REF!),'Data Import Option 1'!R11,IF(AND(NOT(#REF!="No data available"),NOT(#REF!="Please select NACE-Code first"), NOT(#REF!="Please select")),'Data Import Option 2'!R11,IF(ISTEXT(#REF!),'Data Import Option 3'!R11,0)))</f>
        <v>#REF!</v>
      </c>
      <c r="S11" s="10" t="e">
        <f>IF(ISTEXT(#REF!),'Data Import Option 1'!S11,IF(AND(NOT(#REF!="No data available"),NOT(#REF!="Please select NACE-Code first"), NOT(#REF!="Please select")),'Data Import Option 2'!S11,IF(ISTEXT(#REF!),'Data Import Option 3'!S11,0)))</f>
        <v>#REF!</v>
      </c>
      <c r="T11" s="10" t="e">
        <f>IF(ISTEXT(#REF!),'Data Import Option 1'!T11,IF(AND(NOT(#REF!="No data available"),NOT(#REF!="Please select NACE-Code first"), NOT(#REF!="Please select")),'Data Import Option 2'!T11,IF(ISTEXT(#REF!),'Data Import Option 3'!T11,0)))</f>
        <v>#REF!</v>
      </c>
      <c r="U11" s="10" t="e">
        <f>IF(ISTEXT(#REF!),'Data Import Option 1'!U11,IF(AND(NOT(#REF!="No data available"),NOT(#REF!="Please select NACE-Code first"), NOT(#REF!="Please select")),'Data Import Option 2'!U11,IF(ISTEXT(#REF!),'Data Import Option 3'!U11,0)))</f>
        <v>#REF!</v>
      </c>
      <c r="V11" s="10" t="e">
        <f>IF(ISTEXT(#REF!),'Data Import Option 1'!V11+'Data Import Option 1'!W11,IF(AND(NOT(#REF!="No data available"),NOT(#REF!="Please select NACE-Code first")),'Data Import Option 2'!V11+'Data Import Option 2'!W11,IF(ISTEXT(#REF!),'Data Import Option 3'!V11+'Data Import Option 3'!W11,0)))</f>
        <v>#REF!</v>
      </c>
      <c r="W11" s="10" t="s">
        <v>145</v>
      </c>
      <c r="X11" s="10" t="e">
        <f>IF(ISTEXT(#REF!),'Data Import Option 1'!Y11,IF(AND(NOT(#REF!="No data available"),NOT(#REF!="Please select NACE-Code first"),  NOT(#REF!="Please select")),'Data Import Option 2'!Y11,IF(ISTEXT(#REF!),'Data Import Option 3'!Y11,0)))</f>
        <v>#REF!</v>
      </c>
      <c r="Y11" s="10" t="e">
        <f>IF(ISTEXT(#REF!),'Data Import Option 1'!Z11,IF(AND(NOT(#REF!="No data available"),NOT(#REF!="Please select NACE-Code first"),  NOT(#REF!="Please select")),'Data Import Option 2'!Z11,IF(ISTEXT(#REF!),'Data Import Option 3'!Z11,0)))</f>
        <v>#REF!</v>
      </c>
      <c r="Z11" s="10" t="e">
        <f>IF(ISTEXT(#REF!),'Data Import Option 1'!AA11,IF(AND(NOT(#REF!="No data available"),NOT(#REF!="Please select NACE-Code first"),  NOT(#REF!="Please select")),'Data Import Option 2'!AA11,IF(ISTEXT(#REF!),'Data Import Option 3'!AA11,0)))</f>
        <v>#REF!</v>
      </c>
      <c r="AA11" s="10" t="s">
        <v>145</v>
      </c>
    </row>
    <row r="19" spans="17:26" x14ac:dyDescent="0.25">
      <c r="Q19" s="14"/>
    </row>
    <row r="30" spans="17:26" x14ac:dyDescent="0.25">
      <c r="Y30" s="13"/>
      <c r="Z30" s="12"/>
    </row>
    <row r="45" spans="26:26" x14ac:dyDescent="0.25">
      <c r="Z45" s="12"/>
    </row>
    <row r="49" spans="26:26" x14ac:dyDescent="0.25">
      <c r="Z49" s="12"/>
    </row>
    <row r="79" spans="16:25" x14ac:dyDescent="0.25">
      <c r="P79" s="12"/>
      <c r="Y79" s="12"/>
    </row>
    <row r="107" spans="24:24" x14ac:dyDescent="0.25">
      <c r="X107" s="13"/>
    </row>
    <row r="124" spans="25:26" x14ac:dyDescent="0.25">
      <c r="Y124" s="13"/>
      <c r="Z124" s="13"/>
    </row>
    <row r="127" spans="25:26" x14ac:dyDescent="0.25">
      <c r="Z127" s="12"/>
    </row>
    <row r="136" spans="24:26" x14ac:dyDescent="0.25">
      <c r="Y136" s="12"/>
      <c r="Z136" s="12"/>
    </row>
    <row r="138" spans="24:26" x14ac:dyDescent="0.25">
      <c r="X138" s="12"/>
    </row>
    <row r="188" spans="25:26" x14ac:dyDescent="0.25">
      <c r="Y188" s="12"/>
      <c r="Z188" s="12"/>
    </row>
    <row r="196" spans="24:26" x14ac:dyDescent="0.25">
      <c r="Y196" s="12"/>
      <c r="Z196" s="12"/>
    </row>
    <row r="198" spans="24:26" x14ac:dyDescent="0.25">
      <c r="X198" s="12"/>
    </row>
    <row r="215" spans="16:16" x14ac:dyDescent="0.25">
      <c r="P215" s="12"/>
    </row>
    <row r="233" spans="25:26" x14ac:dyDescent="0.25">
      <c r="Y233" s="13"/>
      <c r="Z233" s="12"/>
    </row>
    <row r="237" spans="25:26" x14ac:dyDescent="0.25">
      <c r="Y237" s="12"/>
      <c r="Z237" s="12"/>
    </row>
    <row r="265" spans="25:26" x14ac:dyDescent="0.25">
      <c r="Y265" s="12"/>
      <c r="Z265" s="12"/>
    </row>
    <row r="274" spans="16:26" x14ac:dyDescent="0.25">
      <c r="P274" s="13"/>
      <c r="Y274" s="13"/>
      <c r="Z274" s="12"/>
    </row>
    <row r="314" spans="26:26" x14ac:dyDescent="0.25">
      <c r="Z314" s="13"/>
    </row>
    <row r="327" spans="16:26" x14ac:dyDescent="0.25">
      <c r="Z327" s="13"/>
    </row>
    <row r="328" spans="16:26" x14ac:dyDescent="0.25">
      <c r="P328" s="13"/>
      <c r="Y328" s="12"/>
      <c r="Z328" s="12"/>
    </row>
    <row r="332" spans="16:26" x14ac:dyDescent="0.25">
      <c r="X332" s="12"/>
    </row>
    <row r="336" spans="16:26" x14ac:dyDescent="0.25">
      <c r="P336" s="12"/>
    </row>
    <row r="362" spans="25:26" x14ac:dyDescent="0.25">
      <c r="Y362" s="12"/>
      <c r="Z362" s="12"/>
    </row>
    <row r="373" spans="24:26" x14ac:dyDescent="0.25">
      <c r="X373" s="13"/>
    </row>
    <row r="378" spans="24:26" x14ac:dyDescent="0.25">
      <c r="X378" s="13"/>
    </row>
    <row r="382" spans="24:26" x14ac:dyDescent="0.25">
      <c r="Y382" s="12"/>
      <c r="Z382" s="12"/>
    </row>
    <row r="385" spans="25:26" x14ac:dyDescent="0.25">
      <c r="Y385" s="13"/>
      <c r="Z385" s="12"/>
    </row>
    <row r="426" spans="24:24" x14ac:dyDescent="0.25">
      <c r="X426" s="12"/>
    </row>
    <row r="437" spans="24:25" x14ac:dyDescent="0.25">
      <c r="X437" s="12"/>
    </row>
    <row r="445" spans="24:25" x14ac:dyDescent="0.25">
      <c r="Y445" s="13"/>
    </row>
    <row r="462" spans="16:16" x14ac:dyDescent="0.25">
      <c r="P462" s="12"/>
    </row>
    <row r="477" spans="24:26" x14ac:dyDescent="0.25">
      <c r="X477" s="12"/>
    </row>
    <row r="478" spans="24:26" x14ac:dyDescent="0.25">
      <c r="Y478" s="13"/>
      <c r="Z478" s="13"/>
    </row>
    <row r="490" spans="25:25" x14ac:dyDescent="0.25">
      <c r="Y490" s="12"/>
    </row>
    <row r="504" spans="25:26" x14ac:dyDescent="0.25">
      <c r="Y504" s="12"/>
      <c r="Z504" s="12"/>
    </row>
    <row r="505" spans="25:26" x14ac:dyDescent="0.25">
      <c r="Y505" s="13"/>
      <c r="Z505" s="12"/>
    </row>
    <row r="556" spans="25:25" x14ac:dyDescent="0.25">
      <c r="Y556" s="13"/>
    </row>
    <row r="565" spans="26:26" x14ac:dyDescent="0.25">
      <c r="Z565" s="13"/>
    </row>
    <row r="588" spans="26:26" x14ac:dyDescent="0.25">
      <c r="Z588" s="12"/>
    </row>
    <row r="596" spans="24:26" x14ac:dyDescent="0.25">
      <c r="Y596" s="13"/>
      <c r="Z596" s="12"/>
    </row>
    <row r="597" spans="24:26" x14ac:dyDescent="0.25">
      <c r="Z597" s="12"/>
    </row>
    <row r="603" spans="24:26" x14ac:dyDescent="0.25">
      <c r="X603" s="12"/>
    </row>
    <row r="608" spans="24:26" x14ac:dyDescent="0.25">
      <c r="Y608" s="13"/>
      <c r="Z608" s="12"/>
    </row>
    <row r="614" spans="25:26" x14ac:dyDescent="0.25">
      <c r="Y614" s="12"/>
    </row>
    <row r="623" spans="25:26" x14ac:dyDescent="0.25">
      <c r="Z623" s="13"/>
    </row>
    <row r="652" spans="16:16" x14ac:dyDescent="0.25">
      <c r="P652" s="12"/>
    </row>
    <row r="657" spans="16:25" x14ac:dyDescent="0.25">
      <c r="P657" s="13"/>
      <c r="Y657" s="13"/>
    </row>
    <row r="673" spans="24:26" x14ac:dyDescent="0.25">
      <c r="X673" s="12"/>
    </row>
    <row r="683" spans="24:26" x14ac:dyDescent="0.25">
      <c r="Z683" s="13"/>
    </row>
    <row r="712" spans="24:24" x14ac:dyDescent="0.25">
      <c r="X712" s="12"/>
    </row>
    <row r="726" spans="16:16" x14ac:dyDescent="0.25">
      <c r="P726" s="12"/>
    </row>
    <row r="769" spans="26:26" x14ac:dyDescent="0.25">
      <c r="Z769" s="13"/>
    </row>
    <row r="771" spans="26:26" x14ac:dyDescent="0.25">
      <c r="Z771" s="13"/>
    </row>
    <row r="785" spans="16:26" x14ac:dyDescent="0.25">
      <c r="P785" s="13"/>
      <c r="Y785" s="12"/>
      <c r="Z785" s="12"/>
    </row>
    <row r="794" spans="16:26" x14ac:dyDescent="0.25">
      <c r="Z794" s="13"/>
    </row>
    <row r="868" spans="24:24" x14ac:dyDescent="0.25">
      <c r="X868" s="13"/>
    </row>
    <row r="885" spans="24:26" x14ac:dyDescent="0.25">
      <c r="X885" s="12"/>
    </row>
    <row r="896" spans="24:26" x14ac:dyDescent="0.25">
      <c r="Z896" s="13"/>
    </row>
    <row r="941" spans="24:24" x14ac:dyDescent="0.25">
      <c r="X941" s="12"/>
    </row>
    <row r="1149" spans="26:26" x14ac:dyDescent="0.25">
      <c r="Z1149" s="13"/>
    </row>
    <row r="1195" spans="26:26" x14ac:dyDescent="0.25">
      <c r="Z1195" s="13"/>
    </row>
    <row r="1595" spans="25:25" x14ac:dyDescent="0.25">
      <c r="Y1595" s="13"/>
    </row>
    <row r="1612" spans="16:16" x14ac:dyDescent="0.25">
      <c r="P1612" s="13"/>
    </row>
    <row r="1621" spans="16:16" x14ac:dyDescent="0.25">
      <c r="P1621" s="12"/>
    </row>
    <row r="1654" spans="24:26" x14ac:dyDescent="0.25">
      <c r="Y1654" s="12"/>
      <c r="Z1654" s="13"/>
    </row>
    <row r="1661" spans="24:26" x14ac:dyDescent="0.25">
      <c r="X1661" s="12"/>
    </row>
    <row r="1665" spans="16:26" x14ac:dyDescent="0.25">
      <c r="X1665" s="13"/>
    </row>
    <row r="1666" spans="16:26" x14ac:dyDescent="0.25">
      <c r="P1666" s="12"/>
    </row>
    <row r="1674" spans="16:26" x14ac:dyDescent="0.25">
      <c r="P1674" s="12"/>
      <c r="Y1674" s="12"/>
      <c r="Z1674" s="12"/>
    </row>
    <row r="1679" spans="16:26" x14ac:dyDescent="0.25">
      <c r="X1679" s="12"/>
    </row>
    <row r="1688" spans="24:24" x14ac:dyDescent="0.25">
      <c r="X1688" s="13"/>
    </row>
    <row r="1727" spans="24:26" x14ac:dyDescent="0.25">
      <c r="Z1727" s="13"/>
    </row>
    <row r="1728" spans="24:26" x14ac:dyDescent="0.25">
      <c r="X1728" s="12"/>
    </row>
    <row r="1740" spans="25:25" x14ac:dyDescent="0.25">
      <c r="Y1740" s="12"/>
    </row>
    <row r="1784" spans="24:24" x14ac:dyDescent="0.25">
      <c r="X1784" s="13"/>
    </row>
    <row r="1789" spans="24:24" x14ac:dyDescent="0.25">
      <c r="X1789" s="12"/>
    </row>
    <row r="1822" spans="24:24" x14ac:dyDescent="0.25">
      <c r="X1822" s="13"/>
    </row>
    <row r="1833" spans="24:24" x14ac:dyDescent="0.25">
      <c r="X1833" s="13"/>
    </row>
    <row r="1867" spans="16:16" x14ac:dyDescent="0.25">
      <c r="P1867" s="12"/>
    </row>
    <row r="1873" spans="25:25" x14ac:dyDescent="0.25">
      <c r="Y1873" s="13"/>
    </row>
    <row r="1918" spans="24:24" x14ac:dyDescent="0.25">
      <c r="X1918" s="12"/>
    </row>
    <row r="1927" spans="16:26" x14ac:dyDescent="0.25">
      <c r="P1927" s="12"/>
      <c r="Y1927" s="12"/>
      <c r="Z1927" s="13"/>
    </row>
    <row r="1929" spans="16:26" x14ac:dyDescent="0.25">
      <c r="P1929" s="12"/>
      <c r="Y1929" s="13"/>
    </row>
    <row r="1937" spans="16:26" x14ac:dyDescent="0.25">
      <c r="Y1937" s="13"/>
    </row>
    <row r="1938" spans="16:26" x14ac:dyDescent="0.25">
      <c r="P1938" s="12"/>
    </row>
    <row r="1941" spans="16:26" x14ac:dyDescent="0.25">
      <c r="X1941" s="12"/>
    </row>
    <row r="1944" spans="16:26" x14ac:dyDescent="0.25">
      <c r="X1944" s="13"/>
    </row>
    <row r="1950" spans="16:26" x14ac:dyDescent="0.25">
      <c r="Y1950" s="12"/>
      <c r="Z1950" s="12"/>
    </row>
    <row r="1951" spans="16:26" x14ac:dyDescent="0.25">
      <c r="X1951" s="12"/>
    </row>
    <row r="1972" spans="16:24" x14ac:dyDescent="0.25">
      <c r="P1972" s="13"/>
      <c r="X1972" s="13"/>
    </row>
    <row r="1980" spans="16:24" x14ac:dyDescent="0.25">
      <c r="X1980" s="12"/>
    </row>
    <row r="1983" spans="16:24" x14ac:dyDescent="0.25">
      <c r="P1983" s="13"/>
    </row>
    <row r="1987" spans="24:24" x14ac:dyDescent="0.25">
      <c r="X1987" s="12"/>
    </row>
    <row r="1993" spans="24:24" x14ac:dyDescent="0.25">
      <c r="X1993" s="13"/>
    </row>
    <row r="2010" spans="24:24" x14ac:dyDescent="0.25">
      <c r="X2010" s="12"/>
    </row>
    <row r="2034" spans="25:25" x14ac:dyDescent="0.25">
      <c r="Y2034" s="13"/>
    </row>
    <row r="2066" spans="24:25" x14ac:dyDescent="0.25">
      <c r="X2066" s="13"/>
    </row>
    <row r="2067" spans="24:25" x14ac:dyDescent="0.25">
      <c r="X2067" s="12"/>
    </row>
    <row r="2076" spans="24:25" x14ac:dyDescent="0.25">
      <c r="Y2076" s="12"/>
    </row>
    <row r="2081" spans="24:26" x14ac:dyDescent="0.25">
      <c r="Y2081" s="13"/>
      <c r="Z2081" s="12"/>
    </row>
    <row r="2087" spans="24:26" x14ac:dyDescent="0.25">
      <c r="X2087" s="12"/>
    </row>
    <row r="2097" spans="16:24" x14ac:dyDescent="0.25">
      <c r="X2097" s="12"/>
    </row>
    <row r="2105" spans="16:24" x14ac:dyDescent="0.25">
      <c r="P2105" s="13"/>
      <c r="X2105" s="13"/>
    </row>
    <row r="2106" spans="16:24" x14ac:dyDescent="0.25">
      <c r="X2106" s="12"/>
    </row>
    <row r="2125" spans="24:24" x14ac:dyDescent="0.25">
      <c r="X2125" s="12"/>
    </row>
    <row r="2126" spans="24:24" x14ac:dyDescent="0.25">
      <c r="X2126" s="12"/>
    </row>
    <row r="2139" spans="24:24" x14ac:dyDescent="0.25">
      <c r="X2139" s="12"/>
    </row>
    <row r="2171" spans="16:16" x14ac:dyDescent="0.25">
      <c r="P2171" s="12"/>
    </row>
    <row r="2184" spans="24:24" x14ac:dyDescent="0.25">
      <c r="X2184" s="12"/>
    </row>
    <row r="2185" spans="24:24" x14ac:dyDescent="0.25">
      <c r="X2185" s="12"/>
    </row>
    <row r="2235" spans="24:24" x14ac:dyDescent="0.25">
      <c r="X2235" s="12"/>
    </row>
    <row r="2236" spans="24:24" x14ac:dyDescent="0.25">
      <c r="X2236" s="12"/>
    </row>
    <row r="2249" spans="16:25" x14ac:dyDescent="0.25">
      <c r="P2249" s="12"/>
    </row>
    <row r="2256" spans="16:25" x14ac:dyDescent="0.25">
      <c r="Y2256" s="12"/>
    </row>
    <row r="2258" spans="24:24" x14ac:dyDescent="0.25">
      <c r="X2258" s="12"/>
    </row>
    <row r="2260" spans="24:24" x14ac:dyDescent="0.25">
      <c r="X2260" s="13"/>
    </row>
    <row r="2272" spans="24:24" x14ac:dyDescent="0.25">
      <c r="X2272" s="12"/>
    </row>
    <row r="2280" spans="24:24" x14ac:dyDescent="0.25">
      <c r="X2280" s="13"/>
    </row>
    <row r="2292" spans="16:25" x14ac:dyDescent="0.25">
      <c r="P2292" s="12"/>
    </row>
    <row r="2295" spans="16:25" x14ac:dyDescent="0.25">
      <c r="X2295" s="12"/>
    </row>
    <row r="2300" spans="16:25" x14ac:dyDescent="0.25">
      <c r="X2300" s="12"/>
    </row>
    <row r="2303" spans="16:25" x14ac:dyDescent="0.25">
      <c r="P2303" s="12"/>
      <c r="Y2303" s="12"/>
    </row>
    <row r="2307" spans="16:26" x14ac:dyDescent="0.25">
      <c r="X2307" s="12"/>
    </row>
    <row r="2309" spans="16:26" x14ac:dyDescent="0.25">
      <c r="X2309" s="12"/>
    </row>
    <row r="2318" spans="16:26" x14ac:dyDescent="0.25">
      <c r="P2318" s="12"/>
      <c r="Y2318" s="12"/>
      <c r="Z2318" s="12"/>
    </row>
    <row r="2328" spans="24:24" x14ac:dyDescent="0.25">
      <c r="X2328" s="12"/>
    </row>
    <row r="2329" spans="24:24" x14ac:dyDescent="0.25">
      <c r="X2329" s="12"/>
    </row>
    <row r="2355" spans="16:26" x14ac:dyDescent="0.25">
      <c r="P2355" s="12"/>
      <c r="Y2355" s="13"/>
      <c r="Z2355" s="12"/>
    </row>
    <row r="2359" spans="16:26" x14ac:dyDescent="0.25">
      <c r="Y2359" s="12"/>
    </row>
    <row r="2361" spans="16:26" x14ac:dyDescent="0.25">
      <c r="P2361" s="13"/>
    </row>
    <row r="2363" spans="16:26" x14ac:dyDescent="0.25">
      <c r="X2363" s="12"/>
    </row>
    <row r="2364" spans="16:26" x14ac:dyDescent="0.25">
      <c r="X2364" s="12"/>
    </row>
    <row r="2366" spans="16:26" x14ac:dyDescent="0.25">
      <c r="X2366" s="12"/>
    </row>
    <row r="2376" spans="24:24" x14ac:dyDescent="0.25">
      <c r="X2376" s="12"/>
    </row>
    <row r="2378" spans="24:24" x14ac:dyDescent="0.25">
      <c r="X2378" s="12"/>
    </row>
    <row r="2453" spans="24:25" x14ac:dyDescent="0.25">
      <c r="Y2453" s="12"/>
    </row>
    <row r="2454" spans="24:25" x14ac:dyDescent="0.25">
      <c r="X2454" s="12"/>
    </row>
    <row r="2457" spans="24:25" x14ac:dyDescent="0.25">
      <c r="X2457" s="12"/>
    </row>
    <row r="2477" spans="16:16" x14ac:dyDescent="0.25">
      <c r="P2477" s="12"/>
    </row>
    <row r="2490" spans="16:26" x14ac:dyDescent="0.25">
      <c r="P2490" s="13"/>
      <c r="Y2490" s="12"/>
      <c r="Z2490" s="12"/>
    </row>
    <row r="2523" spans="16:25" x14ac:dyDescent="0.25">
      <c r="P2523" s="13"/>
      <c r="Y2523" s="13"/>
    </row>
    <row r="2524" spans="16:25" x14ac:dyDescent="0.25">
      <c r="X2524" s="13"/>
    </row>
    <row r="2533" spans="24:26" x14ac:dyDescent="0.25">
      <c r="X2533" s="12"/>
    </row>
    <row r="2543" spans="24:26" x14ac:dyDescent="0.25">
      <c r="Y2543" s="12"/>
      <c r="Z2543" s="12"/>
    </row>
    <row r="2548" spans="16:26" x14ac:dyDescent="0.25">
      <c r="Y2548" s="12"/>
      <c r="Z2548" s="13"/>
    </row>
    <row r="2555" spans="16:26" x14ac:dyDescent="0.25">
      <c r="X2555" s="12"/>
    </row>
    <row r="2557" spans="16:26" x14ac:dyDescent="0.25">
      <c r="P2557" s="12"/>
    </row>
    <row r="2574" spans="24:24" x14ac:dyDescent="0.25">
      <c r="X2574" s="12"/>
    </row>
    <row r="2586" spans="16:26" x14ac:dyDescent="0.25">
      <c r="P2586" s="12"/>
      <c r="Y2586" s="12"/>
      <c r="Z2586" s="12"/>
    </row>
    <row r="2618" spans="24:24" x14ac:dyDescent="0.25">
      <c r="X2618" s="12"/>
    </row>
    <row r="2632" spans="25:26" x14ac:dyDescent="0.25">
      <c r="Y2632" s="13"/>
      <c r="Z2632" s="12"/>
    </row>
    <row r="2647" spans="25:25" x14ac:dyDescent="0.25">
      <c r="Y2647" s="12"/>
    </row>
    <row r="2664" spans="16:26" x14ac:dyDescent="0.25">
      <c r="P2664" s="13"/>
      <c r="Y2664" s="12"/>
      <c r="Z2664" s="12"/>
    </row>
    <row r="2752" spans="24:24" x14ac:dyDescent="0.25">
      <c r="X2752" s="13"/>
    </row>
    <row r="2847" spans="24:24" x14ac:dyDescent="0.25">
      <c r="X2847" s="13"/>
    </row>
    <row r="2861" spans="24:24" x14ac:dyDescent="0.25">
      <c r="X2861" s="13"/>
    </row>
    <row r="2880" spans="24:24" x14ac:dyDescent="0.25">
      <c r="X2880" s="13"/>
    </row>
    <row r="2896" spans="24:24" x14ac:dyDescent="0.25">
      <c r="X2896" s="12"/>
    </row>
    <row r="2902" spans="24:24" x14ac:dyDescent="0.25">
      <c r="X2902" s="12"/>
    </row>
    <row r="2923" spans="25:26" x14ac:dyDescent="0.25">
      <c r="Y2923" s="12"/>
      <c r="Z2923" s="12"/>
    </row>
    <row r="2939" spans="24:24" x14ac:dyDescent="0.25">
      <c r="X2939" s="12"/>
    </row>
    <row r="3100" spans="24:24" x14ac:dyDescent="0.25">
      <c r="X3100" s="13"/>
    </row>
    <row r="3109" spans="24:24" x14ac:dyDescent="0.25">
      <c r="X3109" s="12"/>
    </row>
    <row r="3125" spans="24:24" x14ac:dyDescent="0.25">
      <c r="X3125" s="12"/>
    </row>
    <row r="3156" spans="24:24" x14ac:dyDescent="0.25">
      <c r="X3156" s="12"/>
    </row>
    <row r="3183" spans="16:26" x14ac:dyDescent="0.25">
      <c r="P3183" s="12"/>
      <c r="Y3183" s="12"/>
      <c r="Z3183" s="13"/>
    </row>
    <row r="3236" spans="24:24" x14ac:dyDescent="0.25">
      <c r="X3236" s="12"/>
    </row>
    <row r="3237" spans="24:24" x14ac:dyDescent="0.25">
      <c r="X3237" s="12"/>
    </row>
    <row r="3240" spans="24:24" x14ac:dyDescent="0.25">
      <c r="X3240" s="12"/>
    </row>
    <row r="3241" spans="24:24" x14ac:dyDescent="0.25">
      <c r="X3241" s="12"/>
    </row>
    <row r="3250" spans="16:26" x14ac:dyDescent="0.25">
      <c r="Y3250" s="12"/>
    </row>
    <row r="3251" spans="16:26" x14ac:dyDescent="0.25">
      <c r="P3251" s="12"/>
    </row>
    <row r="3253" spans="16:26" x14ac:dyDescent="0.25">
      <c r="P3253" s="13"/>
      <c r="Y3253" s="12"/>
      <c r="Z3253" s="13"/>
    </row>
    <row r="3262" spans="16:26" x14ac:dyDescent="0.25">
      <c r="X3262" s="12"/>
    </row>
    <row r="3263" spans="16:26" x14ac:dyDescent="0.25">
      <c r="P3263" s="12"/>
    </row>
    <row r="3264" spans="16:26" x14ac:dyDescent="0.25">
      <c r="Y3264" s="12"/>
    </row>
    <row r="3270" spans="24:25" x14ac:dyDescent="0.25">
      <c r="Y3270" s="12"/>
    </row>
    <row r="3276" spans="24:25" x14ac:dyDescent="0.25">
      <c r="X3276" s="13"/>
    </row>
    <row r="3282" spans="24:26" x14ac:dyDescent="0.25">
      <c r="Y3282" s="12"/>
      <c r="Z3282" s="13"/>
    </row>
    <row r="3283" spans="24:26" x14ac:dyDescent="0.25">
      <c r="X3283" s="12"/>
    </row>
    <row r="3291" spans="24:26" x14ac:dyDescent="0.25">
      <c r="X3291" s="12"/>
    </row>
    <row r="3296" spans="24:26" x14ac:dyDescent="0.25">
      <c r="Y3296" s="12"/>
      <c r="Z3296" s="12"/>
    </row>
    <row r="3298" spans="16:26" x14ac:dyDescent="0.25">
      <c r="Y3298" s="12"/>
      <c r="Z3298" s="12"/>
    </row>
    <row r="3299" spans="16:26" x14ac:dyDescent="0.25">
      <c r="Y3299" s="12"/>
    </row>
    <row r="3303" spans="16:26" x14ac:dyDescent="0.25">
      <c r="P3303" s="12"/>
      <c r="Y3303" s="12"/>
      <c r="Z3303" s="12"/>
    </row>
    <row r="3307" spans="16:26" x14ac:dyDescent="0.25">
      <c r="Y3307" s="12"/>
      <c r="Z3307" s="13"/>
    </row>
    <row r="3308" spans="16:26" x14ac:dyDescent="0.25">
      <c r="X3308" s="13"/>
    </row>
    <row r="3314" spans="16:26" x14ac:dyDescent="0.25">
      <c r="Y3314" s="12"/>
    </row>
    <row r="3318" spans="16:26" x14ac:dyDescent="0.25">
      <c r="X3318" s="13"/>
    </row>
    <row r="3319" spans="16:26" x14ac:dyDescent="0.25">
      <c r="Y3319" s="12"/>
      <c r="Z3319" s="12"/>
    </row>
    <row r="3327" spans="16:26" x14ac:dyDescent="0.25">
      <c r="P3327" s="12"/>
    </row>
    <row r="3331" spans="24:25" x14ac:dyDescent="0.25">
      <c r="Y3331" s="12"/>
    </row>
    <row r="3335" spans="24:25" x14ac:dyDescent="0.25">
      <c r="X3335" s="12"/>
    </row>
    <row r="3338" spans="24:25" x14ac:dyDescent="0.25">
      <c r="X3338" s="12"/>
    </row>
    <row r="3342" spans="24:25" x14ac:dyDescent="0.25">
      <c r="Y3342" s="12"/>
    </row>
    <row r="3343" spans="24:25" x14ac:dyDescent="0.25">
      <c r="X3343" s="12"/>
    </row>
    <row r="3345" spans="16:26" x14ac:dyDescent="0.25">
      <c r="Y3345" s="12"/>
    </row>
    <row r="3347" spans="16:26" x14ac:dyDescent="0.25">
      <c r="X3347" s="12"/>
    </row>
    <row r="3348" spans="16:26" x14ac:dyDescent="0.25">
      <c r="X3348" s="12"/>
    </row>
    <row r="3351" spans="16:26" x14ac:dyDescent="0.25">
      <c r="X3351" s="12"/>
    </row>
    <row r="3352" spans="16:26" x14ac:dyDescent="0.25">
      <c r="X3352" s="12"/>
    </row>
    <row r="3355" spans="16:26" x14ac:dyDescent="0.25">
      <c r="P3355" s="12"/>
    </row>
    <row r="3359" spans="16:26" x14ac:dyDescent="0.25">
      <c r="Y3359" s="13"/>
      <c r="Z3359" s="12"/>
    </row>
    <row r="3373" spans="16:26" x14ac:dyDescent="0.25">
      <c r="P3373" s="13"/>
      <c r="Y3373" s="12"/>
      <c r="Z3373" s="12"/>
    </row>
    <row r="3384" spans="16:26" x14ac:dyDescent="0.25">
      <c r="X3384" s="12"/>
    </row>
    <row r="3389" spans="16:26" x14ac:dyDescent="0.25">
      <c r="P3389" s="13"/>
    </row>
    <row r="3391" spans="16:26" x14ac:dyDescent="0.25">
      <c r="P3391" s="12"/>
      <c r="Y3391" s="12"/>
      <c r="Z3391" s="12"/>
    </row>
    <row r="3392" spans="16:26" x14ac:dyDescent="0.25">
      <c r="Y3392" s="12"/>
      <c r="Z3392" s="12"/>
    </row>
    <row r="3395" spans="24:25" x14ac:dyDescent="0.25">
      <c r="X3395" s="13"/>
    </row>
    <row r="3396" spans="24:25" x14ac:dyDescent="0.25">
      <c r="X3396" s="12"/>
    </row>
    <row r="3406" spans="24:25" x14ac:dyDescent="0.25">
      <c r="Y3406" s="12"/>
    </row>
    <row r="3413" spans="16:24" x14ac:dyDescent="0.25">
      <c r="X3413" s="12"/>
    </row>
    <row r="3416" spans="16:24" x14ac:dyDescent="0.25">
      <c r="X3416" s="12"/>
    </row>
    <row r="3419" spans="16:24" x14ac:dyDescent="0.25">
      <c r="P3419" s="13"/>
      <c r="X3419" s="13"/>
    </row>
    <row r="3426" spans="24:24" x14ac:dyDescent="0.25">
      <c r="X3426" s="12"/>
    </row>
    <row r="3429" spans="24:24" x14ac:dyDescent="0.25">
      <c r="X3429" s="12"/>
    </row>
    <row r="3456" spans="24:24" x14ac:dyDescent="0.25">
      <c r="X3456" s="13"/>
    </row>
    <row r="3478" spans="24:24" x14ac:dyDescent="0.25">
      <c r="X3478" s="12"/>
    </row>
    <row r="3479" spans="24:24" x14ac:dyDescent="0.25">
      <c r="X3479" s="12"/>
    </row>
    <row r="3483" spans="24:24" x14ac:dyDescent="0.25">
      <c r="X3483" s="13"/>
    </row>
    <row r="3485" spans="24:24" x14ac:dyDescent="0.25">
      <c r="X3485" s="12"/>
    </row>
    <row r="3492" spans="14:24" x14ac:dyDescent="0.25">
      <c r="N3492" s="12"/>
    </row>
    <row r="3504" spans="14:24" x14ac:dyDescent="0.25">
      <c r="X3504" s="12"/>
    </row>
    <row r="3543" spans="24:25" x14ac:dyDescent="0.25">
      <c r="Y3543" s="13"/>
    </row>
    <row r="3546" spans="24:25" x14ac:dyDescent="0.25">
      <c r="X3546" s="12"/>
    </row>
    <row r="3560" spans="16:24" x14ac:dyDescent="0.25">
      <c r="X3560" s="13"/>
    </row>
    <row r="3565" spans="16:24" x14ac:dyDescent="0.25">
      <c r="P3565" s="12"/>
    </row>
    <row r="3574" spans="24:24" x14ac:dyDescent="0.25">
      <c r="X3574" s="12"/>
    </row>
    <row r="3601" spans="24:24" x14ac:dyDescent="0.25">
      <c r="X3601" s="13"/>
    </row>
    <row r="3616" spans="24:24" x14ac:dyDescent="0.25">
      <c r="X3616" s="12"/>
    </row>
    <row r="3627" spans="25:26" x14ac:dyDescent="0.25">
      <c r="Y3627" s="13"/>
      <c r="Z3627" s="13"/>
    </row>
    <row r="3629" spans="25:26" x14ac:dyDescent="0.25">
      <c r="Z3629" s="12"/>
    </row>
    <row r="3661" spans="24:24" x14ac:dyDescent="0.25">
      <c r="X3661" s="12"/>
    </row>
    <row r="3663" spans="24:24" x14ac:dyDescent="0.25">
      <c r="X3663" s="12"/>
    </row>
    <row r="3671" spans="16:24" x14ac:dyDescent="0.25">
      <c r="X3671" s="12"/>
    </row>
    <row r="3672" spans="16:24" x14ac:dyDescent="0.25">
      <c r="P3672" s="12"/>
    </row>
    <row r="3675" spans="16:24" x14ac:dyDescent="0.25">
      <c r="X3675" s="12"/>
    </row>
    <row r="3682" spans="24:24" x14ac:dyDescent="0.25">
      <c r="X3682" s="13"/>
    </row>
    <row r="3694" spans="24:24" x14ac:dyDescent="0.25">
      <c r="X3694" s="12"/>
    </row>
    <row r="3702" spans="16:24" x14ac:dyDescent="0.25">
      <c r="X3702" s="12"/>
    </row>
    <row r="3703" spans="16:24" x14ac:dyDescent="0.25">
      <c r="P3703" s="13"/>
      <c r="X3703" s="13"/>
    </row>
    <row r="3712" spans="16:24" x14ac:dyDescent="0.25">
      <c r="X3712" s="12"/>
    </row>
    <row r="3761" spans="24:26" x14ac:dyDescent="0.25">
      <c r="Y3761" s="13"/>
      <c r="Z3761" s="12"/>
    </row>
    <row r="3767" spans="24:26" x14ac:dyDescent="0.25">
      <c r="X3767" s="12"/>
    </row>
    <row r="3769" spans="24:26" x14ac:dyDescent="0.25">
      <c r="X3769" s="13"/>
    </row>
    <row r="3807" spans="24:24" x14ac:dyDescent="0.25">
      <c r="X3807" s="12"/>
    </row>
    <row r="3809" spans="24:26" x14ac:dyDescent="0.25">
      <c r="Y3809" s="12"/>
      <c r="Z3809" s="13"/>
    </row>
    <row r="3810" spans="24:26" x14ac:dyDescent="0.25">
      <c r="X3810" s="12"/>
    </row>
    <row r="3813" spans="24:26" x14ac:dyDescent="0.25">
      <c r="X3813" s="12"/>
    </row>
    <row r="3814" spans="24:26" x14ac:dyDescent="0.25">
      <c r="Y3814" s="12"/>
      <c r="Z3814" s="12"/>
    </row>
    <row r="3815" spans="24:26" x14ac:dyDescent="0.25">
      <c r="Y3815" s="12"/>
    </row>
    <row r="3817" spans="24:26" x14ac:dyDescent="0.25">
      <c r="X3817" s="12"/>
    </row>
    <row r="3819" spans="24:26" x14ac:dyDescent="0.25">
      <c r="Y3819" s="12"/>
      <c r="Z3819" s="12"/>
    </row>
    <row r="3821" spans="24:26" x14ac:dyDescent="0.25">
      <c r="X3821" s="13"/>
    </row>
    <row r="3824" spans="24:26" x14ac:dyDescent="0.25">
      <c r="Y3824" s="13"/>
    </row>
    <row r="3832" spans="24:24" x14ac:dyDescent="0.25">
      <c r="X3832" s="13"/>
    </row>
    <row r="3841" spans="16:26" x14ac:dyDescent="0.25">
      <c r="X3841" s="12"/>
    </row>
    <row r="3842" spans="16:26" x14ac:dyDescent="0.25">
      <c r="X3842" s="12"/>
    </row>
    <row r="3846" spans="16:26" x14ac:dyDescent="0.25">
      <c r="X3846" s="12"/>
    </row>
    <row r="3848" spans="16:26" x14ac:dyDescent="0.25">
      <c r="X3848" s="12"/>
    </row>
    <row r="3851" spans="16:26" x14ac:dyDescent="0.25">
      <c r="Y3851" s="12"/>
      <c r="Z3851" s="12"/>
    </row>
    <row r="3854" spans="16:26" x14ac:dyDescent="0.25">
      <c r="X3854" s="13"/>
    </row>
    <row r="3855" spans="16:26" x14ac:dyDescent="0.25">
      <c r="X3855" s="12"/>
    </row>
    <row r="3856" spans="16:26" x14ac:dyDescent="0.25">
      <c r="P3856" s="13"/>
      <c r="X3856" s="12"/>
    </row>
    <row r="3857" spans="16:25" x14ac:dyDescent="0.25">
      <c r="X3857" s="13"/>
    </row>
    <row r="3859" spans="16:25" x14ac:dyDescent="0.25">
      <c r="X3859" s="13"/>
    </row>
    <row r="3862" spans="16:25" x14ac:dyDescent="0.25">
      <c r="P3862" s="13"/>
      <c r="X3862" s="13"/>
    </row>
    <row r="3868" spans="16:25" x14ac:dyDescent="0.25">
      <c r="Y3868" s="12"/>
    </row>
    <row r="3871" spans="16:25" x14ac:dyDescent="0.25">
      <c r="X3871" s="12"/>
    </row>
    <row r="3875" spans="24:26" x14ac:dyDescent="0.25">
      <c r="Y3875" s="13"/>
    </row>
    <row r="3880" spans="24:26" x14ac:dyDescent="0.25">
      <c r="Y3880" s="12"/>
      <c r="Z3880" s="13"/>
    </row>
    <row r="3883" spans="24:26" x14ac:dyDescent="0.25">
      <c r="X3883" s="12"/>
    </row>
    <row r="3893" spans="16:26" x14ac:dyDescent="0.25">
      <c r="Y3893" s="12"/>
    </row>
    <row r="3895" spans="16:26" x14ac:dyDescent="0.25">
      <c r="Y3895" s="12"/>
    </row>
    <row r="3896" spans="16:26" x14ac:dyDescent="0.25">
      <c r="P3896" s="12"/>
      <c r="Y3896" s="12"/>
      <c r="Z3896" s="12"/>
    </row>
    <row r="3900" spans="16:26" x14ac:dyDescent="0.25">
      <c r="X3900" s="12"/>
    </row>
    <row r="3902" spans="16:26" x14ac:dyDescent="0.25">
      <c r="X3902" s="12"/>
    </row>
    <row r="3903" spans="16:26" x14ac:dyDescent="0.25">
      <c r="X3903" s="12"/>
    </row>
    <row r="3904" spans="16:26" x14ac:dyDescent="0.25">
      <c r="X3904" s="12"/>
    </row>
    <row r="3905" spans="16:26" x14ac:dyDescent="0.25">
      <c r="Y3905" s="12"/>
      <c r="Z3905" s="12"/>
    </row>
    <row r="3906" spans="16:26" x14ac:dyDescent="0.25">
      <c r="Y3906" s="13"/>
    </row>
    <row r="3910" spans="16:26" x14ac:dyDescent="0.25">
      <c r="X3910" s="12"/>
    </row>
    <row r="3911" spans="16:26" x14ac:dyDescent="0.25">
      <c r="X3911" s="13"/>
    </row>
    <row r="3912" spans="16:26" x14ac:dyDescent="0.25">
      <c r="P3912" s="13"/>
    </row>
    <row r="3915" spans="16:26" x14ac:dyDescent="0.25">
      <c r="X3915" s="12"/>
    </row>
    <row r="3919" spans="16:26" x14ac:dyDescent="0.25">
      <c r="P3919" s="13"/>
      <c r="X3919" s="13"/>
    </row>
    <row r="3921" spans="16:26" x14ac:dyDescent="0.25">
      <c r="X3921" s="12"/>
    </row>
    <row r="3923" spans="16:26" x14ac:dyDescent="0.25">
      <c r="P3923" s="13"/>
      <c r="Y3923" s="12"/>
      <c r="Z3923" s="12"/>
    </row>
    <row r="3924" spans="16:26" x14ac:dyDescent="0.25">
      <c r="Z3924" s="12"/>
    </row>
    <row r="3925" spans="16:26" x14ac:dyDescent="0.25">
      <c r="X3925" s="13"/>
    </row>
    <row r="3926" spans="16:26" x14ac:dyDescent="0.25">
      <c r="X3926" s="12"/>
    </row>
    <row r="3930" spans="16:26" x14ac:dyDescent="0.25">
      <c r="Y3930" s="13"/>
    </row>
    <row r="3936" spans="16:26" x14ac:dyDescent="0.25">
      <c r="X3936" s="13"/>
    </row>
    <row r="3938" spans="16:26" x14ac:dyDescent="0.25">
      <c r="P3938" s="12"/>
      <c r="Y3938" s="12"/>
      <c r="Z3938" s="12"/>
    </row>
    <row r="3952" spans="16:26" x14ac:dyDescent="0.25">
      <c r="Y3952" s="13"/>
    </row>
    <row r="3956" spans="24:26" x14ac:dyDescent="0.25">
      <c r="Y3956" s="12"/>
      <c r="Z3956" s="13"/>
    </row>
    <row r="3960" spans="24:26" x14ac:dyDescent="0.25">
      <c r="Y3960" s="13"/>
      <c r="Z3960" s="12"/>
    </row>
    <row r="3965" spans="24:26" x14ac:dyDescent="0.25">
      <c r="Y3965" s="13"/>
      <c r="Z3965" s="13"/>
    </row>
    <row r="3968" spans="24:26" x14ac:dyDescent="0.25">
      <c r="X3968" s="12"/>
    </row>
    <row r="3972" spans="24:26" x14ac:dyDescent="0.25">
      <c r="X3972" s="13"/>
    </row>
    <row r="3975" spans="24:26" x14ac:dyDescent="0.25">
      <c r="Y3975" s="13"/>
    </row>
    <row r="3978" spans="24:26" x14ac:dyDescent="0.25">
      <c r="Z3978" s="12"/>
    </row>
    <row r="3980" spans="24:26" x14ac:dyDescent="0.25">
      <c r="Y3980" s="12"/>
      <c r="Z3980" s="12"/>
    </row>
    <row r="3996" spans="16:16" x14ac:dyDescent="0.25">
      <c r="P3996" s="13"/>
    </row>
    <row r="4004" spans="24:24" x14ac:dyDescent="0.25">
      <c r="X4004" s="12"/>
    </row>
    <row r="4016" spans="24:24" x14ac:dyDescent="0.25">
      <c r="X4016" s="12"/>
    </row>
    <row r="4019" spans="16:24" x14ac:dyDescent="0.25">
      <c r="X4019" s="12"/>
    </row>
    <row r="4021" spans="16:24" x14ac:dyDescent="0.25">
      <c r="P4021" s="13"/>
      <c r="X4021" s="13"/>
    </row>
    <row r="4022" spans="16:24" x14ac:dyDescent="0.25">
      <c r="X4022" s="12"/>
    </row>
    <row r="4023" spans="16:24" x14ac:dyDescent="0.25">
      <c r="X4023" s="12"/>
    </row>
    <row r="4028" spans="16:24" x14ac:dyDescent="0.25">
      <c r="X4028" s="12"/>
    </row>
    <row r="4037" spans="24:24" x14ac:dyDescent="0.25">
      <c r="X4037" s="13"/>
    </row>
    <row r="4039" spans="24:24" x14ac:dyDescent="0.25">
      <c r="X4039" s="12"/>
    </row>
    <row r="4052" spans="24:24" x14ac:dyDescent="0.25">
      <c r="X4052" s="12"/>
    </row>
    <row r="4078" spans="24:26" x14ac:dyDescent="0.25">
      <c r="Y4078" s="13"/>
      <c r="Z4078" s="12"/>
    </row>
    <row r="4079" spans="24:26" x14ac:dyDescent="0.25">
      <c r="X4079" s="12"/>
    </row>
    <row r="4083" spans="16:25" x14ac:dyDescent="0.25">
      <c r="Y4083" s="13"/>
    </row>
    <row r="4084" spans="16:25" x14ac:dyDescent="0.25">
      <c r="P4084" s="12"/>
      <c r="Y4084" s="12"/>
    </row>
    <row r="4094" spans="16:25" x14ac:dyDescent="0.25">
      <c r="X4094" s="13"/>
    </row>
    <row r="4097" spans="16:26" x14ac:dyDescent="0.25">
      <c r="P4097" s="12"/>
      <c r="Y4097" s="13"/>
      <c r="Z4097" s="12"/>
    </row>
    <row r="4100" spans="16:26" x14ac:dyDescent="0.25">
      <c r="X4100" s="12"/>
    </row>
    <row r="4106" spans="16:26" x14ac:dyDescent="0.25">
      <c r="X4106" s="12"/>
    </row>
    <row r="4107" spans="16:26" x14ac:dyDescent="0.25">
      <c r="X4107" s="12"/>
    </row>
    <row r="4113" spans="16:25" x14ac:dyDescent="0.25">
      <c r="P4113" s="12"/>
    </row>
    <row r="4123" spans="16:25" x14ac:dyDescent="0.25">
      <c r="Y4123" s="12"/>
    </row>
    <row r="4137" spans="24:24" x14ac:dyDescent="0.25">
      <c r="X4137" s="12"/>
    </row>
    <row r="4156" spans="24:26" x14ac:dyDescent="0.25">
      <c r="X4156" s="12"/>
    </row>
    <row r="4158" spans="24:26" x14ac:dyDescent="0.25">
      <c r="X4158" s="12"/>
    </row>
    <row r="4159" spans="24:26" x14ac:dyDescent="0.25">
      <c r="Y4159" s="13"/>
      <c r="Z4159" s="12"/>
    </row>
    <row r="4168" spans="16:25" x14ac:dyDescent="0.25">
      <c r="X4168" s="12"/>
    </row>
    <row r="4169" spans="16:25" x14ac:dyDescent="0.25">
      <c r="Y4169" s="13"/>
    </row>
    <row r="4170" spans="16:25" x14ac:dyDescent="0.25">
      <c r="P4170" s="12"/>
      <c r="X4170" s="12"/>
    </row>
    <row r="4173" spans="16:25" x14ac:dyDescent="0.25">
      <c r="X4173" s="13"/>
    </row>
    <row r="4179" spans="24:25" x14ac:dyDescent="0.25">
      <c r="Y4179" s="12"/>
    </row>
    <row r="4181" spans="24:25" x14ac:dyDescent="0.25">
      <c r="Y4181" s="13"/>
    </row>
    <row r="4190" spans="24:25" x14ac:dyDescent="0.25">
      <c r="X4190" s="12"/>
    </row>
    <row r="4197" spans="24:24" x14ac:dyDescent="0.25">
      <c r="X4197" s="12"/>
    </row>
    <row r="4214" spans="25:25" x14ac:dyDescent="0.25">
      <c r="Y4214" s="12"/>
    </row>
    <row r="4222" spans="25:25" x14ac:dyDescent="0.25">
      <c r="Y4222" s="13"/>
    </row>
    <row r="4226" spans="24:26" x14ac:dyDescent="0.25">
      <c r="X4226" s="12"/>
    </row>
    <row r="4228" spans="24:26" x14ac:dyDescent="0.25">
      <c r="Z4228" s="12"/>
    </row>
    <row r="4234" spans="24:26" x14ac:dyDescent="0.25">
      <c r="X4234" s="12"/>
    </row>
    <row r="4254" spans="16:16" x14ac:dyDescent="0.25">
      <c r="P4254" s="12"/>
    </row>
    <row r="4278" spans="24:24" x14ac:dyDescent="0.25">
      <c r="X4278" s="12"/>
    </row>
    <row r="4311" spans="24:24" x14ac:dyDescent="0.25">
      <c r="X4311" s="12"/>
    </row>
    <row r="4332" spans="25:26" x14ac:dyDescent="0.25">
      <c r="Y4332" s="12"/>
      <c r="Z4332" s="12"/>
    </row>
    <row r="4343" spans="24:24" x14ac:dyDescent="0.25">
      <c r="X4343" s="13"/>
    </row>
    <row r="4349" spans="24:24" x14ac:dyDescent="0.25">
      <c r="X4349" s="12"/>
    </row>
    <row r="4361" spans="16:16" x14ac:dyDescent="0.25">
      <c r="P4361" s="12"/>
    </row>
    <row r="4371" spans="24:24" x14ac:dyDescent="0.25">
      <c r="X4371" s="12"/>
    </row>
    <row r="4374" spans="24:24" x14ac:dyDescent="0.25">
      <c r="X4374" s="13"/>
    </row>
    <row r="4401" spans="16:25" x14ac:dyDescent="0.25">
      <c r="X4401" s="13"/>
    </row>
    <row r="4403" spans="16:25" x14ac:dyDescent="0.25">
      <c r="X4403" s="12"/>
    </row>
    <row r="4410" spans="16:25" x14ac:dyDescent="0.25">
      <c r="P4410" s="12"/>
    </row>
    <row r="4414" spans="16:25" x14ac:dyDescent="0.25">
      <c r="Y4414" s="12"/>
    </row>
    <row r="4417" spans="16:25" x14ac:dyDescent="0.25">
      <c r="P4417" s="13"/>
      <c r="X4417" s="13"/>
    </row>
    <row r="4428" spans="16:25" x14ac:dyDescent="0.25">
      <c r="P4428" s="13"/>
    </row>
    <row r="4431" spans="16:25" x14ac:dyDescent="0.25">
      <c r="Y4431" s="13"/>
    </row>
    <row r="4438" spans="16:24" x14ac:dyDescent="0.25">
      <c r="X4438" s="12"/>
    </row>
    <row r="4439" spans="16:24" x14ac:dyDescent="0.25">
      <c r="P4439" s="12"/>
      <c r="X4439" s="12"/>
    </row>
    <row r="4442" spans="16:24" x14ac:dyDescent="0.25">
      <c r="P4442" s="12"/>
    </row>
    <row r="4451" spans="16:26" x14ac:dyDescent="0.25">
      <c r="Z4451" s="12"/>
    </row>
    <row r="4452" spans="16:26" x14ac:dyDescent="0.25">
      <c r="X4452" s="12"/>
    </row>
    <row r="4456" spans="16:26" x14ac:dyDescent="0.25">
      <c r="Y4456" s="13"/>
    </row>
    <row r="4458" spans="16:26" x14ac:dyDescent="0.25">
      <c r="P4458" s="12"/>
    </row>
    <row r="4466" spans="25:26" x14ac:dyDescent="0.25">
      <c r="Y4466" s="12"/>
      <c r="Z4466" s="13"/>
    </row>
    <row r="4479" spans="25:26" x14ac:dyDescent="0.25">
      <c r="Z4479" s="12"/>
    </row>
    <row r="4486" spans="16:25" x14ac:dyDescent="0.25">
      <c r="Y4486" s="12"/>
    </row>
    <row r="4489" spans="16:25" x14ac:dyDescent="0.25">
      <c r="X4489" s="12"/>
    </row>
    <row r="4490" spans="16:25" x14ac:dyDescent="0.25">
      <c r="P4490" s="12"/>
      <c r="X4490" s="12"/>
    </row>
    <row r="4497" spans="24:26" x14ac:dyDescent="0.25">
      <c r="Z4497" s="13"/>
    </row>
    <row r="4510" spans="24:26" x14ac:dyDescent="0.25">
      <c r="X4510" s="12"/>
    </row>
    <row r="4536" spans="25:25" x14ac:dyDescent="0.25">
      <c r="Y4536" s="12"/>
    </row>
    <row r="4546" spans="16:26" x14ac:dyDescent="0.25">
      <c r="X4546" s="12"/>
    </row>
    <row r="4548" spans="16:26" x14ac:dyDescent="0.25">
      <c r="X4548" s="12"/>
    </row>
    <row r="4551" spans="16:26" x14ac:dyDescent="0.25">
      <c r="P4551" s="12"/>
    </row>
    <row r="4556" spans="16:26" x14ac:dyDescent="0.25">
      <c r="Z4556" s="13"/>
    </row>
    <row r="4572" spans="25:25" x14ac:dyDescent="0.25">
      <c r="Y4572" s="12"/>
    </row>
    <row r="4604" spans="25:25" x14ac:dyDescent="0.25">
      <c r="Y4604" s="12"/>
    </row>
    <row r="4616" spans="16:25" x14ac:dyDescent="0.25">
      <c r="X4616" s="12"/>
    </row>
    <row r="4617" spans="16:25" x14ac:dyDescent="0.25">
      <c r="P4617" s="12"/>
      <c r="Y4617" s="12"/>
    </row>
    <row r="4630" spans="24:24" x14ac:dyDescent="0.25">
      <c r="X4630" s="12"/>
    </row>
    <row r="4632" spans="24:24" x14ac:dyDescent="0.25">
      <c r="X4632" s="12"/>
    </row>
    <row r="4634" spans="24:24" x14ac:dyDescent="0.25">
      <c r="X4634" s="12"/>
    </row>
    <row r="4640" spans="24:24" x14ac:dyDescent="0.25">
      <c r="X4640" s="12"/>
    </row>
    <row r="4663" spans="24:24" x14ac:dyDescent="0.25">
      <c r="X4663" s="12"/>
    </row>
    <row r="4688" spans="24:24" x14ac:dyDescent="0.25">
      <c r="X4688" s="12"/>
    </row>
    <row r="4697" spans="24:24" x14ac:dyDescent="0.25">
      <c r="X4697" s="13"/>
    </row>
    <row r="4711" spans="24:24" x14ac:dyDescent="0.25">
      <c r="X4711" s="12"/>
    </row>
    <row r="4741" spans="24:26" x14ac:dyDescent="0.25">
      <c r="X4741" s="13"/>
    </row>
    <row r="4742" spans="24:26" x14ac:dyDescent="0.25">
      <c r="Z4742" s="13"/>
    </row>
    <row r="4749" spans="24:26" x14ac:dyDescent="0.25">
      <c r="Z4749" s="12"/>
    </row>
    <row r="4777" spans="25:25" x14ac:dyDescent="0.25">
      <c r="Y4777" s="12"/>
    </row>
    <row r="4801" spans="16:24" x14ac:dyDescent="0.25">
      <c r="P4801" s="12"/>
      <c r="X4801" s="12"/>
    </row>
    <row r="4817" spans="24:24" x14ac:dyDescent="0.25">
      <c r="X4817" s="12"/>
    </row>
    <row r="4846" spans="25:25" x14ac:dyDescent="0.25">
      <c r="Y4846" s="12"/>
    </row>
    <row r="4881" spans="25:26" x14ac:dyDescent="0.25">
      <c r="Y4881" s="12"/>
      <c r="Z4881" s="12"/>
    </row>
    <row r="4897" spans="24:24" x14ac:dyDescent="0.25">
      <c r="X4897" s="13"/>
    </row>
    <row r="4931" spans="26:26" x14ac:dyDescent="0.25">
      <c r="Z4931" s="13"/>
    </row>
    <row r="4946" spans="16:26" x14ac:dyDescent="0.25">
      <c r="P4946" s="13"/>
    </row>
    <row r="4958" spans="16:26" x14ac:dyDescent="0.25">
      <c r="X4958" s="12"/>
    </row>
    <row r="4960" spans="16:26" x14ac:dyDescent="0.25">
      <c r="Z4960" s="13"/>
    </row>
    <row r="4975" spans="25:25" x14ac:dyDescent="0.25">
      <c r="Y4975" s="13"/>
    </row>
    <row r="4978" spans="16:26" x14ac:dyDescent="0.25">
      <c r="Z4978" s="12"/>
    </row>
    <row r="4980" spans="16:26" x14ac:dyDescent="0.25">
      <c r="X4980" s="12"/>
    </row>
    <row r="4982" spans="16:26" x14ac:dyDescent="0.25">
      <c r="X4982" s="12"/>
    </row>
    <row r="4990" spans="16:26" x14ac:dyDescent="0.25">
      <c r="X4990" s="13"/>
    </row>
    <row r="4991" spans="16:26" x14ac:dyDescent="0.25">
      <c r="P4991" s="12"/>
    </row>
    <row r="4996" spans="25:26" x14ac:dyDescent="0.25">
      <c r="Y4996" s="12"/>
      <c r="Z4996" s="12"/>
    </row>
    <row r="5013" spans="24:26" x14ac:dyDescent="0.25">
      <c r="Z5013" s="13"/>
    </row>
    <row r="5017" spans="24:26" x14ac:dyDescent="0.25">
      <c r="X5017" s="1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theme="0" tint="-0.14999847407452621"/>
  </sheetPr>
  <dimension ref="A1:AB5017"/>
  <sheetViews>
    <sheetView workbookViewId="0">
      <selection activeCell="AA2" sqref="AA2"/>
    </sheetView>
  </sheetViews>
  <sheetFormatPr baseColWidth="10" defaultRowHeight="15" x14ac:dyDescent="0.25"/>
  <cols>
    <col min="8" max="8" width="41.42578125" customWidth="1"/>
  </cols>
  <sheetData>
    <row r="1" spans="1:28" x14ac:dyDescent="0.25">
      <c r="A1" s="31" t="s">
        <v>154</v>
      </c>
      <c r="B1" s="31" t="s">
        <v>155</v>
      </c>
      <c r="C1" s="31" t="s">
        <v>156</v>
      </c>
      <c r="D1" s="31" t="s">
        <v>157</v>
      </c>
      <c r="E1" s="31" t="s">
        <v>158</v>
      </c>
      <c r="F1" s="31" t="s">
        <v>142</v>
      </c>
      <c r="G1" s="31" t="s">
        <v>143</v>
      </c>
      <c r="H1" s="31" t="s">
        <v>159</v>
      </c>
      <c r="I1" s="31" t="s">
        <v>0</v>
      </c>
      <c r="J1" s="31" t="s">
        <v>160</v>
      </c>
      <c r="K1" s="31" t="s">
        <v>161</v>
      </c>
      <c r="L1" s="31" t="s">
        <v>162</v>
      </c>
      <c r="M1" s="35" t="s">
        <v>163</v>
      </c>
      <c r="N1" s="34" t="s">
        <v>144</v>
      </c>
      <c r="O1" s="34" t="s">
        <v>164</v>
      </c>
      <c r="P1" s="34" t="s">
        <v>165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208</v>
      </c>
      <c r="V1" s="34" t="s">
        <v>237</v>
      </c>
      <c r="W1" s="38" t="s">
        <v>238</v>
      </c>
      <c r="X1" s="34" t="s">
        <v>166</v>
      </c>
      <c r="Y1" s="34" t="s">
        <v>167</v>
      </c>
      <c r="Z1" s="34" t="s">
        <v>168</v>
      </c>
      <c r="AA1" s="34" t="s">
        <v>169</v>
      </c>
      <c r="AB1" s="34" t="s">
        <v>170</v>
      </c>
    </row>
    <row r="2" spans="1:28" x14ac:dyDescent="0.25">
      <c r="A2" s="10" t="e">
        <f>#REF!</f>
        <v>#REF!</v>
      </c>
      <c r="B2" s="10" t="e">
        <f t="array" ref="B2">VLOOKUP($A2&amp;'Dropdown Listen neu'!$A$57,CHOOSE({1,2},#REF!&amp;#REF!,#REF!),2,FALSE)</f>
        <v>#REF!</v>
      </c>
      <c r="C2" s="10" t="e">
        <f t="array" ref="C2">VLOOKUP($A2&amp;'Dropdown Listen neu'!$A$58,CHOOSE({1,2},#REF!&amp;#REF!,#REF!),2,FALSE)</f>
        <v>#REF!</v>
      </c>
      <c r="D2" s="10" t="e">
        <f t="array" ref="D2">VLOOKUP($A2&amp;'Dropdown Listen neu'!$A$63,CHOOSE({1,2},#REF!&amp;#REF!,#REF!),2,FALSE)</f>
        <v>#REF!</v>
      </c>
      <c r="E2" s="10" t="e">
        <f t="array" ref="E2">VLOOKUP($A2&amp;'Dropdown Listen neu'!$A$64,CHOOSE({1,2},#REF!&amp;#REF!,#REF!),2,FALSE)</f>
        <v>#REF!</v>
      </c>
      <c r="F2" s="10" t="e">
        <f t="array" ref="F2">VLOOKUP($A2&amp;'Dropdown Listen neu'!$A$65,CHOOSE({1,2},#REF!&amp;#REF!,#REF!),2,FALSE)</f>
        <v>#REF!</v>
      </c>
      <c r="G2" s="10" t="e">
        <f t="array" ref="G2">VLOOKUP($A2&amp;'Dropdown Listen neu'!$A$66,CHOOSE({1,2},#REF!&amp;#REF!,#REF!),2,FALSE)</f>
        <v>#REF!</v>
      </c>
      <c r="H2" s="10" t="e">
        <f t="array" ref="H2">CONCATENATE("SRID=4326;","POINT(",VLOOKUP($A2&amp;'Dropdown Listen neu'!$A$67,CHOOSE({1,2},#REF!&amp;#REF!,#REF!),2,FALSE), " ",VLOOKUP($A2&amp;'Dropdown Listen neu'!$A$67,CHOOSE({1,2},#REF!&amp;#REF!,#REF!),2,FALSE), ")")</f>
        <v>#REF!</v>
      </c>
      <c r="I2" s="10" t="e">
        <f t="array" ref="I2">VLOOKUP(VLOOKUP($A2&amp;'Dropdown Listen neu'!$A$56,CHOOSE({1,2},#REF!&amp;#REF!,#REF!),2,FALSE),'Dropdown Listen neu'!$A$26:$B$53,2,FALSE)</f>
        <v>#REF!</v>
      </c>
      <c r="J2" s="7" t="s">
        <v>231</v>
      </c>
      <c r="K2" s="10" t="e">
        <f>VLOOKUP($A2&amp;'Dropdown Listen neu'!$A$61,CHOOSE({1,2},#REF!&amp;#REF!,#REF!),2,FALSE)</f>
        <v>#REF!</v>
      </c>
      <c r="L2" s="10"/>
      <c r="M2" s="28" t="s">
        <v>171</v>
      </c>
      <c r="N2" t="e">
        <f>#REF!</f>
        <v>#REF!</v>
      </c>
      <c r="O2" s="5" t="s">
        <v>171</v>
      </c>
      <c r="P2" t="e">
        <f>#REF!</f>
        <v>#REF!</v>
      </c>
      <c r="Q2" t="e">
        <f>#REF!</f>
        <v>#REF!</v>
      </c>
      <c r="R2" s="27" t="e">
        <f>#REF!</f>
        <v>#REF!</v>
      </c>
      <c r="S2" t="e">
        <f>#REF!*#REF!/100</f>
        <v>#REF!</v>
      </c>
      <c r="T2" t="e">
        <f>#REF!*#REF!/100</f>
        <v>#REF!</v>
      </c>
      <c r="U2" t="e">
        <f>#REF!*#REF!/100</f>
        <v>#REF!</v>
      </c>
      <c r="V2" t="e">
        <f>#REF!*#REF!/100</f>
        <v>#REF!</v>
      </c>
      <c r="W2" s="39" t="e">
        <f>#REF!*#REF!/100</f>
        <v>#REF!</v>
      </c>
      <c r="X2" s="5" t="s">
        <v>145</v>
      </c>
      <c r="Y2" t="e">
        <f>#REF!*#REF!/100</f>
        <v>#REF!</v>
      </c>
      <c r="Z2" t="e">
        <f>#REF!*#REF!/100</f>
        <v>#REF!</v>
      </c>
      <c r="AA2" t="e">
        <f>#REF!*#REF!/100</f>
        <v>#REF!</v>
      </c>
      <c r="AB2" s="5" t="s">
        <v>145</v>
      </c>
    </row>
    <row r="3" spans="1:28" x14ac:dyDescent="0.25">
      <c r="A3" s="10" t="e">
        <f>#REF!</f>
        <v>#REF!</v>
      </c>
      <c r="B3" s="10" t="e">
        <f t="array" ref="B3">VLOOKUP($A3&amp;'Dropdown Listen neu'!$A$57,CHOOSE({1,2},#REF!&amp;#REF!,#REF!),2,FALSE)</f>
        <v>#REF!</v>
      </c>
      <c r="C3" s="10" t="e">
        <f t="array" ref="C3">VLOOKUP($A3&amp;'Dropdown Listen neu'!$A$58,CHOOSE({1,2},#REF!&amp;#REF!,#REF!),2,FALSE)</f>
        <v>#REF!</v>
      </c>
      <c r="D3" s="10" t="e">
        <f t="array" ref="D3">VLOOKUP($A3&amp;'Dropdown Listen neu'!$A$63,CHOOSE({1,2},#REF!&amp;#REF!,#REF!),2,FALSE)</f>
        <v>#REF!</v>
      </c>
      <c r="E3" s="10" t="e">
        <f t="array" ref="E3">VLOOKUP($A3&amp;'Dropdown Listen neu'!$A$64,CHOOSE({1,2},#REF!&amp;#REF!,#REF!),2,FALSE)</f>
        <v>#REF!</v>
      </c>
      <c r="F3" s="10" t="e">
        <f t="array" ref="F3">VLOOKUP($A3&amp;'Dropdown Listen neu'!$A$65,CHOOSE({1,2},#REF!&amp;#REF!,#REF!),2,FALSE)</f>
        <v>#REF!</v>
      </c>
      <c r="G3" s="10" t="e">
        <f t="array" ref="G3">VLOOKUP($A3&amp;'Dropdown Listen neu'!$A$66,CHOOSE({1,2},#REF!&amp;#REF!,#REF!),2,FALSE)</f>
        <v>#REF!</v>
      </c>
      <c r="H3" s="10" t="e">
        <f t="array" ref="H3">CONCATENATE("SRID=4326;","POINT(",VLOOKUP($A3&amp;'Dropdown Listen neu'!$A$67,CHOOSE({1,2},#REF!&amp;#REF!,#REF!),2,FALSE), " ",VLOOKUP($A3&amp;'Dropdown Listen neu'!$A$67,CHOOSE({1,2},#REF!&amp;#REF!,#REF!),2,FALSE), ")")</f>
        <v>#REF!</v>
      </c>
      <c r="I3" s="10" t="e">
        <f t="array" ref="I3">VLOOKUP(VLOOKUP($A3&amp;'Dropdown Listen neu'!$A$56,CHOOSE({1,2},#REF!&amp;#REF!,#REF!),2,FALSE),'Dropdown Listen neu'!$A$26:$B$53,2,FALSE)</f>
        <v>#REF!</v>
      </c>
      <c r="J3" s="7" t="s">
        <v>231</v>
      </c>
      <c r="K3" s="10" t="e">
        <f t="array" ref="K3">VLOOKUP($A3&amp;'Dropdown Listen neu'!$A$61,CHOOSE({1,2},#REF!&amp;#REF!,#REF!),2,FALSE)</f>
        <v>#REF!</v>
      </c>
      <c r="L3" s="10"/>
      <c r="M3" s="28" t="s">
        <v>171</v>
      </c>
      <c r="N3" t="e">
        <f>#REF!</f>
        <v>#REF!</v>
      </c>
      <c r="O3" s="5" t="s">
        <v>171</v>
      </c>
      <c r="P3" t="e">
        <f>#REF!</f>
        <v>#REF!</v>
      </c>
      <c r="Q3" t="e">
        <f>#REF!</f>
        <v>#REF!</v>
      </c>
      <c r="R3" s="27" t="e">
        <f>#REF!</f>
        <v>#REF!</v>
      </c>
      <c r="S3" t="e">
        <f>#REF!*#REF!/100</f>
        <v>#REF!</v>
      </c>
      <c r="T3" t="e">
        <f>#REF!*#REF!/100</f>
        <v>#REF!</v>
      </c>
      <c r="U3" t="e">
        <f>#REF!*#REF!/100</f>
        <v>#REF!</v>
      </c>
      <c r="V3" t="e">
        <f>#REF!*#REF!/100</f>
        <v>#REF!</v>
      </c>
      <c r="W3" s="39" t="e">
        <f>#REF!*#REF!/100</f>
        <v>#REF!</v>
      </c>
      <c r="X3" s="5" t="s">
        <v>145</v>
      </c>
      <c r="Y3" t="e">
        <f>#REF!*#REF!/100</f>
        <v>#REF!</v>
      </c>
      <c r="Z3" t="e">
        <f>#REF!*#REF!/100</f>
        <v>#REF!</v>
      </c>
      <c r="AA3" t="e">
        <f>#REF!*#REF!/100</f>
        <v>#REF!</v>
      </c>
      <c r="AB3" s="5" t="s">
        <v>145</v>
      </c>
    </row>
    <row r="4" spans="1:28" x14ac:dyDescent="0.25">
      <c r="A4" s="10" t="e">
        <f>#REF!</f>
        <v>#REF!</v>
      </c>
      <c r="B4" s="10" t="e">
        <f t="array" ref="B4">VLOOKUP($A4&amp;'Dropdown Listen neu'!$A$57,CHOOSE({1,2},#REF!&amp;#REF!,#REF!),2,FALSE)</f>
        <v>#REF!</v>
      </c>
      <c r="C4" s="10" t="e">
        <f t="array" ref="C4">VLOOKUP($A4&amp;'Dropdown Listen neu'!$A$58,CHOOSE({1,2},#REF!&amp;#REF!,#REF!),2,FALSE)</f>
        <v>#REF!</v>
      </c>
      <c r="D4" s="10" t="e">
        <f t="array" ref="D4">VLOOKUP($A4&amp;'Dropdown Listen neu'!$A$63,CHOOSE({1,2},#REF!&amp;#REF!,#REF!),2,FALSE)</f>
        <v>#REF!</v>
      </c>
      <c r="E4" s="10" t="e">
        <f t="array" ref="E4">VLOOKUP($A4&amp;'Dropdown Listen neu'!$A$64,CHOOSE({1,2},#REF!&amp;#REF!,#REF!),2,FALSE)</f>
        <v>#REF!</v>
      </c>
      <c r="F4" s="10" t="e">
        <f t="array" ref="F4">VLOOKUP($A4&amp;'Dropdown Listen neu'!$A$65,CHOOSE({1,2},#REF!&amp;#REF!,#REF!),2,FALSE)</f>
        <v>#REF!</v>
      </c>
      <c r="G4" s="10" t="e">
        <f t="array" ref="G4">VLOOKUP($A4&amp;'Dropdown Listen neu'!$A$66,CHOOSE({1,2},#REF!&amp;#REF!,#REF!),2,FALSE)</f>
        <v>#REF!</v>
      </c>
      <c r="H4" s="10" t="e">
        <f t="array" ref="H4">CONCATENATE("SRID=4326;","POINT(",VLOOKUP($A4&amp;'Dropdown Listen neu'!$A$67,CHOOSE({1,2},#REF!&amp;#REF!,#REF!),2,FALSE), " ",VLOOKUP($A4&amp;'Dropdown Listen neu'!$A$67,CHOOSE({1,2},#REF!&amp;#REF!,#REF!),2,FALSE), ")")</f>
        <v>#REF!</v>
      </c>
      <c r="I4" s="10" t="e">
        <f t="array" ref="I4">VLOOKUP(VLOOKUP($A4&amp;'Dropdown Listen neu'!$A$56,CHOOSE({1,2},#REF!&amp;#REF!,#REF!),2,FALSE),'Dropdown Listen neu'!$A$26:$B$53,2,FALSE)</f>
        <v>#REF!</v>
      </c>
      <c r="J4" s="7" t="s">
        <v>231</v>
      </c>
      <c r="K4" s="10" t="e">
        <f t="array" ref="K4">VLOOKUP($A4&amp;'Dropdown Listen neu'!$A$61,CHOOSE({1,2},#REF!&amp;#REF!,#REF!),2,FALSE)</f>
        <v>#REF!</v>
      </c>
      <c r="L4" s="10"/>
      <c r="M4" s="28" t="s">
        <v>171</v>
      </c>
      <c r="N4" t="e">
        <f>#REF!</f>
        <v>#REF!</v>
      </c>
      <c r="O4" s="5" t="s">
        <v>171</v>
      </c>
      <c r="P4" t="e">
        <f>#REF!</f>
        <v>#REF!</v>
      </c>
      <c r="Q4" t="e">
        <f>#REF!</f>
        <v>#REF!</v>
      </c>
      <c r="R4" s="27" t="e">
        <f>#REF!</f>
        <v>#REF!</v>
      </c>
      <c r="S4" t="e">
        <f>#REF!*#REF!/100</f>
        <v>#REF!</v>
      </c>
      <c r="T4" t="e">
        <f>#REF!*#REF!/100</f>
        <v>#REF!</v>
      </c>
      <c r="U4" t="e">
        <f>#REF!*#REF!/100</f>
        <v>#REF!</v>
      </c>
      <c r="V4" t="e">
        <f>#REF!*#REF!/100</f>
        <v>#REF!</v>
      </c>
      <c r="W4" s="39" t="e">
        <f>#REF!*#REF!/100</f>
        <v>#REF!</v>
      </c>
      <c r="X4" s="5" t="s">
        <v>145</v>
      </c>
      <c r="Y4" t="e">
        <f>#REF!*#REF!/100</f>
        <v>#REF!</v>
      </c>
      <c r="Z4" t="e">
        <f>#REF!*#REF!/100</f>
        <v>#REF!</v>
      </c>
      <c r="AA4" t="e">
        <f>#REF!*#REF!/100</f>
        <v>#REF!</v>
      </c>
      <c r="AB4" s="5" t="s">
        <v>145</v>
      </c>
    </row>
    <row r="5" spans="1:28" x14ac:dyDescent="0.25">
      <c r="A5" s="10" t="e">
        <f>#REF!</f>
        <v>#REF!</v>
      </c>
      <c r="B5" s="10" t="e">
        <f t="array" ref="B5">VLOOKUP($A5&amp;'Dropdown Listen neu'!$A$57,CHOOSE({1,2},#REF!&amp;#REF!,#REF!),2,FALSE)</f>
        <v>#REF!</v>
      </c>
      <c r="C5" s="10" t="e">
        <f t="array" ref="C5">VLOOKUP($A5&amp;'Dropdown Listen neu'!$A$58,CHOOSE({1,2},#REF!&amp;#REF!,#REF!),2,FALSE)</f>
        <v>#REF!</v>
      </c>
      <c r="D5" s="10" t="e">
        <f t="array" ref="D5">VLOOKUP($A5&amp;'Dropdown Listen neu'!$A$63,CHOOSE({1,2},#REF!&amp;#REF!,#REF!),2,FALSE)</f>
        <v>#REF!</v>
      </c>
      <c r="E5" s="10" t="e">
        <f t="array" ref="E5">VLOOKUP($A5&amp;'Dropdown Listen neu'!$A$64,CHOOSE({1,2},#REF!&amp;#REF!,#REF!),2,FALSE)</f>
        <v>#REF!</v>
      </c>
      <c r="F5" s="10" t="e">
        <f t="array" ref="F5">VLOOKUP($A5&amp;'Dropdown Listen neu'!$A$65,CHOOSE({1,2},#REF!&amp;#REF!,#REF!),2,FALSE)</f>
        <v>#REF!</v>
      </c>
      <c r="G5" s="10" t="e">
        <f t="array" ref="G5">VLOOKUP($A5&amp;'Dropdown Listen neu'!$A$66,CHOOSE({1,2},#REF!&amp;#REF!,#REF!),2,FALSE)</f>
        <v>#REF!</v>
      </c>
      <c r="H5" s="10" t="e">
        <f t="array" ref="H5">CONCATENATE("SRID=4326;","POINT(",VLOOKUP($A5&amp;'Dropdown Listen neu'!$A$67,CHOOSE({1,2},#REF!&amp;#REF!,#REF!),2,FALSE), " ",VLOOKUP($A5&amp;'Dropdown Listen neu'!$A$67,CHOOSE({1,2},#REF!&amp;#REF!,#REF!),2,FALSE), ")")</f>
        <v>#REF!</v>
      </c>
      <c r="I5" s="10" t="e">
        <f t="array" ref="I5">VLOOKUP(VLOOKUP($A5&amp;'Dropdown Listen neu'!$A$56,CHOOSE({1,2},#REF!&amp;#REF!,#REF!),2,FALSE),'Dropdown Listen neu'!$A$26:$B$53,2,FALSE)</f>
        <v>#REF!</v>
      </c>
      <c r="J5" s="7" t="s">
        <v>231</v>
      </c>
      <c r="K5" s="10" t="e">
        <f t="array" ref="K5">VLOOKUP($A5&amp;'Dropdown Listen neu'!$A$61,CHOOSE({1,2},#REF!&amp;#REF!,#REF!),2,FALSE)</f>
        <v>#REF!</v>
      </c>
      <c r="L5" s="10"/>
      <c r="M5" s="28" t="s">
        <v>171</v>
      </c>
      <c r="N5" t="e">
        <f>#REF!</f>
        <v>#REF!</v>
      </c>
      <c r="O5" s="5" t="s">
        <v>171</v>
      </c>
      <c r="P5" t="e">
        <f>#REF!</f>
        <v>#REF!</v>
      </c>
      <c r="Q5" t="e">
        <f>#REF!</f>
        <v>#REF!</v>
      </c>
      <c r="R5" s="27" t="e">
        <f>#REF!</f>
        <v>#REF!</v>
      </c>
      <c r="S5" t="e">
        <f>#REF!*#REF!/100</f>
        <v>#REF!</v>
      </c>
      <c r="T5" t="e">
        <f>#REF!*#REF!/100</f>
        <v>#REF!</v>
      </c>
      <c r="U5" t="e">
        <f>#REF!*#REF!/100</f>
        <v>#REF!</v>
      </c>
      <c r="V5" t="e">
        <f>#REF!*#REF!/100</f>
        <v>#REF!</v>
      </c>
      <c r="W5" s="39" t="e">
        <f>#REF!*#REF!/100</f>
        <v>#REF!</v>
      </c>
      <c r="X5" s="5" t="s">
        <v>145</v>
      </c>
      <c r="Y5" t="e">
        <f>#REF!*#REF!/100</f>
        <v>#REF!</v>
      </c>
      <c r="Z5" t="e">
        <f>#REF!*#REF!/100</f>
        <v>#REF!</v>
      </c>
      <c r="AA5" t="e">
        <f>#REF!*#REF!/100</f>
        <v>#REF!</v>
      </c>
      <c r="AB5" s="5" t="s">
        <v>145</v>
      </c>
    </row>
    <row r="6" spans="1:28" x14ac:dyDescent="0.25">
      <c r="A6" s="10" t="e">
        <f>#REF!</f>
        <v>#REF!</v>
      </c>
      <c r="B6" s="10" t="e">
        <f t="array" ref="B6">VLOOKUP($A6&amp;'Dropdown Listen neu'!$A$57,CHOOSE({1,2},#REF!&amp;#REF!,#REF!),2,FALSE)</f>
        <v>#REF!</v>
      </c>
      <c r="C6" s="10" t="e">
        <f t="array" ref="C6">VLOOKUP($A6&amp;'Dropdown Listen neu'!$A$58,CHOOSE({1,2},#REF!&amp;#REF!,#REF!),2,FALSE)</f>
        <v>#REF!</v>
      </c>
      <c r="D6" s="10" t="e">
        <f t="array" ref="D6">VLOOKUP($A6&amp;'Dropdown Listen neu'!$A$63,CHOOSE({1,2},#REF!&amp;#REF!,#REF!),2,FALSE)</f>
        <v>#REF!</v>
      </c>
      <c r="E6" s="10" t="e">
        <f t="array" ref="E6">VLOOKUP($A6&amp;'Dropdown Listen neu'!$A$64,CHOOSE({1,2},#REF!&amp;#REF!,#REF!),2,FALSE)</f>
        <v>#REF!</v>
      </c>
      <c r="F6" s="10" t="e">
        <f t="array" ref="F6">VLOOKUP($A6&amp;'Dropdown Listen neu'!$A$65,CHOOSE({1,2},#REF!&amp;#REF!,#REF!),2,FALSE)</f>
        <v>#REF!</v>
      </c>
      <c r="G6" s="10" t="e">
        <f t="array" ref="G6">VLOOKUP($A6&amp;'Dropdown Listen neu'!$A$66,CHOOSE({1,2},#REF!&amp;#REF!,#REF!),2,FALSE)</f>
        <v>#REF!</v>
      </c>
      <c r="H6" s="10" t="e">
        <f t="array" ref="H6">CONCATENATE("SRID=4326;","POINT(",VLOOKUP($A6&amp;'Dropdown Listen neu'!$A$67,CHOOSE({1,2},#REF!&amp;#REF!,#REF!),2,FALSE), " ",VLOOKUP($A6&amp;'Dropdown Listen neu'!$A$67,CHOOSE({1,2},#REF!&amp;#REF!,#REF!),2,FALSE), ")")</f>
        <v>#REF!</v>
      </c>
      <c r="I6" s="10" t="e">
        <f t="array" ref="I6">VLOOKUP(VLOOKUP($A6&amp;'Dropdown Listen neu'!$A$56,CHOOSE({1,2},#REF!&amp;#REF!,#REF!),2,FALSE),'Dropdown Listen neu'!$A$26:$B$53,2,FALSE)</f>
        <v>#REF!</v>
      </c>
      <c r="J6" s="7" t="s">
        <v>231</v>
      </c>
      <c r="K6" s="10" t="e">
        <f t="array" ref="K6">VLOOKUP($A6&amp;'Dropdown Listen neu'!$A$61,CHOOSE({1,2},#REF!&amp;#REF!,#REF!),2,FALSE)</f>
        <v>#REF!</v>
      </c>
      <c r="L6" s="10"/>
      <c r="M6" s="28" t="s">
        <v>171</v>
      </c>
      <c r="N6" t="e">
        <f>#REF!</f>
        <v>#REF!</v>
      </c>
      <c r="O6" s="5" t="s">
        <v>171</v>
      </c>
      <c r="P6" t="e">
        <f>#REF!</f>
        <v>#REF!</v>
      </c>
      <c r="Q6" t="e">
        <f>#REF!</f>
        <v>#REF!</v>
      </c>
      <c r="R6" s="27" t="e">
        <f>#REF!</f>
        <v>#REF!</v>
      </c>
      <c r="S6" t="e">
        <f>#REF!*#REF!/100</f>
        <v>#REF!</v>
      </c>
      <c r="T6" t="e">
        <f>#REF!*#REF!/100</f>
        <v>#REF!</v>
      </c>
      <c r="U6" t="e">
        <f>#REF!*#REF!/100</f>
        <v>#REF!</v>
      </c>
      <c r="V6" t="e">
        <f>#REF!*#REF!/100</f>
        <v>#REF!</v>
      </c>
      <c r="W6" s="39" t="e">
        <f>#REF!*#REF!/100</f>
        <v>#REF!</v>
      </c>
      <c r="X6" s="5" t="s">
        <v>145</v>
      </c>
      <c r="Y6" t="e">
        <f>#REF!*#REF!/100</f>
        <v>#REF!</v>
      </c>
      <c r="Z6" t="e">
        <f>#REF!*#REF!/100</f>
        <v>#REF!</v>
      </c>
      <c r="AA6" t="e">
        <f>#REF!*#REF!/100</f>
        <v>#REF!</v>
      </c>
      <c r="AB6" s="5" t="s">
        <v>145</v>
      </c>
    </row>
    <row r="7" spans="1:28" x14ac:dyDescent="0.25">
      <c r="A7" s="10" t="e">
        <f>#REF!</f>
        <v>#REF!</v>
      </c>
      <c r="B7" s="10" t="e">
        <f t="array" ref="B7">VLOOKUP($A7&amp;'Dropdown Listen neu'!$A$57,CHOOSE({1,2},#REF!&amp;#REF!,#REF!),2,FALSE)</f>
        <v>#REF!</v>
      </c>
      <c r="C7" s="10" t="e">
        <f t="array" ref="C7">VLOOKUP($A7&amp;'Dropdown Listen neu'!$A$58,CHOOSE({1,2},#REF!&amp;#REF!,#REF!),2,FALSE)</f>
        <v>#REF!</v>
      </c>
      <c r="D7" s="10" t="e">
        <f t="array" ref="D7">VLOOKUP($A7&amp;'Dropdown Listen neu'!$A$63,CHOOSE({1,2},#REF!&amp;#REF!,#REF!),2,FALSE)</f>
        <v>#REF!</v>
      </c>
      <c r="E7" s="10" t="e">
        <f t="array" ref="E7">VLOOKUP($A7&amp;'Dropdown Listen neu'!$A$64,CHOOSE({1,2},#REF!&amp;#REF!,#REF!),2,FALSE)</f>
        <v>#REF!</v>
      </c>
      <c r="F7" s="10" t="e">
        <f t="array" ref="F7">VLOOKUP($A7&amp;'Dropdown Listen neu'!$A$65,CHOOSE({1,2},#REF!&amp;#REF!,#REF!),2,FALSE)</f>
        <v>#REF!</v>
      </c>
      <c r="G7" s="10" t="e">
        <f t="array" ref="G7">VLOOKUP($A7&amp;'Dropdown Listen neu'!$A$66,CHOOSE({1,2},#REF!&amp;#REF!,#REF!),2,FALSE)</f>
        <v>#REF!</v>
      </c>
      <c r="H7" s="10" t="e">
        <f t="array" ref="H7">CONCATENATE("SRID=4326;","POINT(",VLOOKUP($A7&amp;'Dropdown Listen neu'!$A$67,CHOOSE({1,2},#REF!&amp;#REF!,#REF!),2,FALSE), " ",VLOOKUP($A7&amp;'Dropdown Listen neu'!$A$67,CHOOSE({1,2},#REF!&amp;#REF!,#REF!),2,FALSE), ")")</f>
        <v>#REF!</v>
      </c>
      <c r="I7" s="10" t="e">
        <f t="array" ref="I7">VLOOKUP(VLOOKUP($A7&amp;'Dropdown Listen neu'!$A$56,CHOOSE({1,2},#REF!&amp;#REF!,#REF!),2,FALSE),'Dropdown Listen neu'!$A$26:$B$53,2,FALSE)</f>
        <v>#REF!</v>
      </c>
      <c r="J7" s="7" t="s">
        <v>231</v>
      </c>
      <c r="K7" s="10" t="e">
        <f t="array" ref="K7">VLOOKUP($A7&amp;'Dropdown Listen neu'!$A$61,CHOOSE({1,2},#REF!&amp;#REF!,#REF!),2,FALSE)</f>
        <v>#REF!</v>
      </c>
      <c r="L7" s="10"/>
      <c r="M7" s="28" t="s">
        <v>171</v>
      </c>
      <c r="N7" t="e">
        <f>#REF!</f>
        <v>#REF!</v>
      </c>
      <c r="O7" s="5" t="s">
        <v>171</v>
      </c>
      <c r="P7" t="e">
        <f>#REF!</f>
        <v>#REF!</v>
      </c>
      <c r="Q7" t="e">
        <f>#REF!</f>
        <v>#REF!</v>
      </c>
      <c r="R7" s="27" t="e">
        <f>#REF!</f>
        <v>#REF!</v>
      </c>
      <c r="S7" t="e">
        <f>#REF!*#REF!/100</f>
        <v>#REF!</v>
      </c>
      <c r="T7" t="e">
        <f>#REF!*#REF!/100</f>
        <v>#REF!</v>
      </c>
      <c r="U7" t="e">
        <f>#REF!*#REF!/100</f>
        <v>#REF!</v>
      </c>
      <c r="V7" t="e">
        <f>#REF!*#REF!/100</f>
        <v>#REF!</v>
      </c>
      <c r="W7" s="39" t="e">
        <f>#REF!*#REF!/100</f>
        <v>#REF!</v>
      </c>
      <c r="X7" s="5" t="s">
        <v>145</v>
      </c>
      <c r="Y7" t="e">
        <f>#REF!*#REF!/100</f>
        <v>#REF!</v>
      </c>
      <c r="Z7" t="e">
        <f>#REF!*#REF!/100</f>
        <v>#REF!</v>
      </c>
      <c r="AA7" t="e">
        <f>#REF!*#REF!/100</f>
        <v>#REF!</v>
      </c>
      <c r="AB7" s="5" t="s">
        <v>145</v>
      </c>
    </row>
    <row r="8" spans="1:28" x14ac:dyDescent="0.25">
      <c r="A8" s="10" t="e">
        <f>#REF!</f>
        <v>#REF!</v>
      </c>
      <c r="B8" s="10" t="e">
        <f t="array" ref="B8">VLOOKUP($A8&amp;'Dropdown Listen neu'!$A$57,CHOOSE({1,2},#REF!&amp;#REF!,#REF!),2,FALSE)</f>
        <v>#REF!</v>
      </c>
      <c r="C8" s="10" t="e">
        <f t="array" ref="C8">VLOOKUP($A8&amp;'Dropdown Listen neu'!$A$58,CHOOSE({1,2},#REF!&amp;#REF!,#REF!),2,FALSE)</f>
        <v>#REF!</v>
      </c>
      <c r="D8" s="10" t="e">
        <f t="array" ref="D8">VLOOKUP($A8&amp;'Dropdown Listen neu'!$A$63,CHOOSE({1,2},#REF!&amp;#REF!,#REF!),2,FALSE)</f>
        <v>#REF!</v>
      </c>
      <c r="E8" s="10" t="e">
        <f t="array" ref="E8">VLOOKUP($A8&amp;'Dropdown Listen neu'!$A$64,CHOOSE({1,2},#REF!&amp;#REF!,#REF!),2,FALSE)</f>
        <v>#REF!</v>
      </c>
      <c r="F8" s="10" t="e">
        <f t="array" ref="F8">VLOOKUP($A8&amp;'Dropdown Listen neu'!$A$65,CHOOSE({1,2},#REF!&amp;#REF!,#REF!),2,FALSE)</f>
        <v>#REF!</v>
      </c>
      <c r="G8" s="10" t="e">
        <f t="array" ref="G8">VLOOKUP($A8&amp;'Dropdown Listen neu'!$A$66,CHOOSE({1,2},#REF!&amp;#REF!,#REF!),2,FALSE)</f>
        <v>#REF!</v>
      </c>
      <c r="H8" s="10" t="e">
        <f t="array" ref="H8">CONCATENATE("SRID=4326;","POINT(",VLOOKUP($A8&amp;'Dropdown Listen neu'!$A$67,CHOOSE({1,2},#REF!&amp;#REF!,#REF!),2,FALSE), " ",VLOOKUP($A8&amp;'Dropdown Listen neu'!$A$67,CHOOSE({1,2},#REF!&amp;#REF!,#REF!),2,FALSE), ")")</f>
        <v>#REF!</v>
      </c>
      <c r="I8" s="10" t="e">
        <f t="array" ref="I8">VLOOKUP(VLOOKUP($A8&amp;'Dropdown Listen neu'!$A$56,CHOOSE({1,2},#REF!&amp;#REF!,#REF!),2,FALSE),'Dropdown Listen neu'!$A$26:$B$53,2,FALSE)</f>
        <v>#REF!</v>
      </c>
      <c r="J8" s="7" t="s">
        <v>231</v>
      </c>
      <c r="K8" s="10" t="e">
        <f t="array" ref="K8">VLOOKUP($A8&amp;'Dropdown Listen neu'!$A$61,CHOOSE({1,2},#REF!&amp;#REF!,#REF!),2,FALSE)</f>
        <v>#REF!</v>
      </c>
      <c r="L8" s="10"/>
      <c r="M8" s="28" t="s">
        <v>171</v>
      </c>
      <c r="N8" t="e">
        <f>#REF!</f>
        <v>#REF!</v>
      </c>
      <c r="O8" s="5" t="s">
        <v>171</v>
      </c>
      <c r="P8" t="e">
        <f>#REF!</f>
        <v>#REF!</v>
      </c>
      <c r="Q8" t="e">
        <f>#REF!</f>
        <v>#REF!</v>
      </c>
      <c r="R8" s="27" t="e">
        <f>#REF!</f>
        <v>#REF!</v>
      </c>
      <c r="S8" t="e">
        <f>#REF!*#REF!/100</f>
        <v>#REF!</v>
      </c>
      <c r="T8" t="e">
        <f>#REF!*#REF!/100</f>
        <v>#REF!</v>
      </c>
      <c r="U8" t="e">
        <f>#REF!*#REF!/100</f>
        <v>#REF!</v>
      </c>
      <c r="V8" t="e">
        <f>#REF!*#REF!/100</f>
        <v>#REF!</v>
      </c>
      <c r="W8" s="39" t="e">
        <f>#REF!*#REF!/100</f>
        <v>#REF!</v>
      </c>
      <c r="X8" s="5" t="s">
        <v>145</v>
      </c>
      <c r="Y8" t="e">
        <f>#REF!*#REF!/100</f>
        <v>#REF!</v>
      </c>
      <c r="Z8" t="e">
        <f>#REF!*#REF!/100</f>
        <v>#REF!</v>
      </c>
      <c r="AA8" t="e">
        <f>#REF!*#REF!/100</f>
        <v>#REF!</v>
      </c>
      <c r="AB8" s="5" t="s">
        <v>145</v>
      </c>
    </row>
    <row r="9" spans="1:28" x14ac:dyDescent="0.25">
      <c r="A9" s="10" t="e">
        <f>#REF!</f>
        <v>#REF!</v>
      </c>
      <c r="B9" s="10" t="e">
        <f t="array" ref="B9">VLOOKUP($A9&amp;'Dropdown Listen neu'!$A$57,CHOOSE({1,2},#REF!&amp;#REF!,#REF!),2,FALSE)</f>
        <v>#REF!</v>
      </c>
      <c r="C9" s="10" t="e">
        <f t="array" ref="C9">VLOOKUP($A9&amp;'Dropdown Listen neu'!$A$58,CHOOSE({1,2},#REF!&amp;#REF!,#REF!),2,FALSE)</f>
        <v>#REF!</v>
      </c>
      <c r="D9" s="10" t="e">
        <f t="array" ref="D9">VLOOKUP($A9&amp;'Dropdown Listen neu'!$A$63,CHOOSE({1,2},#REF!&amp;#REF!,#REF!),2,FALSE)</f>
        <v>#REF!</v>
      </c>
      <c r="E9" s="10" t="e">
        <f t="array" ref="E9">VLOOKUP($A9&amp;'Dropdown Listen neu'!$A$64,CHOOSE({1,2},#REF!&amp;#REF!,#REF!),2,FALSE)</f>
        <v>#REF!</v>
      </c>
      <c r="F9" s="10" t="e">
        <f t="array" ref="F9">VLOOKUP($A9&amp;'Dropdown Listen neu'!$A$65,CHOOSE({1,2},#REF!&amp;#REF!,#REF!),2,FALSE)</f>
        <v>#REF!</v>
      </c>
      <c r="G9" s="10" t="e">
        <f t="array" ref="G9">VLOOKUP($A9&amp;'Dropdown Listen neu'!$A$66,CHOOSE({1,2},#REF!&amp;#REF!,#REF!),2,FALSE)</f>
        <v>#REF!</v>
      </c>
      <c r="H9" s="10" t="e">
        <f t="array" ref="H9">CONCATENATE("SRID=4326;","POINT(",VLOOKUP($A9&amp;'Dropdown Listen neu'!$A$67,CHOOSE({1,2},#REF!&amp;#REF!,#REF!),2,FALSE), " ",VLOOKUP($A9&amp;'Dropdown Listen neu'!$A$67,CHOOSE({1,2},#REF!&amp;#REF!,#REF!),2,FALSE), ")")</f>
        <v>#REF!</v>
      </c>
      <c r="I9" s="10" t="e">
        <f t="array" ref="I9">VLOOKUP(VLOOKUP($A9&amp;'Dropdown Listen neu'!$A$56,CHOOSE({1,2},#REF!&amp;#REF!,#REF!),2,FALSE),'Dropdown Listen neu'!$A$26:$B$53,2,FALSE)</f>
        <v>#REF!</v>
      </c>
      <c r="J9" s="7" t="s">
        <v>231</v>
      </c>
      <c r="K9" s="10" t="e">
        <f t="array" ref="K9">VLOOKUP($A9&amp;'Dropdown Listen neu'!$A$61,CHOOSE({1,2},#REF!&amp;#REF!,#REF!),2,FALSE)</f>
        <v>#REF!</v>
      </c>
      <c r="L9" s="10"/>
      <c r="M9" s="28" t="s">
        <v>171</v>
      </c>
      <c r="N9" t="e">
        <f>#REF!</f>
        <v>#REF!</v>
      </c>
      <c r="O9" s="5" t="s">
        <v>171</v>
      </c>
      <c r="P9" t="e">
        <f>#REF!</f>
        <v>#REF!</v>
      </c>
      <c r="Q9" t="e">
        <f>#REF!</f>
        <v>#REF!</v>
      </c>
      <c r="R9" s="27" t="e">
        <f>#REF!</f>
        <v>#REF!</v>
      </c>
      <c r="S9" t="e">
        <f>#REF!*#REF!/100</f>
        <v>#REF!</v>
      </c>
      <c r="T9" t="e">
        <f>#REF!*#REF!/100</f>
        <v>#REF!</v>
      </c>
      <c r="U9" t="e">
        <f>#REF!*#REF!/100</f>
        <v>#REF!</v>
      </c>
      <c r="V9" t="e">
        <f>#REF!*#REF!/100</f>
        <v>#REF!</v>
      </c>
      <c r="W9" s="39" t="e">
        <f>#REF!*#REF!/100</f>
        <v>#REF!</v>
      </c>
      <c r="X9" s="5" t="s">
        <v>145</v>
      </c>
      <c r="Y9" t="e">
        <f>#REF!*#REF!/100</f>
        <v>#REF!</v>
      </c>
      <c r="Z9" t="e">
        <f>#REF!*#REF!/100</f>
        <v>#REF!</v>
      </c>
      <c r="AA9" t="e">
        <f>#REF!*#REF!/100</f>
        <v>#REF!</v>
      </c>
      <c r="AB9" s="5" t="s">
        <v>145</v>
      </c>
    </row>
    <row r="10" spans="1:28" x14ac:dyDescent="0.25">
      <c r="A10" s="10" t="e">
        <f>#REF!</f>
        <v>#REF!</v>
      </c>
      <c r="B10" s="10" t="e">
        <f t="array" ref="B10">VLOOKUP($A10&amp;'Dropdown Listen neu'!$A$57,CHOOSE({1,2},#REF!&amp;#REF!,#REF!),2,FALSE)</f>
        <v>#REF!</v>
      </c>
      <c r="C10" s="10" t="e">
        <f t="array" ref="C10">VLOOKUP($A10&amp;'Dropdown Listen neu'!$A$58,CHOOSE({1,2},#REF!&amp;#REF!,#REF!),2,FALSE)</f>
        <v>#REF!</v>
      </c>
      <c r="D10" s="10" t="e">
        <f t="array" ref="D10">VLOOKUP($A10&amp;'Dropdown Listen neu'!$A$63,CHOOSE({1,2},#REF!&amp;#REF!,#REF!),2,FALSE)</f>
        <v>#REF!</v>
      </c>
      <c r="E10" s="10" t="e">
        <f t="array" ref="E10">VLOOKUP($A10&amp;'Dropdown Listen neu'!$A$64,CHOOSE({1,2},#REF!&amp;#REF!,#REF!),2,FALSE)</f>
        <v>#REF!</v>
      </c>
      <c r="F10" s="10" t="e">
        <f t="array" ref="F10">VLOOKUP($A10&amp;'Dropdown Listen neu'!$A$65,CHOOSE({1,2},#REF!&amp;#REF!,#REF!),2,FALSE)</f>
        <v>#REF!</v>
      </c>
      <c r="G10" s="10" t="e">
        <f t="array" ref="G10">VLOOKUP($A10&amp;'Dropdown Listen neu'!$A$66,CHOOSE({1,2},#REF!&amp;#REF!,#REF!),2,FALSE)</f>
        <v>#REF!</v>
      </c>
      <c r="H10" s="10" t="e">
        <f t="array" ref="H10">CONCATENATE("SRID=4326;","POINT(",VLOOKUP($A10&amp;'Dropdown Listen neu'!$A$67,CHOOSE({1,2},#REF!&amp;#REF!,#REF!),2,FALSE), " ",VLOOKUP($A10&amp;'Dropdown Listen neu'!$A$67,CHOOSE({1,2},#REF!&amp;#REF!,#REF!),2,FALSE), ")")</f>
        <v>#REF!</v>
      </c>
      <c r="I10" s="10" t="e">
        <f t="array" ref="I10">VLOOKUP(VLOOKUP($A10&amp;'Dropdown Listen neu'!$A$56,CHOOSE({1,2},#REF!&amp;#REF!,#REF!),2,FALSE),'Dropdown Listen neu'!$A$26:$B$53,2,FALSE)</f>
        <v>#REF!</v>
      </c>
      <c r="J10" s="7" t="s">
        <v>231</v>
      </c>
      <c r="K10" s="10" t="e">
        <f t="array" ref="K10">VLOOKUP($A10&amp;'Dropdown Listen neu'!$A$61,CHOOSE({1,2},#REF!&amp;#REF!,#REF!),2,FALSE)</f>
        <v>#REF!</v>
      </c>
      <c r="L10" s="10"/>
      <c r="M10" s="28" t="s">
        <v>171</v>
      </c>
      <c r="N10" t="e">
        <f>#REF!</f>
        <v>#REF!</v>
      </c>
      <c r="O10" s="5" t="s">
        <v>171</v>
      </c>
      <c r="P10" t="e">
        <f>#REF!</f>
        <v>#REF!</v>
      </c>
      <c r="Q10" t="e">
        <f>#REF!</f>
        <v>#REF!</v>
      </c>
      <c r="R10" s="27" t="e">
        <f>#REF!</f>
        <v>#REF!</v>
      </c>
      <c r="S10" t="e">
        <f>#REF!*#REF!/100</f>
        <v>#REF!</v>
      </c>
      <c r="T10" t="e">
        <f>#REF!*#REF!/100</f>
        <v>#REF!</v>
      </c>
      <c r="U10" t="e">
        <f>#REF!*#REF!/100</f>
        <v>#REF!</v>
      </c>
      <c r="V10" t="e">
        <f>#REF!*#REF!/100</f>
        <v>#REF!</v>
      </c>
      <c r="W10" s="39" t="e">
        <f>#REF!*#REF!/100</f>
        <v>#REF!</v>
      </c>
      <c r="X10" s="5" t="s">
        <v>145</v>
      </c>
      <c r="Y10" t="e">
        <f>#REF!*#REF!/100</f>
        <v>#REF!</v>
      </c>
      <c r="Z10" t="e">
        <f>#REF!*#REF!/100</f>
        <v>#REF!</v>
      </c>
      <c r="AA10" t="e">
        <f>#REF!*#REF!/100</f>
        <v>#REF!</v>
      </c>
      <c r="AB10" s="5" t="s">
        <v>145</v>
      </c>
    </row>
    <row r="11" spans="1:28" x14ac:dyDescent="0.25">
      <c r="A11" s="10" t="e">
        <f>#REF!</f>
        <v>#REF!</v>
      </c>
      <c r="B11" s="10" t="e">
        <f t="array" ref="B11">VLOOKUP($A11&amp;'Dropdown Listen neu'!$A$57,CHOOSE({1,2},#REF!&amp;#REF!,#REF!),2,FALSE)</f>
        <v>#REF!</v>
      </c>
      <c r="C11" s="10" t="e">
        <f t="array" ref="C11">VLOOKUP($A11&amp;'Dropdown Listen neu'!$A$58,CHOOSE({1,2},#REF!&amp;#REF!,#REF!),2,FALSE)</f>
        <v>#REF!</v>
      </c>
      <c r="D11" s="10" t="e">
        <f t="array" ref="D11">VLOOKUP($A11&amp;'Dropdown Listen neu'!$A$63,CHOOSE({1,2},#REF!&amp;#REF!,#REF!),2,FALSE)</f>
        <v>#REF!</v>
      </c>
      <c r="E11" s="10" t="e">
        <f t="array" ref="E11">VLOOKUP($A11&amp;'Dropdown Listen neu'!$A$64,CHOOSE({1,2},#REF!&amp;#REF!,#REF!),2,FALSE)</f>
        <v>#REF!</v>
      </c>
      <c r="F11" s="10" t="e">
        <f t="array" ref="F11">VLOOKUP($A11&amp;'Dropdown Listen neu'!$A$65,CHOOSE({1,2},#REF!&amp;#REF!,#REF!),2,FALSE)</f>
        <v>#REF!</v>
      </c>
      <c r="G11" s="10" t="e">
        <f t="array" ref="G11">VLOOKUP($A11&amp;'Dropdown Listen neu'!$A$66,CHOOSE({1,2},#REF!&amp;#REF!,#REF!),2,FALSE)</f>
        <v>#REF!</v>
      </c>
      <c r="H11" s="10" t="e">
        <f t="array" ref="H11">CONCATENATE("SRID=4326;","POINT(",VLOOKUP($A11&amp;'Dropdown Listen neu'!$A$67,CHOOSE({1,2},#REF!&amp;#REF!,#REF!),2,FALSE), " ",VLOOKUP($A11&amp;'Dropdown Listen neu'!$A$67,CHOOSE({1,2},#REF!&amp;#REF!,#REF!),2,FALSE), ")")</f>
        <v>#REF!</v>
      </c>
      <c r="I11" s="10" t="e">
        <f t="array" ref="I11">VLOOKUP(VLOOKUP($A11&amp;'Dropdown Listen neu'!$A$56,CHOOSE({1,2},#REF!&amp;#REF!,#REF!),2,FALSE),'Dropdown Listen neu'!$A$26:$B$53,2,FALSE)</f>
        <v>#REF!</v>
      </c>
      <c r="J11" s="7" t="s">
        <v>231</v>
      </c>
      <c r="K11" s="10" t="e">
        <f t="array" ref="K11">VLOOKUP($A11&amp;'Dropdown Listen neu'!$A$61,CHOOSE({1,2},#REF!&amp;#REF!,#REF!),2,FALSE)</f>
        <v>#REF!</v>
      </c>
      <c r="L11" s="10"/>
      <c r="M11" s="28" t="s">
        <v>171</v>
      </c>
      <c r="N11" t="e">
        <f>#REF!</f>
        <v>#REF!</v>
      </c>
      <c r="O11" s="5" t="s">
        <v>171</v>
      </c>
      <c r="P11" t="e">
        <f>#REF!</f>
        <v>#REF!</v>
      </c>
      <c r="Q11" t="e">
        <f>#REF!</f>
        <v>#REF!</v>
      </c>
      <c r="R11" s="27" t="e">
        <f>#REF!</f>
        <v>#REF!</v>
      </c>
      <c r="S11" t="e">
        <f>#REF!*#REF!/100</f>
        <v>#REF!</v>
      </c>
      <c r="T11" t="e">
        <f>#REF!*#REF!/100</f>
        <v>#REF!</v>
      </c>
      <c r="U11" t="e">
        <f>#REF!*#REF!/100</f>
        <v>#REF!</v>
      </c>
      <c r="V11" t="e">
        <f>#REF!*#REF!/100</f>
        <v>#REF!</v>
      </c>
      <c r="W11" s="39" t="e">
        <f>#REF!*#REF!/100</f>
        <v>#REF!</v>
      </c>
      <c r="X11" s="5" t="s">
        <v>145</v>
      </c>
      <c r="Y11" t="e">
        <f>#REF!*#REF!/100</f>
        <v>#REF!</v>
      </c>
      <c r="Z11" t="e">
        <f>#REF!*#REF!/100</f>
        <v>#REF!</v>
      </c>
      <c r="AA11" t="e">
        <f>#REF!*#REF!/100</f>
        <v>#REF!</v>
      </c>
      <c r="AB11" s="5" t="s">
        <v>145</v>
      </c>
    </row>
    <row r="12" spans="1:28" x14ac:dyDescent="0.25">
      <c r="V12" s="32"/>
      <c r="W12" s="32"/>
      <c r="X12" s="32"/>
    </row>
    <row r="13" spans="1:28" x14ac:dyDescent="0.25">
      <c r="B13" t="s">
        <v>232</v>
      </c>
    </row>
    <row r="19" spans="17:27" x14ac:dyDescent="0.25">
      <c r="Q19" s="14"/>
    </row>
    <row r="30" spans="17:27" x14ac:dyDescent="0.25">
      <c r="Z30" s="13"/>
      <c r="AA30" s="12"/>
    </row>
    <row r="45" spans="27:27" x14ac:dyDescent="0.25">
      <c r="AA45" s="12"/>
    </row>
    <row r="49" spans="27:27" x14ac:dyDescent="0.25">
      <c r="AA49" s="12"/>
    </row>
    <row r="79" spans="16:26" x14ac:dyDescent="0.25">
      <c r="P79" s="12"/>
      <c r="Z79" s="12"/>
    </row>
    <row r="107" spans="25:25" x14ac:dyDescent="0.25">
      <c r="Y107" s="13"/>
    </row>
    <row r="124" spans="26:27" x14ac:dyDescent="0.25">
      <c r="Z124" s="13"/>
      <c r="AA124" s="13"/>
    </row>
    <row r="127" spans="26:27" x14ac:dyDescent="0.25">
      <c r="AA127" s="12"/>
    </row>
    <row r="136" spans="25:27" x14ac:dyDescent="0.25">
      <c r="Z136" s="12"/>
      <c r="AA136" s="12"/>
    </row>
    <row r="138" spans="25:27" x14ac:dyDescent="0.25">
      <c r="Y138" s="12"/>
    </row>
    <row r="188" spans="26:27" x14ac:dyDescent="0.25">
      <c r="Z188" s="12"/>
      <c r="AA188" s="12"/>
    </row>
    <row r="196" spans="25:27" x14ac:dyDescent="0.25">
      <c r="Z196" s="12"/>
      <c r="AA196" s="12"/>
    </row>
    <row r="198" spans="25:27" x14ac:dyDescent="0.25">
      <c r="Y198" s="12"/>
    </row>
    <row r="215" spans="16:16" x14ac:dyDescent="0.25">
      <c r="P215" s="12"/>
    </row>
    <row r="233" spans="26:27" x14ac:dyDescent="0.25">
      <c r="Z233" s="13"/>
      <c r="AA233" s="12"/>
    </row>
    <row r="237" spans="26:27" x14ac:dyDescent="0.25">
      <c r="Z237" s="12"/>
      <c r="AA237" s="12"/>
    </row>
    <row r="265" spans="26:27" x14ac:dyDescent="0.25">
      <c r="Z265" s="12"/>
      <c r="AA265" s="12"/>
    </row>
    <row r="274" spans="16:27" x14ac:dyDescent="0.25">
      <c r="P274" s="13"/>
      <c r="Z274" s="13"/>
      <c r="AA274" s="12"/>
    </row>
    <row r="314" spans="27:27" x14ac:dyDescent="0.25">
      <c r="AA314" s="13"/>
    </row>
    <row r="327" spans="16:27" x14ac:dyDescent="0.25">
      <c r="AA327" s="13"/>
    </row>
    <row r="328" spans="16:27" x14ac:dyDescent="0.25">
      <c r="P328" s="13"/>
      <c r="Z328" s="12"/>
      <c r="AA328" s="12"/>
    </row>
    <row r="332" spans="16:27" x14ac:dyDescent="0.25">
      <c r="Y332" s="12"/>
    </row>
    <row r="336" spans="16:27" x14ac:dyDescent="0.25">
      <c r="P336" s="12"/>
    </row>
    <row r="362" spans="26:27" x14ac:dyDescent="0.25">
      <c r="Z362" s="12"/>
      <c r="AA362" s="12"/>
    </row>
    <row r="373" spans="25:27" x14ac:dyDescent="0.25">
      <c r="Y373" s="13"/>
    </row>
    <row r="378" spans="25:27" x14ac:dyDescent="0.25">
      <c r="Y378" s="13"/>
    </row>
    <row r="382" spans="25:27" x14ac:dyDescent="0.25">
      <c r="Z382" s="12"/>
      <c r="AA382" s="12"/>
    </row>
    <row r="385" spans="26:27" x14ac:dyDescent="0.25">
      <c r="Z385" s="13"/>
      <c r="AA385" s="12"/>
    </row>
    <row r="426" spans="25:25" x14ac:dyDescent="0.25">
      <c r="Y426" s="12"/>
    </row>
    <row r="437" spans="25:26" x14ac:dyDescent="0.25">
      <c r="Y437" s="12"/>
    </row>
    <row r="445" spans="25:26" x14ac:dyDescent="0.25">
      <c r="Z445" s="13"/>
    </row>
    <row r="462" spans="16:16" x14ac:dyDescent="0.25">
      <c r="P462" s="12"/>
    </row>
    <row r="477" spans="25:27" x14ac:dyDescent="0.25">
      <c r="Y477" s="12"/>
    </row>
    <row r="478" spans="25:27" x14ac:dyDescent="0.25">
      <c r="Z478" s="13"/>
      <c r="AA478" s="13"/>
    </row>
    <row r="490" spans="26:26" x14ac:dyDescent="0.25">
      <c r="Z490" s="12"/>
    </row>
    <row r="504" spans="26:27" x14ac:dyDescent="0.25">
      <c r="Z504" s="12"/>
      <c r="AA504" s="12"/>
    </row>
    <row r="505" spans="26:27" x14ac:dyDescent="0.25">
      <c r="Z505" s="13"/>
      <c r="AA505" s="12"/>
    </row>
    <row r="556" spans="26:26" x14ac:dyDescent="0.25">
      <c r="Z556" s="13"/>
    </row>
    <row r="565" spans="27:27" x14ac:dyDescent="0.25">
      <c r="AA565" s="13"/>
    </row>
    <row r="588" spans="27:27" x14ac:dyDescent="0.25">
      <c r="AA588" s="12"/>
    </row>
    <row r="596" spans="25:27" x14ac:dyDescent="0.25">
      <c r="Z596" s="13"/>
      <c r="AA596" s="12"/>
    </row>
    <row r="597" spans="25:27" x14ac:dyDescent="0.25">
      <c r="AA597" s="12"/>
    </row>
    <row r="603" spans="25:27" x14ac:dyDescent="0.25">
      <c r="Y603" s="12"/>
    </row>
    <row r="608" spans="25:27" x14ac:dyDescent="0.25">
      <c r="Z608" s="13"/>
      <c r="AA608" s="12"/>
    </row>
    <row r="614" spans="26:27" x14ac:dyDescent="0.25">
      <c r="Z614" s="12"/>
    </row>
    <row r="623" spans="26:27" x14ac:dyDescent="0.25">
      <c r="AA623" s="13"/>
    </row>
    <row r="652" spans="16:16" x14ac:dyDescent="0.25">
      <c r="P652" s="12"/>
    </row>
    <row r="657" spans="16:26" x14ac:dyDescent="0.25">
      <c r="P657" s="13"/>
      <c r="Z657" s="13"/>
    </row>
    <row r="673" spans="25:27" x14ac:dyDescent="0.25">
      <c r="Y673" s="12"/>
    </row>
    <row r="683" spans="25:27" x14ac:dyDescent="0.25">
      <c r="AA683" s="13"/>
    </row>
    <row r="712" spans="25:25" x14ac:dyDescent="0.25">
      <c r="Y712" s="12"/>
    </row>
    <row r="726" spans="16:16" x14ac:dyDescent="0.25">
      <c r="P726" s="12"/>
    </row>
    <row r="769" spans="27:27" x14ac:dyDescent="0.25">
      <c r="AA769" s="13"/>
    </row>
    <row r="771" spans="27:27" x14ac:dyDescent="0.25">
      <c r="AA771" s="13"/>
    </row>
    <row r="785" spans="16:27" x14ac:dyDescent="0.25">
      <c r="P785" s="13"/>
      <c r="Z785" s="12"/>
      <c r="AA785" s="12"/>
    </row>
    <row r="794" spans="16:27" x14ac:dyDescent="0.25">
      <c r="AA794" s="13"/>
    </row>
    <row r="868" spans="25:25" x14ac:dyDescent="0.25">
      <c r="Y868" s="13"/>
    </row>
    <row r="885" spans="25:27" x14ac:dyDescent="0.25">
      <c r="Y885" s="12"/>
    </row>
    <row r="896" spans="25:27" x14ac:dyDescent="0.25">
      <c r="AA896" s="13"/>
    </row>
    <row r="941" spans="25:25" x14ac:dyDescent="0.25">
      <c r="Y941" s="12"/>
    </row>
    <row r="1149" spans="27:27" x14ac:dyDescent="0.25">
      <c r="AA1149" s="13"/>
    </row>
    <row r="1195" spans="27:27" x14ac:dyDescent="0.25">
      <c r="AA1195" s="13"/>
    </row>
    <row r="1595" spans="26:26" x14ac:dyDescent="0.25">
      <c r="Z1595" s="13"/>
    </row>
    <row r="1612" spans="16:16" x14ac:dyDescent="0.25">
      <c r="P1612" s="13"/>
    </row>
    <row r="1621" spans="16:16" x14ac:dyDescent="0.25">
      <c r="P1621" s="12"/>
    </row>
    <row r="1654" spans="25:27" x14ac:dyDescent="0.25">
      <c r="Z1654" s="12"/>
      <c r="AA1654" s="13"/>
    </row>
    <row r="1661" spans="25:27" x14ac:dyDescent="0.25">
      <c r="Y1661" s="12"/>
    </row>
    <row r="1665" spans="16:27" x14ac:dyDescent="0.25">
      <c r="Y1665" s="13"/>
    </row>
    <row r="1666" spans="16:27" x14ac:dyDescent="0.25">
      <c r="P1666" s="12"/>
    </row>
    <row r="1674" spans="16:27" x14ac:dyDescent="0.25">
      <c r="P1674" s="12"/>
      <c r="Z1674" s="12"/>
      <c r="AA1674" s="12"/>
    </row>
    <row r="1679" spans="16:27" x14ac:dyDescent="0.25">
      <c r="Y1679" s="12"/>
    </row>
    <row r="1688" spans="25:25" x14ac:dyDescent="0.25">
      <c r="Y1688" s="13"/>
    </row>
    <row r="1727" spans="25:27" x14ac:dyDescent="0.25">
      <c r="AA1727" s="13"/>
    </row>
    <row r="1728" spans="25:27" x14ac:dyDescent="0.25">
      <c r="Y1728" s="12"/>
    </row>
    <row r="1740" spans="26:26" x14ac:dyDescent="0.25">
      <c r="Z1740" s="12"/>
    </row>
    <row r="1784" spans="25:25" x14ac:dyDescent="0.25">
      <c r="Y1784" s="13"/>
    </row>
    <row r="1789" spans="25:25" x14ac:dyDescent="0.25">
      <c r="Y1789" s="12"/>
    </row>
    <row r="1822" spans="25:25" x14ac:dyDescent="0.25">
      <c r="Y1822" s="13"/>
    </row>
    <row r="1833" spans="25:25" x14ac:dyDescent="0.25">
      <c r="Y1833" s="13"/>
    </row>
    <row r="1867" spans="16:16" x14ac:dyDescent="0.25">
      <c r="P1867" s="12"/>
    </row>
    <row r="1873" spans="26:26" x14ac:dyDescent="0.25">
      <c r="Z1873" s="13"/>
    </row>
    <row r="1918" spans="25:25" x14ac:dyDescent="0.25">
      <c r="Y1918" s="12"/>
    </row>
    <row r="1927" spans="16:27" x14ac:dyDescent="0.25">
      <c r="P1927" s="12"/>
      <c r="Z1927" s="12"/>
      <c r="AA1927" s="13"/>
    </row>
    <row r="1929" spans="16:27" x14ac:dyDescent="0.25">
      <c r="P1929" s="12"/>
      <c r="Z1929" s="13"/>
    </row>
    <row r="1937" spans="16:27" x14ac:dyDescent="0.25">
      <c r="Z1937" s="13"/>
    </row>
    <row r="1938" spans="16:27" x14ac:dyDescent="0.25">
      <c r="P1938" s="12"/>
    </row>
    <row r="1941" spans="16:27" x14ac:dyDescent="0.25">
      <c r="Y1941" s="12"/>
    </row>
    <row r="1944" spans="16:27" x14ac:dyDescent="0.25">
      <c r="Y1944" s="13"/>
    </row>
    <row r="1950" spans="16:27" x14ac:dyDescent="0.25">
      <c r="Z1950" s="12"/>
      <c r="AA1950" s="12"/>
    </row>
    <row r="1951" spans="16:27" x14ac:dyDescent="0.25">
      <c r="Y1951" s="12"/>
    </row>
    <row r="1972" spans="16:25" x14ac:dyDescent="0.25">
      <c r="P1972" s="13"/>
      <c r="Y1972" s="13"/>
    </row>
    <row r="1980" spans="16:25" x14ac:dyDescent="0.25">
      <c r="Y1980" s="12"/>
    </row>
    <row r="1983" spans="16:25" x14ac:dyDescent="0.25">
      <c r="P1983" s="13"/>
    </row>
    <row r="1987" spans="25:25" x14ac:dyDescent="0.25">
      <c r="Y1987" s="12"/>
    </row>
    <row r="1993" spans="25:25" x14ac:dyDescent="0.25">
      <c r="Y1993" s="13"/>
    </row>
    <row r="2010" spans="25:25" x14ac:dyDescent="0.25">
      <c r="Y2010" s="12"/>
    </row>
    <row r="2034" spans="26:26" x14ac:dyDescent="0.25">
      <c r="Z2034" s="13"/>
    </row>
    <row r="2066" spans="25:26" x14ac:dyDescent="0.25">
      <c r="Y2066" s="13"/>
    </row>
    <row r="2067" spans="25:26" x14ac:dyDescent="0.25">
      <c r="Y2067" s="12"/>
    </row>
    <row r="2076" spans="25:26" x14ac:dyDescent="0.25">
      <c r="Z2076" s="12"/>
    </row>
    <row r="2081" spans="25:27" x14ac:dyDescent="0.25">
      <c r="Z2081" s="13"/>
      <c r="AA2081" s="12"/>
    </row>
    <row r="2087" spans="25:27" x14ac:dyDescent="0.25">
      <c r="Y2087" s="12"/>
    </row>
    <row r="2097" spans="16:25" x14ac:dyDescent="0.25">
      <c r="Y2097" s="12"/>
    </row>
    <row r="2105" spans="16:25" x14ac:dyDescent="0.25">
      <c r="P2105" s="13"/>
      <c r="Y2105" s="13"/>
    </row>
    <row r="2106" spans="16:25" x14ac:dyDescent="0.25">
      <c r="Y2106" s="12"/>
    </row>
    <row r="2125" spans="25:25" x14ac:dyDescent="0.25">
      <c r="Y2125" s="12"/>
    </row>
    <row r="2126" spans="25:25" x14ac:dyDescent="0.25">
      <c r="Y2126" s="12"/>
    </row>
    <row r="2139" spans="25:25" x14ac:dyDescent="0.25">
      <c r="Y2139" s="12"/>
    </row>
    <row r="2171" spans="16:16" x14ac:dyDescent="0.25">
      <c r="P2171" s="12"/>
    </row>
    <row r="2184" spans="25:25" x14ac:dyDescent="0.25">
      <c r="Y2184" s="12"/>
    </row>
    <row r="2185" spans="25:25" x14ac:dyDescent="0.25">
      <c r="Y2185" s="12"/>
    </row>
    <row r="2235" spans="25:25" x14ac:dyDescent="0.25">
      <c r="Y2235" s="12"/>
    </row>
    <row r="2236" spans="25:25" x14ac:dyDescent="0.25">
      <c r="Y2236" s="12"/>
    </row>
    <row r="2249" spans="16:26" x14ac:dyDescent="0.25">
      <c r="P2249" s="12"/>
    </row>
    <row r="2256" spans="16:26" x14ac:dyDescent="0.25">
      <c r="Z2256" s="12"/>
    </row>
    <row r="2258" spans="25:25" x14ac:dyDescent="0.25">
      <c r="Y2258" s="12"/>
    </row>
    <row r="2260" spans="25:25" x14ac:dyDescent="0.25">
      <c r="Y2260" s="13"/>
    </row>
    <row r="2272" spans="25:25" x14ac:dyDescent="0.25">
      <c r="Y2272" s="12"/>
    </row>
    <row r="2280" spans="25:25" x14ac:dyDescent="0.25">
      <c r="Y2280" s="13"/>
    </row>
    <row r="2292" spans="16:26" x14ac:dyDescent="0.25">
      <c r="P2292" s="12"/>
    </row>
    <row r="2295" spans="16:26" x14ac:dyDescent="0.25">
      <c r="Y2295" s="12"/>
    </row>
    <row r="2300" spans="16:26" x14ac:dyDescent="0.25">
      <c r="Y2300" s="12"/>
    </row>
    <row r="2303" spans="16:26" x14ac:dyDescent="0.25">
      <c r="P2303" s="12"/>
      <c r="Z2303" s="12"/>
    </row>
    <row r="2307" spans="16:27" x14ac:dyDescent="0.25">
      <c r="Y2307" s="12"/>
    </row>
    <row r="2309" spans="16:27" x14ac:dyDescent="0.25">
      <c r="Y2309" s="12"/>
    </row>
    <row r="2318" spans="16:27" x14ac:dyDescent="0.25">
      <c r="P2318" s="12"/>
      <c r="Z2318" s="12"/>
      <c r="AA2318" s="12"/>
    </row>
    <row r="2328" spans="25:25" x14ac:dyDescent="0.25">
      <c r="Y2328" s="12"/>
    </row>
    <row r="2329" spans="25:25" x14ac:dyDescent="0.25">
      <c r="Y2329" s="12"/>
    </row>
    <row r="2355" spans="16:27" x14ac:dyDescent="0.25">
      <c r="P2355" s="12"/>
      <c r="Z2355" s="13"/>
      <c r="AA2355" s="12"/>
    </row>
    <row r="2359" spans="16:27" x14ac:dyDescent="0.25">
      <c r="Z2359" s="12"/>
    </row>
    <row r="2361" spans="16:27" x14ac:dyDescent="0.25">
      <c r="P2361" s="13"/>
    </row>
    <row r="2363" spans="16:27" x14ac:dyDescent="0.25">
      <c r="Y2363" s="12"/>
    </row>
    <row r="2364" spans="16:27" x14ac:dyDescent="0.25">
      <c r="Y2364" s="12"/>
    </row>
    <row r="2366" spans="16:27" x14ac:dyDescent="0.25">
      <c r="Y2366" s="12"/>
    </row>
    <row r="2376" spans="25:25" x14ac:dyDescent="0.25">
      <c r="Y2376" s="12"/>
    </row>
    <row r="2378" spans="25:25" x14ac:dyDescent="0.25">
      <c r="Y2378" s="12"/>
    </row>
    <row r="2453" spans="25:26" x14ac:dyDescent="0.25">
      <c r="Z2453" s="12"/>
    </row>
    <row r="2454" spans="25:26" x14ac:dyDescent="0.25">
      <c r="Y2454" s="12"/>
    </row>
    <row r="2457" spans="25:26" x14ac:dyDescent="0.25">
      <c r="Y2457" s="12"/>
    </row>
    <row r="2477" spans="16:16" x14ac:dyDescent="0.25">
      <c r="P2477" s="12"/>
    </row>
    <row r="2490" spans="16:27" x14ac:dyDescent="0.25">
      <c r="P2490" s="13"/>
      <c r="Z2490" s="12"/>
      <c r="AA2490" s="12"/>
    </row>
    <row r="2523" spans="16:26" x14ac:dyDescent="0.25">
      <c r="P2523" s="13"/>
      <c r="Z2523" s="13"/>
    </row>
    <row r="2524" spans="16:26" x14ac:dyDescent="0.25">
      <c r="Y2524" s="13"/>
    </row>
    <row r="2533" spans="25:27" x14ac:dyDescent="0.25">
      <c r="Y2533" s="12"/>
    </row>
    <row r="2543" spans="25:27" x14ac:dyDescent="0.25">
      <c r="Z2543" s="12"/>
      <c r="AA2543" s="12"/>
    </row>
    <row r="2548" spans="16:27" x14ac:dyDescent="0.25">
      <c r="Z2548" s="12"/>
      <c r="AA2548" s="13"/>
    </row>
    <row r="2555" spans="16:27" x14ac:dyDescent="0.25">
      <c r="Y2555" s="12"/>
    </row>
    <row r="2557" spans="16:27" x14ac:dyDescent="0.25">
      <c r="P2557" s="12"/>
    </row>
    <row r="2574" spans="25:25" x14ac:dyDescent="0.25">
      <c r="Y2574" s="12"/>
    </row>
    <row r="2586" spans="16:27" x14ac:dyDescent="0.25">
      <c r="P2586" s="12"/>
      <c r="Z2586" s="12"/>
      <c r="AA2586" s="12"/>
    </row>
    <row r="2618" spans="25:25" x14ac:dyDescent="0.25">
      <c r="Y2618" s="12"/>
    </row>
    <row r="2632" spans="26:27" x14ac:dyDescent="0.25">
      <c r="Z2632" s="13"/>
      <c r="AA2632" s="12"/>
    </row>
    <row r="2647" spans="26:26" x14ac:dyDescent="0.25">
      <c r="Z2647" s="12"/>
    </row>
    <row r="2664" spans="16:27" x14ac:dyDescent="0.25">
      <c r="P2664" s="13"/>
      <c r="Z2664" s="12"/>
      <c r="AA2664" s="12"/>
    </row>
    <row r="2752" spans="25:25" x14ac:dyDescent="0.25">
      <c r="Y2752" s="13"/>
    </row>
    <row r="2847" spans="25:25" x14ac:dyDescent="0.25">
      <c r="Y2847" s="13"/>
    </row>
    <row r="2861" spans="25:25" x14ac:dyDescent="0.25">
      <c r="Y2861" s="13"/>
    </row>
    <row r="2880" spans="25:25" x14ac:dyDescent="0.25">
      <c r="Y2880" s="13"/>
    </row>
    <row r="2896" spans="25:25" x14ac:dyDescent="0.25">
      <c r="Y2896" s="12"/>
    </row>
    <row r="2902" spans="25:25" x14ac:dyDescent="0.25">
      <c r="Y2902" s="12"/>
    </row>
    <row r="2923" spans="26:27" x14ac:dyDescent="0.25">
      <c r="Z2923" s="12"/>
      <c r="AA2923" s="12"/>
    </row>
    <row r="2939" spans="25:25" x14ac:dyDescent="0.25">
      <c r="Y2939" s="12"/>
    </row>
    <row r="3100" spans="25:25" x14ac:dyDescent="0.25">
      <c r="Y3100" s="13"/>
    </row>
    <row r="3109" spans="25:25" x14ac:dyDescent="0.25">
      <c r="Y3109" s="12"/>
    </row>
    <row r="3125" spans="25:25" x14ac:dyDescent="0.25">
      <c r="Y3125" s="12"/>
    </row>
    <row r="3156" spans="25:25" x14ac:dyDescent="0.25">
      <c r="Y3156" s="12"/>
    </row>
    <row r="3183" spans="16:27" x14ac:dyDescent="0.25">
      <c r="P3183" s="12"/>
      <c r="Z3183" s="12"/>
      <c r="AA3183" s="13"/>
    </row>
    <row r="3236" spans="25:25" x14ac:dyDescent="0.25">
      <c r="Y3236" s="12"/>
    </row>
    <row r="3237" spans="25:25" x14ac:dyDescent="0.25">
      <c r="Y3237" s="12"/>
    </row>
    <row r="3240" spans="25:25" x14ac:dyDescent="0.25">
      <c r="Y3240" s="12"/>
    </row>
    <row r="3241" spans="25:25" x14ac:dyDescent="0.25">
      <c r="Y3241" s="12"/>
    </row>
    <row r="3250" spans="16:27" x14ac:dyDescent="0.25">
      <c r="Z3250" s="12"/>
    </row>
    <row r="3251" spans="16:27" x14ac:dyDescent="0.25">
      <c r="P3251" s="12"/>
    </row>
    <row r="3253" spans="16:27" x14ac:dyDescent="0.25">
      <c r="P3253" s="13"/>
      <c r="Z3253" s="12"/>
      <c r="AA3253" s="13"/>
    </row>
    <row r="3262" spans="16:27" x14ac:dyDescent="0.25">
      <c r="Y3262" s="12"/>
    </row>
    <row r="3263" spans="16:27" x14ac:dyDescent="0.25">
      <c r="P3263" s="12"/>
    </row>
    <row r="3264" spans="16:27" x14ac:dyDescent="0.25">
      <c r="Z3264" s="12"/>
    </row>
    <row r="3270" spans="25:26" x14ac:dyDescent="0.25">
      <c r="Z3270" s="12"/>
    </row>
    <row r="3276" spans="25:26" x14ac:dyDescent="0.25">
      <c r="Y3276" s="13"/>
    </row>
    <row r="3282" spans="25:27" x14ac:dyDescent="0.25">
      <c r="Z3282" s="12"/>
      <c r="AA3282" s="13"/>
    </row>
    <row r="3283" spans="25:27" x14ac:dyDescent="0.25">
      <c r="Y3283" s="12"/>
    </row>
    <row r="3291" spans="25:27" x14ac:dyDescent="0.25">
      <c r="Y3291" s="12"/>
    </row>
    <row r="3296" spans="25:27" x14ac:dyDescent="0.25">
      <c r="Z3296" s="12"/>
      <c r="AA3296" s="12"/>
    </row>
    <row r="3298" spans="16:27" x14ac:dyDescent="0.25">
      <c r="Z3298" s="12"/>
      <c r="AA3298" s="12"/>
    </row>
    <row r="3299" spans="16:27" x14ac:dyDescent="0.25">
      <c r="Z3299" s="12"/>
    </row>
    <row r="3303" spans="16:27" x14ac:dyDescent="0.25">
      <c r="P3303" s="12"/>
      <c r="Z3303" s="12"/>
      <c r="AA3303" s="12"/>
    </row>
    <row r="3307" spans="16:27" x14ac:dyDescent="0.25">
      <c r="Z3307" s="12"/>
      <c r="AA3307" s="13"/>
    </row>
    <row r="3308" spans="16:27" x14ac:dyDescent="0.25">
      <c r="Y3308" s="13"/>
    </row>
    <row r="3314" spans="16:27" x14ac:dyDescent="0.25">
      <c r="Z3314" s="12"/>
    </row>
    <row r="3318" spans="16:27" x14ac:dyDescent="0.25">
      <c r="Y3318" s="13"/>
    </row>
    <row r="3319" spans="16:27" x14ac:dyDescent="0.25">
      <c r="Z3319" s="12"/>
      <c r="AA3319" s="12"/>
    </row>
    <row r="3327" spans="16:27" x14ac:dyDescent="0.25">
      <c r="P3327" s="12"/>
    </row>
    <row r="3331" spans="25:26" x14ac:dyDescent="0.25">
      <c r="Z3331" s="12"/>
    </row>
    <row r="3335" spans="25:26" x14ac:dyDescent="0.25">
      <c r="Y3335" s="12"/>
    </row>
    <row r="3338" spans="25:26" x14ac:dyDescent="0.25">
      <c r="Y3338" s="12"/>
    </row>
    <row r="3342" spans="25:26" x14ac:dyDescent="0.25">
      <c r="Z3342" s="12"/>
    </row>
    <row r="3343" spans="25:26" x14ac:dyDescent="0.25">
      <c r="Y3343" s="12"/>
    </row>
    <row r="3345" spans="16:27" x14ac:dyDescent="0.25">
      <c r="Z3345" s="12"/>
    </row>
    <row r="3347" spans="16:27" x14ac:dyDescent="0.25">
      <c r="Y3347" s="12"/>
    </row>
    <row r="3348" spans="16:27" x14ac:dyDescent="0.25">
      <c r="Y3348" s="12"/>
    </row>
    <row r="3351" spans="16:27" x14ac:dyDescent="0.25">
      <c r="Y3351" s="12"/>
    </row>
    <row r="3352" spans="16:27" x14ac:dyDescent="0.25">
      <c r="Y3352" s="12"/>
    </row>
    <row r="3355" spans="16:27" x14ac:dyDescent="0.25">
      <c r="P3355" s="12"/>
    </row>
    <row r="3359" spans="16:27" x14ac:dyDescent="0.25">
      <c r="Z3359" s="13"/>
      <c r="AA3359" s="12"/>
    </row>
    <row r="3373" spans="16:27" x14ac:dyDescent="0.25">
      <c r="P3373" s="13"/>
      <c r="Z3373" s="12"/>
      <c r="AA3373" s="12"/>
    </row>
    <row r="3384" spans="16:27" x14ac:dyDescent="0.25">
      <c r="Y3384" s="12"/>
    </row>
    <row r="3389" spans="16:27" x14ac:dyDescent="0.25">
      <c r="P3389" s="13"/>
    </row>
    <row r="3391" spans="16:27" x14ac:dyDescent="0.25">
      <c r="P3391" s="12"/>
      <c r="Z3391" s="12"/>
      <c r="AA3391" s="12"/>
    </row>
    <row r="3392" spans="16:27" x14ac:dyDescent="0.25">
      <c r="Z3392" s="12"/>
      <c r="AA3392" s="12"/>
    </row>
    <row r="3395" spans="25:26" x14ac:dyDescent="0.25">
      <c r="Y3395" s="13"/>
    </row>
    <row r="3396" spans="25:26" x14ac:dyDescent="0.25">
      <c r="Y3396" s="12"/>
    </row>
    <row r="3406" spans="25:26" x14ac:dyDescent="0.25">
      <c r="Z3406" s="12"/>
    </row>
    <row r="3413" spans="16:25" x14ac:dyDescent="0.25">
      <c r="Y3413" s="12"/>
    </row>
    <row r="3416" spans="16:25" x14ac:dyDescent="0.25">
      <c r="Y3416" s="12"/>
    </row>
    <row r="3419" spans="16:25" x14ac:dyDescent="0.25">
      <c r="P3419" s="13"/>
      <c r="Y3419" s="13"/>
    </row>
    <row r="3426" spans="25:25" x14ac:dyDescent="0.25">
      <c r="Y3426" s="12"/>
    </row>
    <row r="3429" spans="25:25" x14ac:dyDescent="0.25">
      <c r="Y3429" s="12"/>
    </row>
    <row r="3456" spans="25:25" x14ac:dyDescent="0.25">
      <c r="Y3456" s="13"/>
    </row>
    <row r="3478" spans="25:25" x14ac:dyDescent="0.25">
      <c r="Y3478" s="12"/>
    </row>
    <row r="3479" spans="25:25" x14ac:dyDescent="0.25">
      <c r="Y3479" s="12"/>
    </row>
    <row r="3483" spans="25:25" x14ac:dyDescent="0.25">
      <c r="Y3483" s="13"/>
    </row>
    <row r="3485" spans="25:25" x14ac:dyDescent="0.25">
      <c r="Y3485" s="12"/>
    </row>
    <row r="3492" spans="14:25" x14ac:dyDescent="0.25">
      <c r="N3492" s="12"/>
    </row>
    <row r="3504" spans="14:25" x14ac:dyDescent="0.25">
      <c r="Y3504" s="12"/>
    </row>
    <row r="3543" spans="25:26" x14ac:dyDescent="0.25">
      <c r="Z3543" s="13"/>
    </row>
    <row r="3546" spans="25:26" x14ac:dyDescent="0.25">
      <c r="Y3546" s="12"/>
    </row>
    <row r="3560" spans="16:25" x14ac:dyDescent="0.25">
      <c r="Y3560" s="13"/>
    </row>
    <row r="3565" spans="16:25" x14ac:dyDescent="0.25">
      <c r="P3565" s="12"/>
    </row>
    <row r="3574" spans="25:25" x14ac:dyDescent="0.25">
      <c r="Y3574" s="12"/>
    </row>
    <row r="3601" spans="25:25" x14ac:dyDescent="0.25">
      <c r="Y3601" s="13"/>
    </row>
    <row r="3616" spans="25:25" x14ac:dyDescent="0.25">
      <c r="Y3616" s="12"/>
    </row>
    <row r="3627" spans="26:27" x14ac:dyDescent="0.25">
      <c r="Z3627" s="13"/>
      <c r="AA3627" s="13"/>
    </row>
    <row r="3629" spans="26:27" x14ac:dyDescent="0.25">
      <c r="AA3629" s="12"/>
    </row>
    <row r="3661" spans="25:25" x14ac:dyDescent="0.25">
      <c r="Y3661" s="12"/>
    </row>
    <row r="3663" spans="25:25" x14ac:dyDescent="0.25">
      <c r="Y3663" s="12"/>
    </row>
    <row r="3671" spans="16:25" x14ac:dyDescent="0.25">
      <c r="Y3671" s="12"/>
    </row>
    <row r="3672" spans="16:25" x14ac:dyDescent="0.25">
      <c r="P3672" s="12"/>
    </row>
    <row r="3675" spans="16:25" x14ac:dyDescent="0.25">
      <c r="Y3675" s="12"/>
    </row>
    <row r="3682" spans="25:25" x14ac:dyDescent="0.25">
      <c r="Y3682" s="13"/>
    </row>
    <row r="3694" spans="25:25" x14ac:dyDescent="0.25">
      <c r="Y3694" s="12"/>
    </row>
    <row r="3702" spans="16:25" x14ac:dyDescent="0.25">
      <c r="Y3702" s="12"/>
    </row>
    <row r="3703" spans="16:25" x14ac:dyDescent="0.25">
      <c r="P3703" s="13"/>
      <c r="Y3703" s="13"/>
    </row>
    <row r="3712" spans="16:25" x14ac:dyDescent="0.25">
      <c r="Y3712" s="12"/>
    </row>
    <row r="3761" spans="25:27" x14ac:dyDescent="0.25">
      <c r="Z3761" s="13"/>
      <c r="AA3761" s="12"/>
    </row>
    <row r="3767" spans="25:27" x14ac:dyDescent="0.25">
      <c r="Y3767" s="12"/>
    </row>
    <row r="3769" spans="25:27" x14ac:dyDescent="0.25">
      <c r="Y3769" s="13"/>
    </row>
    <row r="3807" spans="25:25" x14ac:dyDescent="0.25">
      <c r="Y3807" s="12"/>
    </row>
    <row r="3809" spans="25:27" x14ac:dyDescent="0.25">
      <c r="Z3809" s="12"/>
      <c r="AA3809" s="13"/>
    </row>
    <row r="3810" spans="25:27" x14ac:dyDescent="0.25">
      <c r="Y3810" s="12"/>
    </row>
    <row r="3813" spans="25:27" x14ac:dyDescent="0.25">
      <c r="Y3813" s="12"/>
    </row>
    <row r="3814" spans="25:27" x14ac:dyDescent="0.25">
      <c r="Z3814" s="12"/>
      <c r="AA3814" s="12"/>
    </row>
    <row r="3815" spans="25:27" x14ac:dyDescent="0.25">
      <c r="Z3815" s="12"/>
    </row>
    <row r="3817" spans="25:27" x14ac:dyDescent="0.25">
      <c r="Y3817" s="12"/>
    </row>
    <row r="3819" spans="25:27" x14ac:dyDescent="0.25">
      <c r="Z3819" s="12"/>
      <c r="AA3819" s="12"/>
    </row>
    <row r="3821" spans="25:27" x14ac:dyDescent="0.25">
      <c r="Y3821" s="13"/>
    </row>
    <row r="3824" spans="25:27" x14ac:dyDescent="0.25">
      <c r="Z3824" s="13"/>
    </row>
    <row r="3832" spans="25:25" x14ac:dyDescent="0.25">
      <c r="Y3832" s="13"/>
    </row>
    <row r="3841" spans="16:27" x14ac:dyDescent="0.25">
      <c r="Y3841" s="12"/>
    </row>
    <row r="3842" spans="16:27" x14ac:dyDescent="0.25">
      <c r="Y3842" s="12"/>
    </row>
    <row r="3846" spans="16:27" x14ac:dyDescent="0.25">
      <c r="Y3846" s="12"/>
    </row>
    <row r="3848" spans="16:27" x14ac:dyDescent="0.25">
      <c r="Y3848" s="12"/>
    </row>
    <row r="3851" spans="16:27" x14ac:dyDescent="0.25">
      <c r="Z3851" s="12"/>
      <c r="AA3851" s="12"/>
    </row>
    <row r="3854" spans="16:27" x14ac:dyDescent="0.25">
      <c r="Y3854" s="13"/>
    </row>
    <row r="3855" spans="16:27" x14ac:dyDescent="0.25">
      <c r="Y3855" s="12"/>
    </row>
    <row r="3856" spans="16:27" x14ac:dyDescent="0.25">
      <c r="P3856" s="13"/>
      <c r="Y3856" s="12"/>
    </row>
    <row r="3857" spans="16:26" x14ac:dyDescent="0.25">
      <c r="Y3857" s="13"/>
    </row>
    <row r="3859" spans="16:26" x14ac:dyDescent="0.25">
      <c r="Y3859" s="13"/>
    </row>
    <row r="3862" spans="16:26" x14ac:dyDescent="0.25">
      <c r="P3862" s="13"/>
      <c r="Y3862" s="13"/>
    </row>
    <row r="3868" spans="16:26" x14ac:dyDescent="0.25">
      <c r="Z3868" s="12"/>
    </row>
    <row r="3871" spans="16:26" x14ac:dyDescent="0.25">
      <c r="Y3871" s="12"/>
    </row>
    <row r="3875" spans="25:27" x14ac:dyDescent="0.25">
      <c r="Z3875" s="13"/>
    </row>
    <row r="3880" spans="25:27" x14ac:dyDescent="0.25">
      <c r="Z3880" s="12"/>
      <c r="AA3880" s="13"/>
    </row>
    <row r="3883" spans="25:27" x14ac:dyDescent="0.25">
      <c r="Y3883" s="12"/>
    </row>
    <row r="3893" spans="16:27" x14ac:dyDescent="0.25">
      <c r="Z3893" s="12"/>
    </row>
    <row r="3895" spans="16:27" x14ac:dyDescent="0.25">
      <c r="Z3895" s="12"/>
    </row>
    <row r="3896" spans="16:27" x14ac:dyDescent="0.25">
      <c r="P3896" s="12"/>
      <c r="Z3896" s="12"/>
      <c r="AA3896" s="12"/>
    </row>
    <row r="3900" spans="16:27" x14ac:dyDescent="0.25">
      <c r="Y3900" s="12"/>
    </row>
    <row r="3902" spans="16:27" x14ac:dyDescent="0.25">
      <c r="Y3902" s="12"/>
    </row>
    <row r="3903" spans="16:27" x14ac:dyDescent="0.25">
      <c r="Y3903" s="12"/>
    </row>
    <row r="3904" spans="16:27" x14ac:dyDescent="0.25">
      <c r="Y3904" s="12"/>
    </row>
    <row r="3905" spans="16:27" x14ac:dyDescent="0.25">
      <c r="Z3905" s="12"/>
      <c r="AA3905" s="12"/>
    </row>
    <row r="3906" spans="16:27" x14ac:dyDescent="0.25">
      <c r="Z3906" s="13"/>
    </row>
    <row r="3910" spans="16:27" x14ac:dyDescent="0.25">
      <c r="Y3910" s="12"/>
    </row>
    <row r="3911" spans="16:27" x14ac:dyDescent="0.25">
      <c r="Y3911" s="13"/>
    </row>
    <row r="3912" spans="16:27" x14ac:dyDescent="0.25">
      <c r="P3912" s="13"/>
    </row>
    <row r="3915" spans="16:27" x14ac:dyDescent="0.25">
      <c r="Y3915" s="12"/>
    </row>
    <row r="3919" spans="16:27" x14ac:dyDescent="0.25">
      <c r="P3919" s="13"/>
      <c r="Y3919" s="13"/>
    </row>
    <row r="3921" spans="16:27" x14ac:dyDescent="0.25">
      <c r="Y3921" s="12"/>
    </row>
    <row r="3923" spans="16:27" x14ac:dyDescent="0.25">
      <c r="P3923" s="13"/>
      <c r="Z3923" s="12"/>
      <c r="AA3923" s="12"/>
    </row>
    <row r="3924" spans="16:27" x14ac:dyDescent="0.25">
      <c r="AA3924" s="12"/>
    </row>
    <row r="3925" spans="16:27" x14ac:dyDescent="0.25">
      <c r="Y3925" s="13"/>
    </row>
    <row r="3926" spans="16:27" x14ac:dyDescent="0.25">
      <c r="Y3926" s="12"/>
    </row>
    <row r="3930" spans="16:27" x14ac:dyDescent="0.25">
      <c r="Z3930" s="13"/>
    </row>
    <row r="3936" spans="16:27" x14ac:dyDescent="0.25">
      <c r="Y3936" s="13"/>
    </row>
    <row r="3938" spans="16:27" x14ac:dyDescent="0.25">
      <c r="P3938" s="12"/>
      <c r="Z3938" s="12"/>
      <c r="AA3938" s="12"/>
    </row>
    <row r="3952" spans="16:27" x14ac:dyDescent="0.25">
      <c r="Z3952" s="13"/>
    </row>
    <row r="3956" spans="25:27" x14ac:dyDescent="0.25">
      <c r="Z3956" s="12"/>
      <c r="AA3956" s="13"/>
    </row>
    <row r="3960" spans="25:27" x14ac:dyDescent="0.25">
      <c r="Z3960" s="13"/>
      <c r="AA3960" s="12"/>
    </row>
    <row r="3965" spans="25:27" x14ac:dyDescent="0.25">
      <c r="Z3965" s="13"/>
      <c r="AA3965" s="13"/>
    </row>
    <row r="3968" spans="25:27" x14ac:dyDescent="0.25">
      <c r="Y3968" s="12"/>
    </row>
    <row r="3972" spans="25:27" x14ac:dyDescent="0.25">
      <c r="Y3972" s="13"/>
    </row>
    <row r="3975" spans="25:27" x14ac:dyDescent="0.25">
      <c r="Z3975" s="13"/>
    </row>
    <row r="3978" spans="25:27" x14ac:dyDescent="0.25">
      <c r="AA3978" s="12"/>
    </row>
    <row r="3980" spans="25:27" x14ac:dyDescent="0.25">
      <c r="Z3980" s="12"/>
      <c r="AA3980" s="12"/>
    </row>
    <row r="3996" spans="16:16" x14ac:dyDescent="0.25">
      <c r="P3996" s="13"/>
    </row>
    <row r="4004" spans="25:25" x14ac:dyDescent="0.25">
      <c r="Y4004" s="12"/>
    </row>
    <row r="4016" spans="25:25" x14ac:dyDescent="0.25">
      <c r="Y4016" s="12"/>
    </row>
    <row r="4019" spans="16:25" x14ac:dyDescent="0.25">
      <c r="Y4019" s="12"/>
    </row>
    <row r="4021" spans="16:25" x14ac:dyDescent="0.25">
      <c r="P4021" s="13"/>
      <c r="Y4021" s="13"/>
    </row>
    <row r="4022" spans="16:25" x14ac:dyDescent="0.25">
      <c r="Y4022" s="12"/>
    </row>
    <row r="4023" spans="16:25" x14ac:dyDescent="0.25">
      <c r="Y4023" s="12"/>
    </row>
    <row r="4028" spans="16:25" x14ac:dyDescent="0.25">
      <c r="Y4028" s="12"/>
    </row>
    <row r="4037" spans="25:25" x14ac:dyDescent="0.25">
      <c r="Y4037" s="13"/>
    </row>
    <row r="4039" spans="25:25" x14ac:dyDescent="0.25">
      <c r="Y4039" s="12"/>
    </row>
    <row r="4052" spans="25:25" x14ac:dyDescent="0.25">
      <c r="Y4052" s="12"/>
    </row>
    <row r="4078" spans="25:27" x14ac:dyDescent="0.25">
      <c r="Z4078" s="13"/>
      <c r="AA4078" s="12"/>
    </row>
    <row r="4079" spans="25:27" x14ac:dyDescent="0.25">
      <c r="Y4079" s="12"/>
    </row>
    <row r="4083" spans="16:26" x14ac:dyDescent="0.25">
      <c r="Z4083" s="13"/>
    </row>
    <row r="4084" spans="16:26" x14ac:dyDescent="0.25">
      <c r="P4084" s="12"/>
      <c r="Z4084" s="12"/>
    </row>
    <row r="4094" spans="16:26" x14ac:dyDescent="0.25">
      <c r="Y4094" s="13"/>
    </row>
    <row r="4097" spans="16:27" x14ac:dyDescent="0.25">
      <c r="P4097" s="12"/>
      <c r="Z4097" s="13"/>
      <c r="AA4097" s="12"/>
    </row>
    <row r="4100" spans="16:27" x14ac:dyDescent="0.25">
      <c r="Y4100" s="12"/>
    </row>
    <row r="4106" spans="16:27" x14ac:dyDescent="0.25">
      <c r="Y4106" s="12"/>
    </row>
    <row r="4107" spans="16:27" x14ac:dyDescent="0.25">
      <c r="Y4107" s="12"/>
    </row>
    <row r="4113" spans="16:26" x14ac:dyDescent="0.25">
      <c r="P4113" s="12"/>
    </row>
    <row r="4123" spans="16:26" x14ac:dyDescent="0.25">
      <c r="Z4123" s="12"/>
    </row>
    <row r="4137" spans="25:25" x14ac:dyDescent="0.25">
      <c r="Y4137" s="12"/>
    </row>
    <row r="4156" spans="25:27" x14ac:dyDescent="0.25">
      <c r="Y4156" s="12"/>
    </row>
    <row r="4158" spans="25:27" x14ac:dyDescent="0.25">
      <c r="Y4158" s="12"/>
    </row>
    <row r="4159" spans="25:27" x14ac:dyDescent="0.25">
      <c r="Z4159" s="13"/>
      <c r="AA4159" s="12"/>
    </row>
    <row r="4168" spans="16:26" x14ac:dyDescent="0.25">
      <c r="Y4168" s="12"/>
    </row>
    <row r="4169" spans="16:26" x14ac:dyDescent="0.25">
      <c r="Z4169" s="13"/>
    </row>
    <row r="4170" spans="16:26" x14ac:dyDescent="0.25">
      <c r="P4170" s="12"/>
      <c r="Y4170" s="12"/>
    </row>
    <row r="4173" spans="16:26" x14ac:dyDescent="0.25">
      <c r="Y4173" s="13"/>
    </row>
    <row r="4179" spans="25:26" x14ac:dyDescent="0.25">
      <c r="Z4179" s="12"/>
    </row>
    <row r="4181" spans="25:26" x14ac:dyDescent="0.25">
      <c r="Z4181" s="13"/>
    </row>
    <row r="4190" spans="25:26" x14ac:dyDescent="0.25">
      <c r="Y4190" s="12"/>
    </row>
    <row r="4197" spans="25:25" x14ac:dyDescent="0.25">
      <c r="Y4197" s="12"/>
    </row>
    <row r="4214" spans="26:26" x14ac:dyDescent="0.25">
      <c r="Z4214" s="12"/>
    </row>
    <row r="4222" spans="26:26" x14ac:dyDescent="0.25">
      <c r="Z4222" s="13"/>
    </row>
    <row r="4226" spans="25:27" x14ac:dyDescent="0.25">
      <c r="Y4226" s="12"/>
    </row>
    <row r="4228" spans="25:27" x14ac:dyDescent="0.25">
      <c r="AA4228" s="12"/>
    </row>
    <row r="4234" spans="25:27" x14ac:dyDescent="0.25">
      <c r="Y4234" s="12"/>
    </row>
    <row r="4254" spans="16:16" x14ac:dyDescent="0.25">
      <c r="P4254" s="12"/>
    </row>
    <row r="4278" spans="25:25" x14ac:dyDescent="0.25">
      <c r="Y4278" s="12"/>
    </row>
    <row r="4311" spans="25:25" x14ac:dyDescent="0.25">
      <c r="Y4311" s="12"/>
    </row>
    <row r="4332" spans="26:27" x14ac:dyDescent="0.25">
      <c r="Z4332" s="12"/>
      <c r="AA4332" s="12"/>
    </row>
    <row r="4343" spans="25:25" x14ac:dyDescent="0.25">
      <c r="Y4343" s="13"/>
    </row>
    <row r="4349" spans="25:25" x14ac:dyDescent="0.25">
      <c r="Y4349" s="12"/>
    </row>
    <row r="4361" spans="16:16" x14ac:dyDescent="0.25">
      <c r="P4361" s="12"/>
    </row>
    <row r="4371" spans="25:25" x14ac:dyDescent="0.25">
      <c r="Y4371" s="12"/>
    </row>
    <row r="4374" spans="25:25" x14ac:dyDescent="0.25">
      <c r="Y4374" s="13"/>
    </row>
    <row r="4401" spans="16:26" x14ac:dyDescent="0.25">
      <c r="Y4401" s="13"/>
    </row>
    <row r="4403" spans="16:26" x14ac:dyDescent="0.25">
      <c r="Y4403" s="12"/>
    </row>
    <row r="4410" spans="16:26" x14ac:dyDescent="0.25">
      <c r="P4410" s="12"/>
    </row>
    <row r="4414" spans="16:26" x14ac:dyDescent="0.25">
      <c r="Z4414" s="12"/>
    </row>
    <row r="4417" spans="16:26" x14ac:dyDescent="0.25">
      <c r="P4417" s="13"/>
      <c r="Y4417" s="13"/>
    </row>
    <row r="4428" spans="16:26" x14ac:dyDescent="0.25">
      <c r="P4428" s="13"/>
    </row>
    <row r="4431" spans="16:26" x14ac:dyDescent="0.25">
      <c r="Z4431" s="13"/>
    </row>
    <row r="4438" spans="16:25" x14ac:dyDescent="0.25">
      <c r="Y4438" s="12"/>
    </row>
    <row r="4439" spans="16:25" x14ac:dyDescent="0.25">
      <c r="P4439" s="12"/>
      <c r="Y4439" s="12"/>
    </row>
    <row r="4442" spans="16:25" x14ac:dyDescent="0.25">
      <c r="P4442" s="12"/>
    </row>
    <row r="4451" spans="16:27" x14ac:dyDescent="0.25">
      <c r="AA4451" s="12"/>
    </row>
    <row r="4452" spans="16:27" x14ac:dyDescent="0.25">
      <c r="Y4452" s="12"/>
    </row>
    <row r="4456" spans="16:27" x14ac:dyDescent="0.25">
      <c r="Z4456" s="13"/>
    </row>
    <row r="4458" spans="16:27" x14ac:dyDescent="0.25">
      <c r="P4458" s="12"/>
    </row>
    <row r="4466" spans="26:27" x14ac:dyDescent="0.25">
      <c r="Z4466" s="12"/>
      <c r="AA4466" s="13"/>
    </row>
    <row r="4479" spans="26:27" x14ac:dyDescent="0.25">
      <c r="AA4479" s="12"/>
    </row>
    <row r="4486" spans="16:26" x14ac:dyDescent="0.25">
      <c r="Z4486" s="12"/>
    </row>
    <row r="4489" spans="16:26" x14ac:dyDescent="0.25">
      <c r="Y4489" s="12"/>
    </row>
    <row r="4490" spans="16:26" x14ac:dyDescent="0.25">
      <c r="P4490" s="12"/>
      <c r="Y4490" s="12"/>
    </row>
    <row r="4497" spans="25:27" x14ac:dyDescent="0.25">
      <c r="AA4497" s="13"/>
    </row>
    <row r="4510" spans="25:27" x14ac:dyDescent="0.25">
      <c r="Y4510" s="12"/>
    </row>
    <row r="4536" spans="26:26" x14ac:dyDescent="0.25">
      <c r="Z4536" s="12"/>
    </row>
    <row r="4546" spans="16:27" x14ac:dyDescent="0.25">
      <c r="Y4546" s="12"/>
    </row>
    <row r="4548" spans="16:27" x14ac:dyDescent="0.25">
      <c r="Y4548" s="12"/>
    </row>
    <row r="4551" spans="16:27" x14ac:dyDescent="0.25">
      <c r="P4551" s="12"/>
    </row>
    <row r="4556" spans="16:27" x14ac:dyDescent="0.25">
      <c r="AA4556" s="13"/>
    </row>
    <row r="4572" spans="26:26" x14ac:dyDescent="0.25">
      <c r="Z4572" s="12"/>
    </row>
    <row r="4604" spans="26:26" x14ac:dyDescent="0.25">
      <c r="Z4604" s="12"/>
    </row>
    <row r="4616" spans="16:26" x14ac:dyDescent="0.25">
      <c r="Y4616" s="12"/>
    </row>
    <row r="4617" spans="16:26" x14ac:dyDescent="0.25">
      <c r="P4617" s="12"/>
      <c r="Z4617" s="12"/>
    </row>
    <row r="4630" spans="25:25" x14ac:dyDescent="0.25">
      <c r="Y4630" s="12"/>
    </row>
    <row r="4632" spans="25:25" x14ac:dyDescent="0.25">
      <c r="Y4632" s="12"/>
    </row>
    <row r="4634" spans="25:25" x14ac:dyDescent="0.25">
      <c r="Y4634" s="12"/>
    </row>
    <row r="4640" spans="25:25" x14ac:dyDescent="0.25">
      <c r="Y4640" s="12"/>
    </row>
    <row r="4663" spans="25:25" x14ac:dyDescent="0.25">
      <c r="Y4663" s="12"/>
    </row>
    <row r="4688" spans="25:25" x14ac:dyDescent="0.25">
      <c r="Y4688" s="12"/>
    </row>
    <row r="4697" spans="25:25" x14ac:dyDescent="0.25">
      <c r="Y4697" s="13"/>
    </row>
    <row r="4711" spans="25:25" x14ac:dyDescent="0.25">
      <c r="Y4711" s="12"/>
    </row>
    <row r="4741" spans="25:27" x14ac:dyDescent="0.25">
      <c r="Y4741" s="13"/>
    </row>
    <row r="4742" spans="25:27" x14ac:dyDescent="0.25">
      <c r="AA4742" s="13"/>
    </row>
    <row r="4749" spans="25:27" x14ac:dyDescent="0.25">
      <c r="AA4749" s="12"/>
    </row>
    <row r="4777" spans="26:26" x14ac:dyDescent="0.25">
      <c r="Z4777" s="12"/>
    </row>
    <row r="4801" spans="16:25" x14ac:dyDescent="0.25">
      <c r="P4801" s="12"/>
      <c r="Y4801" s="12"/>
    </row>
    <row r="4817" spans="25:25" x14ac:dyDescent="0.25">
      <c r="Y4817" s="12"/>
    </row>
    <row r="4846" spans="26:26" x14ac:dyDescent="0.25">
      <c r="Z4846" s="12"/>
    </row>
    <row r="4881" spans="26:27" x14ac:dyDescent="0.25">
      <c r="Z4881" s="12"/>
      <c r="AA4881" s="12"/>
    </row>
    <row r="4897" spans="25:25" x14ac:dyDescent="0.25">
      <c r="Y4897" s="13"/>
    </row>
    <row r="4931" spans="27:27" x14ac:dyDescent="0.25">
      <c r="AA4931" s="13"/>
    </row>
    <row r="4946" spans="16:27" x14ac:dyDescent="0.25">
      <c r="P4946" s="13"/>
    </row>
    <row r="4958" spans="16:27" x14ac:dyDescent="0.25">
      <c r="Y4958" s="12"/>
    </row>
    <row r="4960" spans="16:27" x14ac:dyDescent="0.25">
      <c r="AA4960" s="13"/>
    </row>
    <row r="4975" spans="26:26" x14ac:dyDescent="0.25">
      <c r="Z4975" s="13"/>
    </row>
    <row r="4978" spans="16:27" x14ac:dyDescent="0.25">
      <c r="AA4978" s="12"/>
    </row>
    <row r="4980" spans="16:27" x14ac:dyDescent="0.25">
      <c r="Y4980" s="12"/>
    </row>
    <row r="4982" spans="16:27" x14ac:dyDescent="0.25">
      <c r="Y4982" s="12"/>
    </row>
    <row r="4990" spans="16:27" x14ac:dyDescent="0.25">
      <c r="Y4990" s="13"/>
    </row>
    <row r="4991" spans="16:27" x14ac:dyDescent="0.25">
      <c r="P4991" s="12"/>
    </row>
    <row r="4996" spans="26:27" x14ac:dyDescent="0.25">
      <c r="Z4996" s="12"/>
      <c r="AA4996" s="12"/>
    </row>
    <row r="5013" spans="25:27" x14ac:dyDescent="0.25">
      <c r="AA5013" s="13"/>
    </row>
    <row r="5017" spans="25:27" x14ac:dyDescent="0.25">
      <c r="Y5017" s="1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="_x000a_">
          <x14:formula1>
            <xm:f>'Data - Option 3'!#REF!</xm:f>
          </x14:formula1>
          <xm:sqref>D20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theme="0" tint="-0.14999847407452621"/>
  </sheetPr>
  <dimension ref="A1:AB5017"/>
  <sheetViews>
    <sheetView topLeftCell="F1" workbookViewId="0">
      <selection activeCell="P2" sqref="P2"/>
    </sheetView>
  </sheetViews>
  <sheetFormatPr baseColWidth="10" defaultRowHeight="15" x14ac:dyDescent="0.25"/>
  <cols>
    <col min="8" max="8" width="41.42578125" customWidth="1"/>
  </cols>
  <sheetData>
    <row r="1" spans="1:28" x14ac:dyDescent="0.25">
      <c r="A1" s="31" t="s">
        <v>154</v>
      </c>
      <c r="B1" s="31" t="s">
        <v>155</v>
      </c>
      <c r="C1" s="31" t="s">
        <v>156</v>
      </c>
      <c r="D1" s="31" t="s">
        <v>157</v>
      </c>
      <c r="E1" s="31" t="s">
        <v>158</v>
      </c>
      <c r="F1" s="31" t="s">
        <v>142</v>
      </c>
      <c r="G1" s="31" t="s">
        <v>143</v>
      </c>
      <c r="H1" s="31" t="s">
        <v>159</v>
      </c>
      <c r="I1" s="31" t="s">
        <v>0</v>
      </c>
      <c r="J1" s="31" t="s">
        <v>160</v>
      </c>
      <c r="K1" s="31" t="s">
        <v>161</v>
      </c>
      <c r="L1" s="31" t="s">
        <v>162</v>
      </c>
      <c r="M1" s="35" t="s">
        <v>163</v>
      </c>
      <c r="N1" s="34" t="s">
        <v>144</v>
      </c>
      <c r="O1" s="34" t="s">
        <v>164</v>
      </c>
      <c r="P1" s="34" t="s">
        <v>165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208</v>
      </c>
      <c r="V1" s="34" t="s">
        <v>237</v>
      </c>
      <c r="W1" s="38" t="s">
        <v>238</v>
      </c>
      <c r="X1" s="34" t="s">
        <v>166</v>
      </c>
      <c r="Y1" s="34" t="s">
        <v>167</v>
      </c>
      <c r="Z1" s="34" t="s">
        <v>168</v>
      </c>
      <c r="AA1" s="34" t="s">
        <v>169</v>
      </c>
      <c r="AB1" s="34" t="s">
        <v>170</v>
      </c>
    </row>
    <row r="2" spans="1:28" x14ac:dyDescent="0.25">
      <c r="A2" s="10" t="e">
        <f>#REF!</f>
        <v>#REF!</v>
      </c>
      <c r="B2" s="10" t="e">
        <f t="array" ref="B2">VLOOKUP($A2&amp;'Dropdown Listen neu'!$A$57,CHOOSE({1,2},#REF!&amp;#REF!,#REF!),2,FALSE)</f>
        <v>#REF!</v>
      </c>
      <c r="C2" s="10" t="e">
        <f t="array" ref="C2">VLOOKUP($A2&amp;'Dropdown Listen neu'!$A$58,CHOOSE({1,2},#REF!&amp;#REF!,#REF!),2,FALSE)</f>
        <v>#REF!</v>
      </c>
      <c r="D2" s="10" t="e">
        <f t="array" ref="D2">VLOOKUP($A2&amp;'Dropdown Listen neu'!$A$63,CHOOSE({1,2},#REF!&amp;#REF!,#REF!),2,FALSE)</f>
        <v>#REF!</v>
      </c>
      <c r="E2" s="10" t="e">
        <f t="array" ref="E2">VLOOKUP($A2&amp;'Dropdown Listen neu'!$A$64,CHOOSE({1,2},#REF!&amp;#REF!,#REF!),2,FALSE)</f>
        <v>#REF!</v>
      </c>
      <c r="F2" s="10" t="e">
        <f t="array" ref="F2">VLOOKUP($A2&amp;'Dropdown Listen neu'!$A$65,CHOOSE({1,2},#REF!&amp;#REF!,#REF!),2,FALSE)</f>
        <v>#REF!</v>
      </c>
      <c r="G2" s="10" t="e">
        <f t="array" ref="G2">VLOOKUP($A2&amp;'Dropdown Listen neu'!$A$66,CHOOSE({1,2},#REF!&amp;#REF!,#REF!),2,FALSE)</f>
        <v>#REF!</v>
      </c>
      <c r="H2" s="10" t="e">
        <f t="array" ref="H2">CONCATENATE("SRID=4326;","POINT(",VLOOKUP($A2&amp;'Dropdown Listen neu'!$A$67,CHOOSE({1,2},#REF!&amp;#REF!,#REF!),2,FALSE), " ",VLOOKUP($A2&amp;'Dropdown Listen neu'!$A$67,CHOOSE({1,2},#REF!&amp;#REF!,#REF!),2,FALSE), ")")</f>
        <v>#REF!</v>
      </c>
      <c r="I2" s="10" t="e">
        <f t="array" ref="I2">VLOOKUP(VLOOKUP($A2&amp;'Dropdown Listen neu'!$A$56,CHOOSE({1,2},#REF!&amp;#REF!,#REF!),2,FALSE),'Dropdown Listen neu'!$A$26:$B$53,2,FALSE)</f>
        <v>#REF!</v>
      </c>
      <c r="J2" s="7" t="s">
        <v>231</v>
      </c>
      <c r="K2" s="10" t="e">
        <f>VLOOKUP($A2&amp;'Dropdown Listen neu'!$A$61,CHOOSE({1,2},#REF!&amp;#REF!,#REF!),2,FALSE)</f>
        <v>#REF!</v>
      </c>
      <c r="L2" s="10"/>
      <c r="M2" s="28" t="s">
        <v>171</v>
      </c>
      <c r="N2" t="e">
        <f>#REF!</f>
        <v>#REF!</v>
      </c>
      <c r="O2" s="5" t="e">
        <f>#REF!</f>
        <v>#REF!</v>
      </c>
      <c r="P2" t="e">
        <f>#REF!</f>
        <v>#REF!</v>
      </c>
      <c r="Q2" t="e">
        <f>#REF!</f>
        <v>#REF!</v>
      </c>
      <c r="R2" s="27" t="e">
        <f>#REF!</f>
        <v>#REF!</v>
      </c>
      <c r="S2" t="e">
        <f>#REF!*#REF!/100</f>
        <v>#REF!</v>
      </c>
      <c r="T2" t="e">
        <f>#REF!*#REF!/100</f>
        <v>#REF!</v>
      </c>
      <c r="U2" t="e">
        <f>#REF!*#REF!/100</f>
        <v>#REF!</v>
      </c>
      <c r="V2" t="e">
        <f>#REF!*#REF!/100</f>
        <v>#REF!</v>
      </c>
      <c r="W2" s="39" t="e">
        <f>#REF!*#REF!/100</f>
        <v>#REF!</v>
      </c>
      <c r="X2" s="5" t="s">
        <v>145</v>
      </c>
      <c r="Y2" t="e">
        <f>#REF!*#REF!/100</f>
        <v>#REF!</v>
      </c>
      <c r="Z2" t="e">
        <f>#REF!*#REF!/100</f>
        <v>#REF!</v>
      </c>
      <c r="AA2" t="e">
        <f>#REF!*#REF!/100</f>
        <v>#REF!</v>
      </c>
      <c r="AB2" s="5" t="s">
        <v>145</v>
      </c>
    </row>
    <row r="3" spans="1:28" x14ac:dyDescent="0.25">
      <c r="A3" s="10" t="e">
        <f>#REF!</f>
        <v>#REF!</v>
      </c>
      <c r="B3" s="10" t="e">
        <f t="array" ref="B3">VLOOKUP($A3&amp;'Dropdown Listen neu'!$A$57,CHOOSE({1,2},#REF!&amp;#REF!,#REF!),2,FALSE)</f>
        <v>#REF!</v>
      </c>
      <c r="C3" s="10" t="e">
        <f t="array" ref="C3">VLOOKUP($A3&amp;'Dropdown Listen neu'!$A$58,CHOOSE({1,2},#REF!&amp;#REF!,#REF!),2,FALSE)</f>
        <v>#REF!</v>
      </c>
      <c r="D3" s="10" t="e">
        <f t="array" ref="D3">VLOOKUP($A3&amp;'Dropdown Listen neu'!$A$63,CHOOSE({1,2},#REF!&amp;#REF!,#REF!),2,FALSE)</f>
        <v>#REF!</v>
      </c>
      <c r="E3" s="10" t="e">
        <f t="array" ref="E3">VLOOKUP($A3&amp;'Dropdown Listen neu'!$A$64,CHOOSE({1,2},#REF!&amp;#REF!,#REF!),2,FALSE)</f>
        <v>#REF!</v>
      </c>
      <c r="F3" s="10" t="e">
        <f t="array" ref="F3">VLOOKUP($A3&amp;'Dropdown Listen neu'!$A$65,CHOOSE({1,2},#REF!&amp;#REF!,#REF!),2,FALSE)</f>
        <v>#REF!</v>
      </c>
      <c r="G3" s="10" t="e">
        <f t="array" ref="G3">VLOOKUP($A3&amp;'Dropdown Listen neu'!$A$66,CHOOSE({1,2},#REF!&amp;#REF!,#REF!),2,FALSE)</f>
        <v>#REF!</v>
      </c>
      <c r="H3" s="10" t="e">
        <f t="array" ref="H3">CONCATENATE("SRID=4326;","POINT(",VLOOKUP($A3&amp;'Dropdown Listen neu'!$A$67,CHOOSE({1,2},#REF!&amp;#REF!,#REF!),2,FALSE), " ",VLOOKUP($A3&amp;'Dropdown Listen neu'!$A$67,CHOOSE({1,2},#REF!&amp;#REF!,#REF!),2,FALSE), ")")</f>
        <v>#REF!</v>
      </c>
      <c r="I3" s="10" t="e">
        <f t="array" ref="I3">VLOOKUP(VLOOKUP($A3&amp;'Dropdown Listen neu'!$A$56,CHOOSE({1,2},#REF!&amp;#REF!,#REF!),2,FALSE),'Dropdown Listen neu'!$A$26:$B$53,2,FALSE)</f>
        <v>#REF!</v>
      </c>
      <c r="J3" s="7" t="s">
        <v>231</v>
      </c>
      <c r="K3" s="10" t="e">
        <f t="array" ref="K3">VLOOKUP($A3&amp;'Dropdown Listen neu'!$A$61,CHOOSE({1,2},#REF!&amp;#REF!,#REF!),2,FALSE)</f>
        <v>#REF!</v>
      </c>
      <c r="L3" s="10"/>
      <c r="M3" s="28" t="s">
        <v>171</v>
      </c>
      <c r="N3" t="e">
        <f>#REF!</f>
        <v>#REF!</v>
      </c>
      <c r="O3" s="5" t="e">
        <f>#REF!</f>
        <v>#REF!</v>
      </c>
      <c r="P3" t="e">
        <f>#REF!</f>
        <v>#REF!</v>
      </c>
      <c r="Q3" t="e">
        <f>#REF!</f>
        <v>#REF!</v>
      </c>
      <c r="R3" s="27" t="e">
        <f>#REF!</f>
        <v>#REF!</v>
      </c>
      <c r="S3" t="e">
        <f>#REF!*#REF!/100</f>
        <v>#REF!</v>
      </c>
      <c r="T3" t="e">
        <f>#REF!*#REF!/100</f>
        <v>#REF!</v>
      </c>
      <c r="U3" t="e">
        <f>#REF!*#REF!/100</f>
        <v>#REF!</v>
      </c>
      <c r="V3" t="e">
        <f>#REF!*#REF!/100</f>
        <v>#REF!</v>
      </c>
      <c r="W3" s="39" t="e">
        <f>#REF!*#REF!/100</f>
        <v>#REF!</v>
      </c>
      <c r="X3" s="5" t="s">
        <v>145</v>
      </c>
      <c r="Y3" t="e">
        <f>#REF!*#REF!/100</f>
        <v>#REF!</v>
      </c>
      <c r="Z3" t="e">
        <f>#REF!*#REF!/100</f>
        <v>#REF!</v>
      </c>
      <c r="AA3" t="e">
        <f>#REF!*#REF!/100</f>
        <v>#REF!</v>
      </c>
      <c r="AB3" s="5" t="s">
        <v>145</v>
      </c>
    </row>
    <row r="4" spans="1:28" x14ac:dyDescent="0.25">
      <c r="A4" s="10" t="e">
        <f>#REF!</f>
        <v>#REF!</v>
      </c>
      <c r="B4" s="10" t="e">
        <f t="array" ref="B4">VLOOKUP($A4&amp;'Dropdown Listen neu'!$A$57,CHOOSE({1,2},#REF!&amp;#REF!,#REF!),2,FALSE)</f>
        <v>#REF!</v>
      </c>
      <c r="C4" s="10" t="e">
        <f t="array" ref="C4">VLOOKUP($A4&amp;'Dropdown Listen neu'!$A$58,CHOOSE({1,2},#REF!&amp;#REF!,#REF!),2,FALSE)</f>
        <v>#REF!</v>
      </c>
      <c r="D4" s="10" t="e">
        <f t="array" ref="D4">VLOOKUP($A4&amp;'Dropdown Listen neu'!$A$63,CHOOSE({1,2},#REF!&amp;#REF!,#REF!),2,FALSE)</f>
        <v>#REF!</v>
      </c>
      <c r="E4" s="10" t="e">
        <f t="array" ref="E4">VLOOKUP($A4&amp;'Dropdown Listen neu'!$A$64,CHOOSE({1,2},#REF!&amp;#REF!,#REF!),2,FALSE)</f>
        <v>#REF!</v>
      </c>
      <c r="F4" s="10" t="e">
        <f t="array" ref="F4">VLOOKUP($A4&amp;'Dropdown Listen neu'!$A$65,CHOOSE({1,2},#REF!&amp;#REF!,#REF!),2,FALSE)</f>
        <v>#REF!</v>
      </c>
      <c r="G4" s="10" t="e">
        <f t="array" ref="G4">VLOOKUP($A4&amp;'Dropdown Listen neu'!$A$66,CHOOSE({1,2},#REF!&amp;#REF!,#REF!),2,FALSE)</f>
        <v>#REF!</v>
      </c>
      <c r="H4" s="10" t="e">
        <f t="array" ref="H4">CONCATENATE("SRID=4326;","POINT(",VLOOKUP($A4&amp;'Dropdown Listen neu'!$A$67,CHOOSE({1,2},#REF!&amp;#REF!,#REF!),2,FALSE), " ",VLOOKUP($A4&amp;'Dropdown Listen neu'!$A$67,CHOOSE({1,2},#REF!&amp;#REF!,#REF!),2,FALSE), ")")</f>
        <v>#REF!</v>
      </c>
      <c r="I4" s="10" t="e">
        <f t="array" ref="I4">VLOOKUP(VLOOKUP($A4&amp;'Dropdown Listen neu'!$A$56,CHOOSE({1,2},#REF!&amp;#REF!,#REF!),2,FALSE),'Dropdown Listen neu'!$A$26:$B$53,2,FALSE)</f>
        <v>#REF!</v>
      </c>
      <c r="J4" s="7" t="s">
        <v>231</v>
      </c>
      <c r="K4" s="10" t="e">
        <f t="array" ref="K4">VLOOKUP($A4&amp;'Dropdown Listen neu'!$A$61,CHOOSE({1,2},#REF!&amp;#REF!,#REF!),2,FALSE)</f>
        <v>#REF!</v>
      </c>
      <c r="L4" s="10"/>
      <c r="M4" s="28" t="s">
        <v>171</v>
      </c>
      <c r="N4" t="e">
        <f>#REF!</f>
        <v>#REF!</v>
      </c>
      <c r="O4" s="5" t="e">
        <f>#REF!</f>
        <v>#REF!</v>
      </c>
      <c r="P4" t="e">
        <f>#REF!</f>
        <v>#REF!</v>
      </c>
      <c r="Q4" t="e">
        <f>#REF!</f>
        <v>#REF!</v>
      </c>
      <c r="R4" s="27" t="e">
        <f>#REF!</f>
        <v>#REF!</v>
      </c>
      <c r="S4" t="e">
        <f>#REF!*#REF!/100</f>
        <v>#REF!</v>
      </c>
      <c r="T4" t="e">
        <f>#REF!*#REF!/100</f>
        <v>#REF!</v>
      </c>
      <c r="U4" t="e">
        <f>#REF!*#REF!/100</f>
        <v>#REF!</v>
      </c>
      <c r="V4" t="e">
        <f>#REF!*#REF!/100</f>
        <v>#REF!</v>
      </c>
      <c r="W4" s="39" t="e">
        <f>#REF!*#REF!/100</f>
        <v>#REF!</v>
      </c>
      <c r="X4" s="5" t="s">
        <v>145</v>
      </c>
      <c r="Y4" t="e">
        <f>#REF!*#REF!/100</f>
        <v>#REF!</v>
      </c>
      <c r="Z4" t="e">
        <f>#REF!*#REF!/100</f>
        <v>#REF!</v>
      </c>
      <c r="AA4" t="e">
        <f>#REF!*#REF!/100</f>
        <v>#REF!</v>
      </c>
      <c r="AB4" s="5" t="s">
        <v>145</v>
      </c>
    </row>
    <row r="5" spans="1:28" x14ac:dyDescent="0.25">
      <c r="A5" s="10" t="e">
        <f>#REF!</f>
        <v>#REF!</v>
      </c>
      <c r="B5" s="10" t="e">
        <f t="array" ref="B5">VLOOKUP($A5&amp;'Dropdown Listen neu'!$A$57,CHOOSE({1,2},#REF!&amp;#REF!,#REF!),2,FALSE)</f>
        <v>#REF!</v>
      </c>
      <c r="C5" s="10" t="e">
        <f t="array" ref="C5">VLOOKUP($A5&amp;'Dropdown Listen neu'!$A$58,CHOOSE({1,2},#REF!&amp;#REF!,#REF!),2,FALSE)</f>
        <v>#REF!</v>
      </c>
      <c r="D5" s="10" t="e">
        <f t="array" ref="D5">VLOOKUP($A5&amp;'Dropdown Listen neu'!$A$63,CHOOSE({1,2},#REF!&amp;#REF!,#REF!),2,FALSE)</f>
        <v>#REF!</v>
      </c>
      <c r="E5" s="10" t="e">
        <f t="array" ref="E5">VLOOKUP($A5&amp;'Dropdown Listen neu'!$A$64,CHOOSE({1,2},#REF!&amp;#REF!,#REF!),2,FALSE)</f>
        <v>#REF!</v>
      </c>
      <c r="F5" s="10" t="e">
        <f t="array" ref="F5">VLOOKUP($A5&amp;'Dropdown Listen neu'!$A$65,CHOOSE({1,2},#REF!&amp;#REF!,#REF!),2,FALSE)</f>
        <v>#REF!</v>
      </c>
      <c r="G5" s="10" t="e">
        <f t="array" ref="G5">VLOOKUP($A5&amp;'Dropdown Listen neu'!$A$66,CHOOSE({1,2},#REF!&amp;#REF!,#REF!),2,FALSE)</f>
        <v>#REF!</v>
      </c>
      <c r="H5" s="10" t="e">
        <f t="array" ref="H5">CONCATENATE("SRID=4326;","POINT(",VLOOKUP($A5&amp;'Dropdown Listen neu'!$A$67,CHOOSE({1,2},#REF!&amp;#REF!,#REF!),2,FALSE), " ",VLOOKUP($A5&amp;'Dropdown Listen neu'!$A$67,CHOOSE({1,2},#REF!&amp;#REF!,#REF!),2,FALSE), ")")</f>
        <v>#REF!</v>
      </c>
      <c r="I5" s="10" t="e">
        <f t="array" ref="I5">VLOOKUP(VLOOKUP($A5&amp;'Dropdown Listen neu'!$A$56,CHOOSE({1,2},#REF!&amp;#REF!,#REF!),2,FALSE),'Dropdown Listen neu'!$A$26:$B$53,2,FALSE)</f>
        <v>#REF!</v>
      </c>
      <c r="J5" s="7" t="s">
        <v>231</v>
      </c>
      <c r="K5" s="10" t="e">
        <f t="array" ref="K5">VLOOKUP($A5&amp;'Dropdown Listen neu'!$A$61,CHOOSE({1,2},#REF!&amp;#REF!,#REF!),2,FALSE)</f>
        <v>#REF!</v>
      </c>
      <c r="L5" s="10"/>
      <c r="M5" s="28" t="s">
        <v>171</v>
      </c>
      <c r="N5" t="e">
        <f>#REF!</f>
        <v>#REF!</v>
      </c>
      <c r="O5" s="5" t="e">
        <f>#REF!</f>
        <v>#REF!</v>
      </c>
      <c r="P5" t="e">
        <f>#REF!</f>
        <v>#REF!</v>
      </c>
      <c r="Q5" t="e">
        <f>#REF!</f>
        <v>#REF!</v>
      </c>
      <c r="R5" s="27" t="e">
        <f>#REF!</f>
        <v>#REF!</v>
      </c>
      <c r="S5" t="e">
        <f>#REF!*#REF!/100</f>
        <v>#REF!</v>
      </c>
      <c r="T5" t="e">
        <f>#REF!*#REF!/100</f>
        <v>#REF!</v>
      </c>
      <c r="U5" t="e">
        <f>#REF!*#REF!/100</f>
        <v>#REF!</v>
      </c>
      <c r="V5" t="e">
        <f>#REF!*#REF!/100</f>
        <v>#REF!</v>
      </c>
      <c r="W5" s="39" t="e">
        <f>#REF!*#REF!/100</f>
        <v>#REF!</v>
      </c>
      <c r="X5" s="5" t="s">
        <v>145</v>
      </c>
      <c r="Y5" t="e">
        <f>#REF!*#REF!/100</f>
        <v>#REF!</v>
      </c>
      <c r="Z5" t="e">
        <f>#REF!*#REF!/100</f>
        <v>#REF!</v>
      </c>
      <c r="AA5" t="e">
        <f>#REF!*#REF!/100</f>
        <v>#REF!</v>
      </c>
      <c r="AB5" s="5" t="s">
        <v>145</v>
      </c>
    </row>
    <row r="6" spans="1:28" x14ac:dyDescent="0.25">
      <c r="A6" s="10" t="e">
        <f>#REF!</f>
        <v>#REF!</v>
      </c>
      <c r="B6" s="10" t="e">
        <f t="array" ref="B6">VLOOKUP($A6&amp;'Dropdown Listen neu'!$A$57,CHOOSE({1,2},#REF!&amp;#REF!,#REF!),2,FALSE)</f>
        <v>#REF!</v>
      </c>
      <c r="C6" s="10" t="e">
        <f t="array" ref="C6">VLOOKUP($A6&amp;'Dropdown Listen neu'!$A$58,CHOOSE({1,2},#REF!&amp;#REF!,#REF!),2,FALSE)</f>
        <v>#REF!</v>
      </c>
      <c r="D6" s="10" t="e">
        <f t="array" ref="D6">VLOOKUP($A6&amp;'Dropdown Listen neu'!$A$63,CHOOSE({1,2},#REF!&amp;#REF!,#REF!),2,FALSE)</f>
        <v>#REF!</v>
      </c>
      <c r="E6" s="10" t="e">
        <f t="array" ref="E6">VLOOKUP($A6&amp;'Dropdown Listen neu'!$A$64,CHOOSE({1,2},#REF!&amp;#REF!,#REF!),2,FALSE)</f>
        <v>#REF!</v>
      </c>
      <c r="F6" s="10" t="e">
        <f t="array" ref="F6">VLOOKUP($A6&amp;'Dropdown Listen neu'!$A$65,CHOOSE({1,2},#REF!&amp;#REF!,#REF!),2,FALSE)</f>
        <v>#REF!</v>
      </c>
      <c r="G6" s="10" t="e">
        <f t="array" ref="G6">VLOOKUP($A6&amp;'Dropdown Listen neu'!$A$66,CHOOSE({1,2},#REF!&amp;#REF!,#REF!),2,FALSE)</f>
        <v>#REF!</v>
      </c>
      <c r="H6" s="10" t="e">
        <f t="array" ref="H6">CONCATENATE("SRID=4326;","POINT(",VLOOKUP($A6&amp;'Dropdown Listen neu'!$A$67,CHOOSE({1,2},#REF!&amp;#REF!,#REF!),2,FALSE), " ",VLOOKUP($A6&amp;'Dropdown Listen neu'!$A$67,CHOOSE({1,2},#REF!&amp;#REF!,#REF!),2,FALSE), ")")</f>
        <v>#REF!</v>
      </c>
      <c r="I6" s="10" t="e">
        <f t="array" ref="I6">VLOOKUP(VLOOKUP($A6&amp;'Dropdown Listen neu'!$A$56,CHOOSE({1,2},#REF!&amp;#REF!,#REF!),2,FALSE),'Dropdown Listen neu'!$A$26:$B$53,2,FALSE)</f>
        <v>#REF!</v>
      </c>
      <c r="J6" s="7" t="s">
        <v>231</v>
      </c>
      <c r="K6" s="10" t="e">
        <f t="array" ref="K6">VLOOKUP($A6&amp;'Dropdown Listen neu'!$A$61,CHOOSE({1,2},#REF!&amp;#REF!,#REF!),2,FALSE)</f>
        <v>#REF!</v>
      </c>
      <c r="L6" s="10"/>
      <c r="M6" s="28" t="s">
        <v>171</v>
      </c>
      <c r="N6" t="e">
        <f>#REF!</f>
        <v>#REF!</v>
      </c>
      <c r="O6" s="5" t="e">
        <f>#REF!</f>
        <v>#REF!</v>
      </c>
      <c r="P6" t="e">
        <f>#REF!</f>
        <v>#REF!</v>
      </c>
      <c r="Q6" t="e">
        <f>#REF!</f>
        <v>#REF!</v>
      </c>
      <c r="R6" s="27" t="e">
        <f>#REF!</f>
        <v>#REF!</v>
      </c>
      <c r="S6" t="e">
        <f>#REF!*#REF!/100</f>
        <v>#REF!</v>
      </c>
      <c r="T6" t="e">
        <f>#REF!*#REF!/100</f>
        <v>#REF!</v>
      </c>
      <c r="U6" t="e">
        <f>#REF!*#REF!/100</f>
        <v>#REF!</v>
      </c>
      <c r="V6" t="e">
        <f>#REF!*#REF!/100</f>
        <v>#REF!</v>
      </c>
      <c r="W6" s="39" t="e">
        <f>#REF!*#REF!/100</f>
        <v>#REF!</v>
      </c>
      <c r="X6" s="5" t="s">
        <v>145</v>
      </c>
      <c r="Y6" t="e">
        <f>#REF!*#REF!/100</f>
        <v>#REF!</v>
      </c>
      <c r="Z6" t="e">
        <f>#REF!*#REF!/100</f>
        <v>#REF!</v>
      </c>
      <c r="AA6" t="e">
        <f>#REF!*#REF!/100</f>
        <v>#REF!</v>
      </c>
      <c r="AB6" s="5" t="s">
        <v>145</v>
      </c>
    </row>
    <row r="7" spans="1:28" x14ac:dyDescent="0.25">
      <c r="A7" s="10" t="e">
        <f>#REF!</f>
        <v>#REF!</v>
      </c>
      <c r="B7" s="10" t="e">
        <f t="array" ref="B7">VLOOKUP($A7&amp;'Dropdown Listen neu'!$A$57,CHOOSE({1,2},#REF!&amp;#REF!,#REF!),2,FALSE)</f>
        <v>#REF!</v>
      </c>
      <c r="C7" s="10" t="e">
        <f t="array" ref="C7">VLOOKUP($A7&amp;'Dropdown Listen neu'!$A$58,CHOOSE({1,2},#REF!&amp;#REF!,#REF!),2,FALSE)</f>
        <v>#REF!</v>
      </c>
      <c r="D7" s="10" t="e">
        <f t="array" ref="D7">VLOOKUP($A7&amp;'Dropdown Listen neu'!$A$63,CHOOSE({1,2},#REF!&amp;#REF!,#REF!),2,FALSE)</f>
        <v>#REF!</v>
      </c>
      <c r="E7" s="10" t="e">
        <f t="array" ref="E7">VLOOKUP($A7&amp;'Dropdown Listen neu'!$A$64,CHOOSE({1,2},#REF!&amp;#REF!,#REF!),2,FALSE)</f>
        <v>#REF!</v>
      </c>
      <c r="F7" s="10" t="e">
        <f t="array" ref="F7">VLOOKUP($A7&amp;'Dropdown Listen neu'!$A$65,CHOOSE({1,2},#REF!&amp;#REF!,#REF!),2,FALSE)</f>
        <v>#REF!</v>
      </c>
      <c r="G7" s="10" t="e">
        <f t="array" ref="G7">VLOOKUP($A7&amp;'Dropdown Listen neu'!$A$66,CHOOSE({1,2},#REF!&amp;#REF!,#REF!),2,FALSE)</f>
        <v>#REF!</v>
      </c>
      <c r="H7" s="10" t="e">
        <f t="array" ref="H7">CONCATENATE("SRID=4326;","POINT(",VLOOKUP($A7&amp;'Dropdown Listen neu'!$A$67,CHOOSE({1,2},#REF!&amp;#REF!,#REF!),2,FALSE), " ",VLOOKUP($A7&amp;'Dropdown Listen neu'!$A$67,CHOOSE({1,2},#REF!&amp;#REF!,#REF!),2,FALSE), ")")</f>
        <v>#REF!</v>
      </c>
      <c r="I7" s="10" t="e">
        <f t="array" ref="I7">VLOOKUP(VLOOKUP($A7&amp;'Dropdown Listen neu'!$A$56,CHOOSE({1,2},#REF!&amp;#REF!,#REF!),2,FALSE),'Dropdown Listen neu'!$A$26:$B$53,2,FALSE)</f>
        <v>#REF!</v>
      </c>
      <c r="J7" s="7" t="s">
        <v>231</v>
      </c>
      <c r="K7" s="10" t="e">
        <f t="array" ref="K7">VLOOKUP($A7&amp;'Dropdown Listen neu'!$A$61,CHOOSE({1,2},#REF!&amp;#REF!,#REF!),2,FALSE)</f>
        <v>#REF!</v>
      </c>
      <c r="L7" s="10"/>
      <c r="M7" s="28" t="s">
        <v>171</v>
      </c>
      <c r="N7" t="e">
        <f>#REF!</f>
        <v>#REF!</v>
      </c>
      <c r="O7" s="5" t="e">
        <f>#REF!</f>
        <v>#REF!</v>
      </c>
      <c r="P7" t="e">
        <f>#REF!</f>
        <v>#REF!</v>
      </c>
      <c r="Q7" t="e">
        <f>#REF!</f>
        <v>#REF!</v>
      </c>
      <c r="R7" s="27" t="e">
        <f>#REF!</f>
        <v>#REF!</v>
      </c>
      <c r="S7" t="e">
        <f>#REF!*#REF!/100</f>
        <v>#REF!</v>
      </c>
      <c r="T7" t="e">
        <f>#REF!*#REF!/100</f>
        <v>#REF!</v>
      </c>
      <c r="U7" t="e">
        <f>#REF!*#REF!/100</f>
        <v>#REF!</v>
      </c>
      <c r="V7" t="e">
        <f>#REF!*#REF!/100</f>
        <v>#REF!</v>
      </c>
      <c r="W7" s="39" t="e">
        <f>#REF!*#REF!/100</f>
        <v>#REF!</v>
      </c>
      <c r="X7" s="5" t="s">
        <v>145</v>
      </c>
      <c r="Y7" t="e">
        <f>#REF!*#REF!/100</f>
        <v>#REF!</v>
      </c>
      <c r="Z7" t="e">
        <f>#REF!*#REF!/100</f>
        <v>#REF!</v>
      </c>
      <c r="AA7" t="e">
        <f>#REF!*#REF!/100</f>
        <v>#REF!</v>
      </c>
      <c r="AB7" s="5" t="s">
        <v>145</v>
      </c>
    </row>
    <row r="8" spans="1:28" x14ac:dyDescent="0.25">
      <c r="A8" s="10" t="e">
        <f>#REF!</f>
        <v>#REF!</v>
      </c>
      <c r="B8" s="10" t="e">
        <f t="array" ref="B8">VLOOKUP($A8&amp;'Dropdown Listen neu'!$A$57,CHOOSE({1,2},#REF!&amp;#REF!,#REF!),2,FALSE)</f>
        <v>#REF!</v>
      </c>
      <c r="C8" s="10" t="e">
        <f t="array" ref="C8">VLOOKUP($A8&amp;'Dropdown Listen neu'!$A$58,CHOOSE({1,2},#REF!&amp;#REF!,#REF!),2,FALSE)</f>
        <v>#REF!</v>
      </c>
      <c r="D8" s="10" t="e">
        <f t="array" ref="D8">VLOOKUP($A8&amp;'Dropdown Listen neu'!$A$63,CHOOSE({1,2},#REF!&amp;#REF!,#REF!),2,FALSE)</f>
        <v>#REF!</v>
      </c>
      <c r="E8" s="10" t="e">
        <f t="array" ref="E8">VLOOKUP($A8&amp;'Dropdown Listen neu'!$A$64,CHOOSE({1,2},#REF!&amp;#REF!,#REF!),2,FALSE)</f>
        <v>#REF!</v>
      </c>
      <c r="F8" s="10" t="e">
        <f t="array" ref="F8">VLOOKUP($A8&amp;'Dropdown Listen neu'!$A$65,CHOOSE({1,2},#REF!&amp;#REF!,#REF!),2,FALSE)</f>
        <v>#REF!</v>
      </c>
      <c r="G8" s="10" t="e">
        <f t="array" ref="G8">VLOOKUP($A8&amp;'Dropdown Listen neu'!$A$66,CHOOSE({1,2},#REF!&amp;#REF!,#REF!),2,FALSE)</f>
        <v>#REF!</v>
      </c>
      <c r="H8" s="10" t="e">
        <f t="array" ref="H8">CONCATENATE("SRID=4326;","POINT(",VLOOKUP($A8&amp;'Dropdown Listen neu'!$A$67,CHOOSE({1,2},#REF!&amp;#REF!,#REF!),2,FALSE), " ",VLOOKUP($A8&amp;'Dropdown Listen neu'!$A$67,CHOOSE({1,2},#REF!&amp;#REF!,#REF!),2,FALSE), ")")</f>
        <v>#REF!</v>
      </c>
      <c r="I8" s="10" t="e">
        <f t="array" ref="I8">VLOOKUP(VLOOKUP($A8&amp;'Dropdown Listen neu'!$A$56,CHOOSE({1,2},#REF!&amp;#REF!,#REF!),2,FALSE),'Dropdown Listen neu'!$A$26:$B$53,2,FALSE)</f>
        <v>#REF!</v>
      </c>
      <c r="J8" s="7" t="s">
        <v>231</v>
      </c>
      <c r="K8" s="10" t="e">
        <f t="array" ref="K8">VLOOKUP($A8&amp;'Dropdown Listen neu'!$A$61,CHOOSE({1,2},#REF!&amp;#REF!,#REF!),2,FALSE)</f>
        <v>#REF!</v>
      </c>
      <c r="L8" s="10"/>
      <c r="M8" s="28" t="s">
        <v>171</v>
      </c>
      <c r="N8" t="e">
        <f>#REF!</f>
        <v>#REF!</v>
      </c>
      <c r="O8" s="5" t="e">
        <f>#REF!</f>
        <v>#REF!</v>
      </c>
      <c r="P8" t="e">
        <f>#REF!</f>
        <v>#REF!</v>
      </c>
      <c r="Q8" t="e">
        <f>#REF!</f>
        <v>#REF!</v>
      </c>
      <c r="R8" s="27" t="e">
        <f>#REF!</f>
        <v>#REF!</v>
      </c>
      <c r="S8" t="e">
        <f>#REF!*#REF!/100</f>
        <v>#REF!</v>
      </c>
      <c r="T8" t="e">
        <f>#REF!*#REF!/100</f>
        <v>#REF!</v>
      </c>
      <c r="U8" t="e">
        <f>#REF!*#REF!/100</f>
        <v>#REF!</v>
      </c>
      <c r="V8" t="e">
        <f>#REF!*#REF!/100</f>
        <v>#REF!</v>
      </c>
      <c r="W8" s="39" t="e">
        <f>#REF!*#REF!/100</f>
        <v>#REF!</v>
      </c>
      <c r="X8" s="5" t="s">
        <v>145</v>
      </c>
      <c r="Y8" t="e">
        <f>#REF!*#REF!/100</f>
        <v>#REF!</v>
      </c>
      <c r="Z8" t="e">
        <f>#REF!*#REF!/100</f>
        <v>#REF!</v>
      </c>
      <c r="AA8" t="e">
        <f>#REF!*#REF!/100</f>
        <v>#REF!</v>
      </c>
      <c r="AB8" s="5" t="s">
        <v>145</v>
      </c>
    </row>
    <row r="9" spans="1:28" x14ac:dyDescent="0.25">
      <c r="A9" s="10" t="e">
        <f>#REF!</f>
        <v>#REF!</v>
      </c>
      <c r="B9" s="10" t="e">
        <f t="array" ref="B9">VLOOKUP($A9&amp;'Dropdown Listen neu'!$A$57,CHOOSE({1,2},#REF!&amp;#REF!,#REF!),2,FALSE)</f>
        <v>#REF!</v>
      </c>
      <c r="C9" s="10" t="e">
        <f t="array" ref="C9">VLOOKUP($A9&amp;'Dropdown Listen neu'!$A$58,CHOOSE({1,2},#REF!&amp;#REF!,#REF!),2,FALSE)</f>
        <v>#REF!</v>
      </c>
      <c r="D9" s="10" t="e">
        <f t="array" ref="D9">VLOOKUP($A9&amp;'Dropdown Listen neu'!$A$63,CHOOSE({1,2},#REF!&amp;#REF!,#REF!),2,FALSE)</f>
        <v>#REF!</v>
      </c>
      <c r="E9" s="10" t="e">
        <f t="array" ref="E9">VLOOKUP($A9&amp;'Dropdown Listen neu'!$A$64,CHOOSE({1,2},#REF!&amp;#REF!,#REF!),2,FALSE)</f>
        <v>#REF!</v>
      </c>
      <c r="F9" s="10" t="e">
        <f t="array" ref="F9">VLOOKUP($A9&amp;'Dropdown Listen neu'!$A$65,CHOOSE({1,2},#REF!&amp;#REF!,#REF!),2,FALSE)</f>
        <v>#REF!</v>
      </c>
      <c r="G9" s="10" t="e">
        <f t="array" ref="G9">VLOOKUP($A9&amp;'Dropdown Listen neu'!$A$66,CHOOSE({1,2},#REF!&amp;#REF!,#REF!),2,FALSE)</f>
        <v>#REF!</v>
      </c>
      <c r="H9" s="10" t="e">
        <f t="array" ref="H9">CONCATENATE("SRID=4326;","POINT(",VLOOKUP($A9&amp;'Dropdown Listen neu'!$A$67,CHOOSE({1,2},#REF!&amp;#REF!,#REF!),2,FALSE), " ",VLOOKUP($A9&amp;'Dropdown Listen neu'!$A$67,CHOOSE({1,2},#REF!&amp;#REF!,#REF!),2,FALSE), ")")</f>
        <v>#REF!</v>
      </c>
      <c r="I9" s="10" t="e">
        <f t="array" ref="I9">VLOOKUP(VLOOKUP($A9&amp;'Dropdown Listen neu'!$A$56,CHOOSE({1,2},#REF!&amp;#REF!,#REF!),2,FALSE),'Dropdown Listen neu'!$A$26:$B$53,2,FALSE)</f>
        <v>#REF!</v>
      </c>
      <c r="J9" s="7" t="s">
        <v>231</v>
      </c>
      <c r="K9" s="10" t="e">
        <f t="array" ref="K9">VLOOKUP($A9&amp;'Dropdown Listen neu'!$A$61,CHOOSE({1,2},#REF!&amp;#REF!,#REF!),2,FALSE)</f>
        <v>#REF!</v>
      </c>
      <c r="L9" s="10"/>
      <c r="M9" s="28" t="s">
        <v>171</v>
      </c>
      <c r="N9" t="e">
        <f>#REF!</f>
        <v>#REF!</v>
      </c>
      <c r="O9" s="5" t="e">
        <f>#REF!</f>
        <v>#REF!</v>
      </c>
      <c r="P9" t="e">
        <f>#REF!</f>
        <v>#REF!</v>
      </c>
      <c r="Q9" t="e">
        <f>#REF!</f>
        <v>#REF!</v>
      </c>
      <c r="R9" s="27" t="e">
        <f>#REF!</f>
        <v>#REF!</v>
      </c>
      <c r="S9" t="e">
        <f>#REF!*#REF!/100</f>
        <v>#REF!</v>
      </c>
      <c r="T9" t="e">
        <f>#REF!*#REF!/100</f>
        <v>#REF!</v>
      </c>
      <c r="U9" t="e">
        <f>#REF!*#REF!/100</f>
        <v>#REF!</v>
      </c>
      <c r="V9" t="e">
        <f>#REF!*#REF!/100</f>
        <v>#REF!</v>
      </c>
      <c r="W9" s="39" t="e">
        <f>#REF!*#REF!/100</f>
        <v>#REF!</v>
      </c>
      <c r="X9" s="5" t="s">
        <v>145</v>
      </c>
      <c r="Y9" t="e">
        <f>#REF!*#REF!/100</f>
        <v>#REF!</v>
      </c>
      <c r="Z9" t="e">
        <f>#REF!*#REF!/100</f>
        <v>#REF!</v>
      </c>
      <c r="AA9" t="e">
        <f>#REF!*#REF!/100</f>
        <v>#REF!</v>
      </c>
      <c r="AB9" s="5" t="s">
        <v>145</v>
      </c>
    </row>
    <row r="10" spans="1:28" x14ac:dyDescent="0.25">
      <c r="A10" s="10" t="e">
        <f>#REF!</f>
        <v>#REF!</v>
      </c>
      <c r="B10" s="10" t="e">
        <f t="array" ref="B10">VLOOKUP($A10&amp;'Dropdown Listen neu'!$A$57,CHOOSE({1,2},#REF!&amp;#REF!,#REF!),2,FALSE)</f>
        <v>#REF!</v>
      </c>
      <c r="C10" s="10" t="e">
        <f t="array" ref="C10">VLOOKUP($A10&amp;'Dropdown Listen neu'!$A$58,CHOOSE({1,2},#REF!&amp;#REF!,#REF!),2,FALSE)</f>
        <v>#REF!</v>
      </c>
      <c r="D10" s="10" t="e">
        <f t="array" ref="D10">VLOOKUP($A10&amp;'Dropdown Listen neu'!$A$63,CHOOSE({1,2},#REF!&amp;#REF!,#REF!),2,FALSE)</f>
        <v>#REF!</v>
      </c>
      <c r="E10" s="10" t="e">
        <f t="array" ref="E10">VLOOKUP($A10&amp;'Dropdown Listen neu'!$A$64,CHOOSE({1,2},#REF!&amp;#REF!,#REF!),2,FALSE)</f>
        <v>#REF!</v>
      </c>
      <c r="F10" s="10" t="e">
        <f t="array" ref="F10">VLOOKUP($A10&amp;'Dropdown Listen neu'!$A$65,CHOOSE({1,2},#REF!&amp;#REF!,#REF!),2,FALSE)</f>
        <v>#REF!</v>
      </c>
      <c r="G10" s="10" t="e">
        <f t="array" ref="G10">VLOOKUP($A10&amp;'Dropdown Listen neu'!$A$66,CHOOSE({1,2},#REF!&amp;#REF!,#REF!),2,FALSE)</f>
        <v>#REF!</v>
      </c>
      <c r="H10" s="10" t="e">
        <f t="array" ref="H10">CONCATENATE("SRID=4326;","POINT(",VLOOKUP($A10&amp;'Dropdown Listen neu'!$A$67,CHOOSE({1,2},#REF!&amp;#REF!,#REF!),2,FALSE), " ",VLOOKUP($A10&amp;'Dropdown Listen neu'!$A$67,CHOOSE({1,2},#REF!&amp;#REF!,#REF!),2,FALSE), ")")</f>
        <v>#REF!</v>
      </c>
      <c r="I10" s="10" t="e">
        <f t="array" ref="I10">VLOOKUP(VLOOKUP($A10&amp;'Dropdown Listen neu'!$A$56,CHOOSE({1,2},#REF!&amp;#REF!,#REF!),2,FALSE),'Dropdown Listen neu'!$A$26:$B$53,2,FALSE)</f>
        <v>#REF!</v>
      </c>
      <c r="J10" s="7" t="s">
        <v>231</v>
      </c>
      <c r="K10" s="10" t="e">
        <f t="array" ref="K10">VLOOKUP($A10&amp;'Dropdown Listen neu'!$A$61,CHOOSE({1,2},#REF!&amp;#REF!,#REF!),2,FALSE)</f>
        <v>#REF!</v>
      </c>
      <c r="L10" s="10"/>
      <c r="M10" s="28" t="s">
        <v>171</v>
      </c>
      <c r="N10" t="e">
        <f>#REF!</f>
        <v>#REF!</v>
      </c>
      <c r="O10" s="5" t="e">
        <f>#REF!</f>
        <v>#REF!</v>
      </c>
      <c r="P10" t="e">
        <f>#REF!</f>
        <v>#REF!</v>
      </c>
      <c r="Q10" t="e">
        <f>#REF!</f>
        <v>#REF!</v>
      </c>
      <c r="R10" s="27" t="e">
        <f>#REF!</f>
        <v>#REF!</v>
      </c>
      <c r="S10" t="e">
        <f>#REF!*#REF!/100</f>
        <v>#REF!</v>
      </c>
      <c r="T10" t="e">
        <f>#REF!*#REF!/100</f>
        <v>#REF!</v>
      </c>
      <c r="U10" t="e">
        <f>#REF!*#REF!/100</f>
        <v>#REF!</v>
      </c>
      <c r="V10" t="e">
        <f>#REF!*#REF!/100</f>
        <v>#REF!</v>
      </c>
      <c r="W10" s="39" t="e">
        <f>#REF!*#REF!/100</f>
        <v>#REF!</v>
      </c>
      <c r="X10" s="5" t="s">
        <v>145</v>
      </c>
      <c r="Y10" t="e">
        <f>#REF!*#REF!/100</f>
        <v>#REF!</v>
      </c>
      <c r="Z10" t="e">
        <f>#REF!*#REF!/100</f>
        <v>#REF!</v>
      </c>
      <c r="AA10" t="e">
        <f>#REF!*#REF!/100</f>
        <v>#REF!</v>
      </c>
      <c r="AB10" s="5" t="s">
        <v>145</v>
      </c>
    </row>
    <row r="11" spans="1:28" x14ac:dyDescent="0.25">
      <c r="A11" s="10" t="e">
        <f>#REF!</f>
        <v>#REF!</v>
      </c>
      <c r="B11" s="10" t="e">
        <f t="array" ref="B11">VLOOKUP($A11&amp;'Dropdown Listen neu'!$A$57,CHOOSE({1,2},#REF!&amp;#REF!,#REF!),2,FALSE)</f>
        <v>#REF!</v>
      </c>
      <c r="C11" s="10" t="e">
        <f t="array" ref="C11">VLOOKUP($A11&amp;'Dropdown Listen neu'!$A$58,CHOOSE({1,2},#REF!&amp;#REF!,#REF!),2,FALSE)</f>
        <v>#REF!</v>
      </c>
      <c r="D11" s="10" t="e">
        <f t="array" ref="D11">VLOOKUP($A11&amp;'Dropdown Listen neu'!$A$63,CHOOSE({1,2},#REF!&amp;#REF!,#REF!),2,FALSE)</f>
        <v>#REF!</v>
      </c>
      <c r="E11" s="10" t="e">
        <f t="array" ref="E11">VLOOKUP($A11&amp;'Dropdown Listen neu'!$A$64,CHOOSE({1,2},#REF!&amp;#REF!,#REF!),2,FALSE)</f>
        <v>#REF!</v>
      </c>
      <c r="F11" s="10" t="e">
        <f t="array" ref="F11">VLOOKUP($A11&amp;'Dropdown Listen neu'!$A$65,CHOOSE({1,2},#REF!&amp;#REF!,#REF!),2,FALSE)</f>
        <v>#REF!</v>
      </c>
      <c r="G11" s="10" t="e">
        <f t="array" ref="G11">VLOOKUP($A11&amp;'Dropdown Listen neu'!$A$66,CHOOSE({1,2},#REF!&amp;#REF!,#REF!),2,FALSE)</f>
        <v>#REF!</v>
      </c>
      <c r="H11" s="10" t="e">
        <f t="array" ref="H11">CONCATENATE("SRID=4326;","POINT(",VLOOKUP($A11&amp;'Dropdown Listen neu'!$A$67,CHOOSE({1,2},#REF!&amp;#REF!,#REF!),2,FALSE), " ",VLOOKUP($A11&amp;'Dropdown Listen neu'!$A$67,CHOOSE({1,2},#REF!&amp;#REF!,#REF!),2,FALSE), ")")</f>
        <v>#REF!</v>
      </c>
      <c r="I11" s="10" t="e">
        <f t="array" ref="I11">VLOOKUP(VLOOKUP($A11&amp;'Dropdown Listen neu'!$A$56,CHOOSE({1,2},#REF!&amp;#REF!,#REF!),2,FALSE),'Dropdown Listen neu'!$A$26:$B$53,2,FALSE)</f>
        <v>#REF!</v>
      </c>
      <c r="J11" s="7" t="s">
        <v>231</v>
      </c>
      <c r="K11" s="10" t="e">
        <f t="array" ref="K11">VLOOKUP($A11&amp;'Dropdown Listen neu'!$A$61,CHOOSE({1,2},#REF!&amp;#REF!,#REF!),2,FALSE)</f>
        <v>#REF!</v>
      </c>
      <c r="L11" s="10"/>
      <c r="M11" s="28" t="s">
        <v>171</v>
      </c>
      <c r="N11" t="e">
        <f>#REF!</f>
        <v>#REF!</v>
      </c>
      <c r="O11" s="5" t="e">
        <f>#REF!</f>
        <v>#REF!</v>
      </c>
      <c r="P11" t="e">
        <f>#REF!</f>
        <v>#REF!</v>
      </c>
      <c r="Q11" t="e">
        <f>#REF!</f>
        <v>#REF!</v>
      </c>
      <c r="R11" s="27" t="e">
        <f>#REF!</f>
        <v>#REF!</v>
      </c>
      <c r="S11" t="e">
        <f>#REF!*#REF!/100</f>
        <v>#REF!</v>
      </c>
      <c r="T11" t="e">
        <f>#REF!*#REF!/100</f>
        <v>#REF!</v>
      </c>
      <c r="U11" t="e">
        <f>#REF!*#REF!/100</f>
        <v>#REF!</v>
      </c>
      <c r="V11" t="e">
        <f>#REF!*#REF!/100</f>
        <v>#REF!</v>
      </c>
      <c r="W11" s="39" t="e">
        <f>#REF!*#REF!/100</f>
        <v>#REF!</v>
      </c>
      <c r="X11" s="5" t="s">
        <v>145</v>
      </c>
      <c r="Y11" t="e">
        <f>#REF!*#REF!/100</f>
        <v>#REF!</v>
      </c>
      <c r="Z11" t="e">
        <f>#REF!*#REF!/100</f>
        <v>#REF!</v>
      </c>
      <c r="AA11" t="e">
        <f>#REF!*#REF!/100</f>
        <v>#REF!</v>
      </c>
      <c r="AB11" s="5" t="s">
        <v>145</v>
      </c>
    </row>
    <row r="12" spans="1:28" x14ac:dyDescent="0.25">
      <c r="V12" s="32"/>
      <c r="W12" s="32"/>
      <c r="X12" s="32"/>
    </row>
    <row r="19" spans="17:27" x14ac:dyDescent="0.25">
      <c r="Q19" s="14"/>
    </row>
    <row r="30" spans="17:27" x14ac:dyDescent="0.25">
      <c r="Z30" s="13"/>
      <c r="AA30" s="12"/>
    </row>
    <row r="45" spans="27:27" x14ac:dyDescent="0.25">
      <c r="AA45" s="12"/>
    </row>
    <row r="49" spans="27:27" x14ac:dyDescent="0.25">
      <c r="AA49" s="12"/>
    </row>
    <row r="79" spans="16:26" x14ac:dyDescent="0.25">
      <c r="P79" s="12"/>
      <c r="Z79" s="12"/>
    </row>
    <row r="107" spans="25:25" x14ac:dyDescent="0.25">
      <c r="Y107" s="13"/>
    </row>
    <row r="124" spans="26:27" x14ac:dyDescent="0.25">
      <c r="Z124" s="13"/>
      <c r="AA124" s="13"/>
    </row>
    <row r="127" spans="26:27" x14ac:dyDescent="0.25">
      <c r="AA127" s="12"/>
    </row>
    <row r="136" spans="25:27" x14ac:dyDescent="0.25">
      <c r="Z136" s="12"/>
      <c r="AA136" s="12"/>
    </row>
    <row r="138" spans="25:27" x14ac:dyDescent="0.25">
      <c r="Y138" s="12"/>
    </row>
    <row r="188" spans="26:27" x14ac:dyDescent="0.25">
      <c r="Z188" s="12"/>
      <c r="AA188" s="12"/>
    </row>
    <row r="196" spans="25:27" x14ac:dyDescent="0.25">
      <c r="Z196" s="12"/>
      <c r="AA196" s="12"/>
    </row>
    <row r="198" spans="25:27" x14ac:dyDescent="0.25">
      <c r="Y198" s="12"/>
    </row>
    <row r="215" spans="16:16" x14ac:dyDescent="0.25">
      <c r="P215" s="12"/>
    </row>
    <row r="233" spans="26:27" x14ac:dyDescent="0.25">
      <c r="Z233" s="13"/>
      <c r="AA233" s="12"/>
    </row>
    <row r="237" spans="26:27" x14ac:dyDescent="0.25">
      <c r="Z237" s="12"/>
      <c r="AA237" s="12"/>
    </row>
    <row r="265" spans="26:27" x14ac:dyDescent="0.25">
      <c r="Z265" s="12"/>
      <c r="AA265" s="12"/>
    </row>
    <row r="274" spans="16:27" x14ac:dyDescent="0.25">
      <c r="P274" s="13"/>
      <c r="Z274" s="13"/>
      <c r="AA274" s="12"/>
    </row>
    <row r="314" spans="27:27" x14ac:dyDescent="0.25">
      <c r="AA314" s="13"/>
    </row>
    <row r="327" spans="16:27" x14ac:dyDescent="0.25">
      <c r="AA327" s="13"/>
    </row>
    <row r="328" spans="16:27" x14ac:dyDescent="0.25">
      <c r="P328" s="13"/>
      <c r="Z328" s="12"/>
      <c r="AA328" s="12"/>
    </row>
    <row r="332" spans="16:27" x14ac:dyDescent="0.25">
      <c r="Y332" s="12"/>
    </row>
    <row r="336" spans="16:27" x14ac:dyDescent="0.25">
      <c r="P336" s="12"/>
    </row>
    <row r="362" spans="26:27" x14ac:dyDescent="0.25">
      <c r="Z362" s="12"/>
      <c r="AA362" s="12"/>
    </row>
    <row r="373" spans="25:27" x14ac:dyDescent="0.25">
      <c r="Y373" s="13"/>
    </row>
    <row r="378" spans="25:27" x14ac:dyDescent="0.25">
      <c r="Y378" s="13"/>
    </row>
    <row r="382" spans="25:27" x14ac:dyDescent="0.25">
      <c r="Z382" s="12"/>
      <c r="AA382" s="12"/>
    </row>
    <row r="385" spans="26:27" x14ac:dyDescent="0.25">
      <c r="Z385" s="13"/>
      <c r="AA385" s="12"/>
    </row>
    <row r="426" spans="25:25" x14ac:dyDescent="0.25">
      <c r="Y426" s="12"/>
    </row>
    <row r="437" spans="25:26" x14ac:dyDescent="0.25">
      <c r="Y437" s="12"/>
    </row>
    <row r="445" spans="25:26" x14ac:dyDescent="0.25">
      <c r="Z445" s="13"/>
    </row>
    <row r="462" spans="16:16" x14ac:dyDescent="0.25">
      <c r="P462" s="12"/>
    </row>
    <row r="477" spans="25:27" x14ac:dyDescent="0.25">
      <c r="Y477" s="12"/>
    </row>
    <row r="478" spans="25:27" x14ac:dyDescent="0.25">
      <c r="Z478" s="13"/>
      <c r="AA478" s="13"/>
    </row>
    <row r="490" spans="26:26" x14ac:dyDescent="0.25">
      <c r="Z490" s="12"/>
    </row>
    <row r="504" spans="26:27" x14ac:dyDescent="0.25">
      <c r="Z504" s="12"/>
      <c r="AA504" s="12"/>
    </row>
    <row r="505" spans="26:27" x14ac:dyDescent="0.25">
      <c r="Z505" s="13"/>
      <c r="AA505" s="12"/>
    </row>
    <row r="556" spans="26:26" x14ac:dyDescent="0.25">
      <c r="Z556" s="13"/>
    </row>
    <row r="565" spans="27:27" x14ac:dyDescent="0.25">
      <c r="AA565" s="13"/>
    </row>
    <row r="588" spans="27:27" x14ac:dyDescent="0.25">
      <c r="AA588" s="12"/>
    </row>
    <row r="596" spans="25:27" x14ac:dyDescent="0.25">
      <c r="Z596" s="13"/>
      <c r="AA596" s="12"/>
    </row>
    <row r="597" spans="25:27" x14ac:dyDescent="0.25">
      <c r="AA597" s="12"/>
    </row>
    <row r="603" spans="25:27" x14ac:dyDescent="0.25">
      <c r="Y603" s="12"/>
    </row>
    <row r="608" spans="25:27" x14ac:dyDescent="0.25">
      <c r="Z608" s="13"/>
      <c r="AA608" s="12"/>
    </row>
    <row r="614" spans="26:27" x14ac:dyDescent="0.25">
      <c r="Z614" s="12"/>
    </row>
    <row r="623" spans="26:27" x14ac:dyDescent="0.25">
      <c r="AA623" s="13"/>
    </row>
    <row r="652" spans="16:16" x14ac:dyDescent="0.25">
      <c r="P652" s="12"/>
    </row>
    <row r="657" spans="16:26" x14ac:dyDescent="0.25">
      <c r="P657" s="13"/>
      <c r="Z657" s="13"/>
    </row>
    <row r="673" spans="25:27" x14ac:dyDescent="0.25">
      <c r="Y673" s="12"/>
    </row>
    <row r="683" spans="25:27" x14ac:dyDescent="0.25">
      <c r="AA683" s="13"/>
    </row>
    <row r="712" spans="25:25" x14ac:dyDescent="0.25">
      <c r="Y712" s="12"/>
    </row>
    <row r="726" spans="16:16" x14ac:dyDescent="0.25">
      <c r="P726" s="12"/>
    </row>
    <row r="769" spans="27:27" x14ac:dyDescent="0.25">
      <c r="AA769" s="13"/>
    </row>
    <row r="771" spans="27:27" x14ac:dyDescent="0.25">
      <c r="AA771" s="13"/>
    </row>
    <row r="785" spans="16:27" x14ac:dyDescent="0.25">
      <c r="P785" s="13"/>
      <c r="Z785" s="12"/>
      <c r="AA785" s="12"/>
    </row>
    <row r="794" spans="16:27" x14ac:dyDescent="0.25">
      <c r="AA794" s="13"/>
    </row>
    <row r="868" spans="25:25" x14ac:dyDescent="0.25">
      <c r="Y868" s="13"/>
    </row>
    <row r="885" spans="25:27" x14ac:dyDescent="0.25">
      <c r="Y885" s="12"/>
    </row>
    <row r="896" spans="25:27" x14ac:dyDescent="0.25">
      <c r="AA896" s="13"/>
    </row>
    <row r="941" spans="25:25" x14ac:dyDescent="0.25">
      <c r="Y941" s="12"/>
    </row>
    <row r="1149" spans="27:27" x14ac:dyDescent="0.25">
      <c r="AA1149" s="13"/>
    </row>
    <row r="1195" spans="27:27" x14ac:dyDescent="0.25">
      <c r="AA1195" s="13"/>
    </row>
    <row r="1595" spans="26:26" x14ac:dyDescent="0.25">
      <c r="Z1595" s="13"/>
    </row>
    <row r="1612" spans="16:16" x14ac:dyDescent="0.25">
      <c r="P1612" s="13"/>
    </row>
    <row r="1621" spans="16:16" x14ac:dyDescent="0.25">
      <c r="P1621" s="12"/>
    </row>
    <row r="1654" spans="25:27" x14ac:dyDescent="0.25">
      <c r="Z1654" s="12"/>
      <c r="AA1654" s="13"/>
    </row>
    <row r="1661" spans="25:27" x14ac:dyDescent="0.25">
      <c r="Y1661" s="12"/>
    </row>
    <row r="1665" spans="16:27" x14ac:dyDescent="0.25">
      <c r="Y1665" s="13"/>
    </row>
    <row r="1666" spans="16:27" x14ac:dyDescent="0.25">
      <c r="P1666" s="12"/>
    </row>
    <row r="1674" spans="16:27" x14ac:dyDescent="0.25">
      <c r="P1674" s="12"/>
      <c r="Z1674" s="12"/>
      <c r="AA1674" s="12"/>
    </row>
    <row r="1679" spans="16:27" x14ac:dyDescent="0.25">
      <c r="Y1679" s="12"/>
    </row>
    <row r="1688" spans="25:25" x14ac:dyDescent="0.25">
      <c r="Y1688" s="13"/>
    </row>
    <row r="1727" spans="25:27" x14ac:dyDescent="0.25">
      <c r="AA1727" s="13"/>
    </row>
    <row r="1728" spans="25:27" x14ac:dyDescent="0.25">
      <c r="Y1728" s="12"/>
    </row>
    <row r="1740" spans="26:26" x14ac:dyDescent="0.25">
      <c r="Z1740" s="12"/>
    </row>
    <row r="1784" spans="25:25" x14ac:dyDescent="0.25">
      <c r="Y1784" s="13"/>
    </row>
    <row r="1789" spans="25:25" x14ac:dyDescent="0.25">
      <c r="Y1789" s="12"/>
    </row>
    <row r="1822" spans="25:25" x14ac:dyDescent="0.25">
      <c r="Y1822" s="13"/>
    </row>
    <row r="1833" spans="25:25" x14ac:dyDescent="0.25">
      <c r="Y1833" s="13"/>
    </row>
    <row r="1867" spans="16:16" x14ac:dyDescent="0.25">
      <c r="P1867" s="12"/>
    </row>
    <row r="1873" spans="26:26" x14ac:dyDescent="0.25">
      <c r="Z1873" s="13"/>
    </row>
    <row r="1918" spans="25:25" x14ac:dyDescent="0.25">
      <c r="Y1918" s="12"/>
    </row>
    <row r="1927" spans="16:27" x14ac:dyDescent="0.25">
      <c r="P1927" s="12"/>
      <c r="Z1927" s="12"/>
      <c r="AA1927" s="13"/>
    </row>
    <row r="1929" spans="16:27" x14ac:dyDescent="0.25">
      <c r="P1929" s="12"/>
      <c r="Z1929" s="13"/>
    </row>
    <row r="1937" spans="16:27" x14ac:dyDescent="0.25">
      <c r="Z1937" s="13"/>
    </row>
    <row r="1938" spans="16:27" x14ac:dyDescent="0.25">
      <c r="P1938" s="12"/>
    </row>
    <row r="1941" spans="16:27" x14ac:dyDescent="0.25">
      <c r="Y1941" s="12"/>
    </row>
    <row r="1944" spans="16:27" x14ac:dyDescent="0.25">
      <c r="Y1944" s="13"/>
    </row>
    <row r="1950" spans="16:27" x14ac:dyDescent="0.25">
      <c r="Z1950" s="12"/>
      <c r="AA1950" s="12"/>
    </row>
    <row r="1951" spans="16:27" x14ac:dyDescent="0.25">
      <c r="Y1951" s="12"/>
    </row>
    <row r="1972" spans="16:25" x14ac:dyDescent="0.25">
      <c r="P1972" s="13"/>
      <c r="Y1972" s="13"/>
    </row>
    <row r="1980" spans="16:25" x14ac:dyDescent="0.25">
      <c r="Y1980" s="12"/>
    </row>
    <row r="1983" spans="16:25" x14ac:dyDescent="0.25">
      <c r="P1983" s="13"/>
    </row>
    <row r="1987" spans="25:25" x14ac:dyDescent="0.25">
      <c r="Y1987" s="12"/>
    </row>
    <row r="1993" spans="25:25" x14ac:dyDescent="0.25">
      <c r="Y1993" s="13"/>
    </row>
    <row r="2010" spans="25:25" x14ac:dyDescent="0.25">
      <c r="Y2010" s="12"/>
    </row>
    <row r="2034" spans="26:26" x14ac:dyDescent="0.25">
      <c r="Z2034" s="13"/>
    </row>
    <row r="2066" spans="25:26" x14ac:dyDescent="0.25">
      <c r="Y2066" s="13"/>
    </row>
    <row r="2067" spans="25:26" x14ac:dyDescent="0.25">
      <c r="Y2067" s="12"/>
    </row>
    <row r="2076" spans="25:26" x14ac:dyDescent="0.25">
      <c r="Z2076" s="12"/>
    </row>
    <row r="2081" spans="25:27" x14ac:dyDescent="0.25">
      <c r="Z2081" s="13"/>
      <c r="AA2081" s="12"/>
    </row>
    <row r="2087" spans="25:27" x14ac:dyDescent="0.25">
      <c r="Y2087" s="12"/>
    </row>
    <row r="2097" spans="16:25" x14ac:dyDescent="0.25">
      <c r="Y2097" s="12"/>
    </row>
    <row r="2105" spans="16:25" x14ac:dyDescent="0.25">
      <c r="P2105" s="13"/>
      <c r="Y2105" s="13"/>
    </row>
    <row r="2106" spans="16:25" x14ac:dyDescent="0.25">
      <c r="Y2106" s="12"/>
    </row>
    <row r="2125" spans="25:25" x14ac:dyDescent="0.25">
      <c r="Y2125" s="12"/>
    </row>
    <row r="2126" spans="25:25" x14ac:dyDescent="0.25">
      <c r="Y2126" s="12"/>
    </row>
    <row r="2139" spans="25:25" x14ac:dyDescent="0.25">
      <c r="Y2139" s="12"/>
    </row>
    <row r="2171" spans="16:16" x14ac:dyDescent="0.25">
      <c r="P2171" s="12"/>
    </row>
    <row r="2184" spans="25:25" x14ac:dyDescent="0.25">
      <c r="Y2184" s="12"/>
    </row>
    <row r="2185" spans="25:25" x14ac:dyDescent="0.25">
      <c r="Y2185" s="12"/>
    </row>
    <row r="2235" spans="25:25" x14ac:dyDescent="0.25">
      <c r="Y2235" s="12"/>
    </row>
    <row r="2236" spans="25:25" x14ac:dyDescent="0.25">
      <c r="Y2236" s="12"/>
    </row>
    <row r="2249" spans="16:26" x14ac:dyDescent="0.25">
      <c r="P2249" s="12"/>
    </row>
    <row r="2256" spans="16:26" x14ac:dyDescent="0.25">
      <c r="Z2256" s="12"/>
    </row>
    <row r="2258" spans="25:25" x14ac:dyDescent="0.25">
      <c r="Y2258" s="12"/>
    </row>
    <row r="2260" spans="25:25" x14ac:dyDescent="0.25">
      <c r="Y2260" s="13"/>
    </row>
    <row r="2272" spans="25:25" x14ac:dyDescent="0.25">
      <c r="Y2272" s="12"/>
    </row>
    <row r="2280" spans="25:25" x14ac:dyDescent="0.25">
      <c r="Y2280" s="13"/>
    </row>
    <row r="2292" spans="16:26" x14ac:dyDescent="0.25">
      <c r="P2292" s="12"/>
    </row>
    <row r="2295" spans="16:26" x14ac:dyDescent="0.25">
      <c r="Y2295" s="12"/>
    </row>
    <row r="2300" spans="16:26" x14ac:dyDescent="0.25">
      <c r="Y2300" s="12"/>
    </row>
    <row r="2303" spans="16:26" x14ac:dyDescent="0.25">
      <c r="P2303" s="12"/>
      <c r="Z2303" s="12"/>
    </row>
    <row r="2307" spans="16:27" x14ac:dyDescent="0.25">
      <c r="Y2307" s="12"/>
    </row>
    <row r="2309" spans="16:27" x14ac:dyDescent="0.25">
      <c r="Y2309" s="12"/>
    </row>
    <row r="2318" spans="16:27" x14ac:dyDescent="0.25">
      <c r="P2318" s="12"/>
      <c r="Z2318" s="12"/>
      <c r="AA2318" s="12"/>
    </row>
    <row r="2328" spans="25:25" x14ac:dyDescent="0.25">
      <c r="Y2328" s="12"/>
    </row>
    <row r="2329" spans="25:25" x14ac:dyDescent="0.25">
      <c r="Y2329" s="12"/>
    </row>
    <row r="2355" spans="16:27" x14ac:dyDescent="0.25">
      <c r="P2355" s="12"/>
      <c r="Z2355" s="13"/>
      <c r="AA2355" s="12"/>
    </row>
    <row r="2359" spans="16:27" x14ac:dyDescent="0.25">
      <c r="Z2359" s="12"/>
    </row>
    <row r="2361" spans="16:27" x14ac:dyDescent="0.25">
      <c r="P2361" s="13"/>
    </row>
    <row r="2363" spans="16:27" x14ac:dyDescent="0.25">
      <c r="Y2363" s="12"/>
    </row>
    <row r="2364" spans="16:27" x14ac:dyDescent="0.25">
      <c r="Y2364" s="12"/>
    </row>
    <row r="2366" spans="16:27" x14ac:dyDescent="0.25">
      <c r="Y2366" s="12"/>
    </row>
    <row r="2376" spans="25:25" x14ac:dyDescent="0.25">
      <c r="Y2376" s="12"/>
    </row>
    <row r="2378" spans="25:25" x14ac:dyDescent="0.25">
      <c r="Y2378" s="12"/>
    </row>
    <row r="2453" spans="25:26" x14ac:dyDescent="0.25">
      <c r="Z2453" s="12"/>
    </row>
    <row r="2454" spans="25:26" x14ac:dyDescent="0.25">
      <c r="Y2454" s="12"/>
    </row>
    <row r="2457" spans="25:26" x14ac:dyDescent="0.25">
      <c r="Y2457" s="12"/>
    </row>
    <row r="2477" spans="16:16" x14ac:dyDescent="0.25">
      <c r="P2477" s="12"/>
    </row>
    <row r="2490" spans="16:27" x14ac:dyDescent="0.25">
      <c r="P2490" s="13"/>
      <c r="Z2490" s="12"/>
      <c r="AA2490" s="12"/>
    </row>
    <row r="2523" spans="16:26" x14ac:dyDescent="0.25">
      <c r="P2523" s="13"/>
      <c r="Z2523" s="13"/>
    </row>
    <row r="2524" spans="16:26" x14ac:dyDescent="0.25">
      <c r="Y2524" s="13"/>
    </row>
    <row r="2533" spans="25:27" x14ac:dyDescent="0.25">
      <c r="Y2533" s="12"/>
    </row>
    <row r="2543" spans="25:27" x14ac:dyDescent="0.25">
      <c r="Z2543" s="12"/>
      <c r="AA2543" s="12"/>
    </row>
    <row r="2548" spans="16:27" x14ac:dyDescent="0.25">
      <c r="Z2548" s="12"/>
      <c r="AA2548" s="13"/>
    </row>
    <row r="2555" spans="16:27" x14ac:dyDescent="0.25">
      <c r="Y2555" s="12"/>
    </row>
    <row r="2557" spans="16:27" x14ac:dyDescent="0.25">
      <c r="P2557" s="12"/>
    </row>
    <row r="2574" spans="25:25" x14ac:dyDescent="0.25">
      <c r="Y2574" s="12"/>
    </row>
    <row r="2586" spans="16:27" x14ac:dyDescent="0.25">
      <c r="P2586" s="12"/>
      <c r="Z2586" s="12"/>
      <c r="AA2586" s="12"/>
    </row>
    <row r="2618" spans="25:25" x14ac:dyDescent="0.25">
      <c r="Y2618" s="12"/>
    </row>
    <row r="2632" spans="26:27" x14ac:dyDescent="0.25">
      <c r="Z2632" s="13"/>
      <c r="AA2632" s="12"/>
    </row>
    <row r="2647" spans="26:26" x14ac:dyDescent="0.25">
      <c r="Z2647" s="12"/>
    </row>
    <row r="2664" spans="16:27" x14ac:dyDescent="0.25">
      <c r="P2664" s="13"/>
      <c r="Z2664" s="12"/>
      <c r="AA2664" s="12"/>
    </row>
    <row r="2752" spans="25:25" x14ac:dyDescent="0.25">
      <c r="Y2752" s="13"/>
    </row>
    <row r="2847" spans="25:25" x14ac:dyDescent="0.25">
      <c r="Y2847" s="13"/>
    </row>
    <row r="2861" spans="25:25" x14ac:dyDescent="0.25">
      <c r="Y2861" s="13"/>
    </row>
    <row r="2880" spans="25:25" x14ac:dyDescent="0.25">
      <c r="Y2880" s="13"/>
    </row>
    <row r="2896" spans="25:25" x14ac:dyDescent="0.25">
      <c r="Y2896" s="12"/>
    </row>
    <row r="2902" spans="25:25" x14ac:dyDescent="0.25">
      <c r="Y2902" s="12"/>
    </row>
    <row r="2923" spans="26:27" x14ac:dyDescent="0.25">
      <c r="Z2923" s="12"/>
      <c r="AA2923" s="12"/>
    </row>
    <row r="2939" spans="25:25" x14ac:dyDescent="0.25">
      <c r="Y2939" s="12"/>
    </row>
    <row r="3100" spans="25:25" x14ac:dyDescent="0.25">
      <c r="Y3100" s="13"/>
    </row>
    <row r="3109" spans="25:25" x14ac:dyDescent="0.25">
      <c r="Y3109" s="12"/>
    </row>
    <row r="3125" spans="25:25" x14ac:dyDescent="0.25">
      <c r="Y3125" s="12"/>
    </row>
    <row r="3156" spans="25:25" x14ac:dyDescent="0.25">
      <c r="Y3156" s="12"/>
    </row>
    <row r="3183" spans="16:27" x14ac:dyDescent="0.25">
      <c r="P3183" s="12"/>
      <c r="Z3183" s="12"/>
      <c r="AA3183" s="13"/>
    </row>
    <row r="3236" spans="25:25" x14ac:dyDescent="0.25">
      <c r="Y3236" s="12"/>
    </row>
    <row r="3237" spans="25:25" x14ac:dyDescent="0.25">
      <c r="Y3237" s="12"/>
    </row>
    <row r="3240" spans="25:25" x14ac:dyDescent="0.25">
      <c r="Y3240" s="12"/>
    </row>
    <row r="3241" spans="25:25" x14ac:dyDescent="0.25">
      <c r="Y3241" s="12"/>
    </row>
    <row r="3250" spans="16:27" x14ac:dyDescent="0.25">
      <c r="Z3250" s="12"/>
    </row>
    <row r="3251" spans="16:27" x14ac:dyDescent="0.25">
      <c r="P3251" s="12"/>
    </row>
    <row r="3253" spans="16:27" x14ac:dyDescent="0.25">
      <c r="P3253" s="13"/>
      <c r="Z3253" s="12"/>
      <c r="AA3253" s="13"/>
    </row>
    <row r="3262" spans="16:27" x14ac:dyDescent="0.25">
      <c r="Y3262" s="12"/>
    </row>
    <row r="3263" spans="16:27" x14ac:dyDescent="0.25">
      <c r="P3263" s="12"/>
    </row>
    <row r="3264" spans="16:27" x14ac:dyDescent="0.25">
      <c r="Z3264" s="12"/>
    </row>
    <row r="3270" spans="25:26" x14ac:dyDescent="0.25">
      <c r="Z3270" s="12"/>
    </row>
    <row r="3276" spans="25:26" x14ac:dyDescent="0.25">
      <c r="Y3276" s="13"/>
    </row>
    <row r="3282" spans="25:27" x14ac:dyDescent="0.25">
      <c r="Z3282" s="12"/>
      <c r="AA3282" s="13"/>
    </row>
    <row r="3283" spans="25:27" x14ac:dyDescent="0.25">
      <c r="Y3283" s="12"/>
    </row>
    <row r="3291" spans="25:27" x14ac:dyDescent="0.25">
      <c r="Y3291" s="12"/>
    </row>
    <row r="3296" spans="25:27" x14ac:dyDescent="0.25">
      <c r="Z3296" s="12"/>
      <c r="AA3296" s="12"/>
    </row>
    <row r="3298" spans="16:27" x14ac:dyDescent="0.25">
      <c r="Z3298" s="12"/>
      <c r="AA3298" s="12"/>
    </row>
    <row r="3299" spans="16:27" x14ac:dyDescent="0.25">
      <c r="Z3299" s="12"/>
    </row>
    <row r="3303" spans="16:27" x14ac:dyDescent="0.25">
      <c r="P3303" s="12"/>
      <c r="Z3303" s="12"/>
      <c r="AA3303" s="12"/>
    </row>
    <row r="3307" spans="16:27" x14ac:dyDescent="0.25">
      <c r="Z3307" s="12"/>
      <c r="AA3307" s="13"/>
    </row>
    <row r="3308" spans="16:27" x14ac:dyDescent="0.25">
      <c r="Y3308" s="13"/>
    </row>
    <row r="3314" spans="16:27" x14ac:dyDescent="0.25">
      <c r="Z3314" s="12"/>
    </row>
    <row r="3318" spans="16:27" x14ac:dyDescent="0.25">
      <c r="Y3318" s="13"/>
    </row>
    <row r="3319" spans="16:27" x14ac:dyDescent="0.25">
      <c r="Z3319" s="12"/>
      <c r="AA3319" s="12"/>
    </row>
    <row r="3327" spans="16:27" x14ac:dyDescent="0.25">
      <c r="P3327" s="12"/>
    </row>
    <row r="3331" spans="25:26" x14ac:dyDescent="0.25">
      <c r="Z3331" s="12"/>
    </row>
    <row r="3335" spans="25:26" x14ac:dyDescent="0.25">
      <c r="Y3335" s="12"/>
    </row>
    <row r="3338" spans="25:26" x14ac:dyDescent="0.25">
      <c r="Y3338" s="12"/>
    </row>
    <row r="3342" spans="25:26" x14ac:dyDescent="0.25">
      <c r="Z3342" s="12"/>
    </row>
    <row r="3343" spans="25:26" x14ac:dyDescent="0.25">
      <c r="Y3343" s="12"/>
    </row>
    <row r="3345" spans="16:27" x14ac:dyDescent="0.25">
      <c r="Z3345" s="12"/>
    </row>
    <row r="3347" spans="16:27" x14ac:dyDescent="0.25">
      <c r="Y3347" s="12"/>
    </row>
    <row r="3348" spans="16:27" x14ac:dyDescent="0.25">
      <c r="Y3348" s="12"/>
    </row>
    <row r="3351" spans="16:27" x14ac:dyDescent="0.25">
      <c r="Y3351" s="12"/>
    </row>
    <row r="3352" spans="16:27" x14ac:dyDescent="0.25">
      <c r="Y3352" s="12"/>
    </row>
    <row r="3355" spans="16:27" x14ac:dyDescent="0.25">
      <c r="P3355" s="12"/>
    </row>
    <row r="3359" spans="16:27" x14ac:dyDescent="0.25">
      <c r="Z3359" s="13"/>
      <c r="AA3359" s="12"/>
    </row>
    <row r="3373" spans="16:27" x14ac:dyDescent="0.25">
      <c r="P3373" s="13"/>
      <c r="Z3373" s="12"/>
      <c r="AA3373" s="12"/>
    </row>
    <row r="3384" spans="16:27" x14ac:dyDescent="0.25">
      <c r="Y3384" s="12"/>
    </row>
    <row r="3389" spans="16:27" x14ac:dyDescent="0.25">
      <c r="P3389" s="13"/>
    </row>
    <row r="3391" spans="16:27" x14ac:dyDescent="0.25">
      <c r="P3391" s="12"/>
      <c r="Z3391" s="12"/>
      <c r="AA3391" s="12"/>
    </row>
    <row r="3392" spans="16:27" x14ac:dyDescent="0.25">
      <c r="Z3392" s="12"/>
      <c r="AA3392" s="12"/>
    </row>
    <row r="3395" spans="25:26" x14ac:dyDescent="0.25">
      <c r="Y3395" s="13"/>
    </row>
    <row r="3396" spans="25:26" x14ac:dyDescent="0.25">
      <c r="Y3396" s="12"/>
    </row>
    <row r="3406" spans="25:26" x14ac:dyDescent="0.25">
      <c r="Z3406" s="12"/>
    </row>
    <row r="3413" spans="16:25" x14ac:dyDescent="0.25">
      <c r="Y3413" s="12"/>
    </row>
    <row r="3416" spans="16:25" x14ac:dyDescent="0.25">
      <c r="Y3416" s="12"/>
    </row>
    <row r="3419" spans="16:25" x14ac:dyDescent="0.25">
      <c r="P3419" s="13"/>
      <c r="Y3419" s="13"/>
    </row>
    <row r="3426" spans="25:25" x14ac:dyDescent="0.25">
      <c r="Y3426" s="12"/>
    </row>
    <row r="3429" spans="25:25" x14ac:dyDescent="0.25">
      <c r="Y3429" s="12"/>
    </row>
    <row r="3456" spans="25:25" x14ac:dyDescent="0.25">
      <c r="Y3456" s="13"/>
    </row>
    <row r="3478" spans="25:25" x14ac:dyDescent="0.25">
      <c r="Y3478" s="12"/>
    </row>
    <row r="3479" spans="25:25" x14ac:dyDescent="0.25">
      <c r="Y3479" s="12"/>
    </row>
    <row r="3483" spans="25:25" x14ac:dyDescent="0.25">
      <c r="Y3483" s="13"/>
    </row>
    <row r="3485" spans="25:25" x14ac:dyDescent="0.25">
      <c r="Y3485" s="12"/>
    </row>
    <row r="3492" spans="14:25" x14ac:dyDescent="0.25">
      <c r="N3492" s="12"/>
    </row>
    <row r="3504" spans="14:25" x14ac:dyDescent="0.25">
      <c r="Y3504" s="12"/>
    </row>
    <row r="3543" spans="25:26" x14ac:dyDescent="0.25">
      <c r="Z3543" s="13"/>
    </row>
    <row r="3546" spans="25:26" x14ac:dyDescent="0.25">
      <c r="Y3546" s="12"/>
    </row>
    <row r="3560" spans="16:25" x14ac:dyDescent="0.25">
      <c r="Y3560" s="13"/>
    </row>
    <row r="3565" spans="16:25" x14ac:dyDescent="0.25">
      <c r="P3565" s="12"/>
    </row>
    <row r="3574" spans="25:25" x14ac:dyDescent="0.25">
      <c r="Y3574" s="12"/>
    </row>
    <row r="3601" spans="25:25" x14ac:dyDescent="0.25">
      <c r="Y3601" s="13"/>
    </row>
    <row r="3616" spans="25:25" x14ac:dyDescent="0.25">
      <c r="Y3616" s="12"/>
    </row>
    <row r="3627" spans="26:27" x14ac:dyDescent="0.25">
      <c r="Z3627" s="13"/>
      <c r="AA3627" s="13"/>
    </row>
    <row r="3629" spans="26:27" x14ac:dyDescent="0.25">
      <c r="AA3629" s="12"/>
    </row>
    <row r="3661" spans="25:25" x14ac:dyDescent="0.25">
      <c r="Y3661" s="12"/>
    </row>
    <row r="3663" spans="25:25" x14ac:dyDescent="0.25">
      <c r="Y3663" s="12"/>
    </row>
    <row r="3671" spans="16:25" x14ac:dyDescent="0.25">
      <c r="Y3671" s="12"/>
    </row>
    <row r="3672" spans="16:25" x14ac:dyDescent="0.25">
      <c r="P3672" s="12"/>
    </row>
    <row r="3675" spans="16:25" x14ac:dyDescent="0.25">
      <c r="Y3675" s="12"/>
    </row>
    <row r="3682" spans="25:25" x14ac:dyDescent="0.25">
      <c r="Y3682" s="13"/>
    </row>
    <row r="3694" spans="25:25" x14ac:dyDescent="0.25">
      <c r="Y3694" s="12"/>
    </row>
    <row r="3702" spans="16:25" x14ac:dyDescent="0.25">
      <c r="Y3702" s="12"/>
    </row>
    <row r="3703" spans="16:25" x14ac:dyDescent="0.25">
      <c r="P3703" s="13"/>
      <c r="Y3703" s="13"/>
    </row>
    <row r="3712" spans="16:25" x14ac:dyDescent="0.25">
      <c r="Y3712" s="12"/>
    </row>
    <row r="3761" spans="25:27" x14ac:dyDescent="0.25">
      <c r="Z3761" s="13"/>
      <c r="AA3761" s="12"/>
    </row>
    <row r="3767" spans="25:27" x14ac:dyDescent="0.25">
      <c r="Y3767" s="12"/>
    </row>
    <row r="3769" spans="25:27" x14ac:dyDescent="0.25">
      <c r="Y3769" s="13"/>
    </row>
    <row r="3807" spans="25:25" x14ac:dyDescent="0.25">
      <c r="Y3807" s="12"/>
    </row>
    <row r="3809" spans="25:27" x14ac:dyDescent="0.25">
      <c r="Z3809" s="12"/>
      <c r="AA3809" s="13"/>
    </row>
    <row r="3810" spans="25:27" x14ac:dyDescent="0.25">
      <c r="Y3810" s="12"/>
    </row>
    <row r="3813" spans="25:27" x14ac:dyDescent="0.25">
      <c r="Y3813" s="12"/>
    </row>
    <row r="3814" spans="25:27" x14ac:dyDescent="0.25">
      <c r="Z3814" s="12"/>
      <c r="AA3814" s="12"/>
    </row>
    <row r="3815" spans="25:27" x14ac:dyDescent="0.25">
      <c r="Z3815" s="12"/>
    </row>
    <row r="3817" spans="25:27" x14ac:dyDescent="0.25">
      <c r="Y3817" s="12"/>
    </row>
    <row r="3819" spans="25:27" x14ac:dyDescent="0.25">
      <c r="Z3819" s="12"/>
      <c r="AA3819" s="12"/>
    </row>
    <row r="3821" spans="25:27" x14ac:dyDescent="0.25">
      <c r="Y3821" s="13"/>
    </row>
    <row r="3824" spans="25:27" x14ac:dyDescent="0.25">
      <c r="Z3824" s="13"/>
    </row>
    <row r="3832" spans="25:25" x14ac:dyDescent="0.25">
      <c r="Y3832" s="13"/>
    </row>
    <row r="3841" spans="16:27" x14ac:dyDescent="0.25">
      <c r="Y3841" s="12"/>
    </row>
    <row r="3842" spans="16:27" x14ac:dyDescent="0.25">
      <c r="Y3842" s="12"/>
    </row>
    <row r="3846" spans="16:27" x14ac:dyDescent="0.25">
      <c r="Y3846" s="12"/>
    </row>
    <row r="3848" spans="16:27" x14ac:dyDescent="0.25">
      <c r="Y3848" s="12"/>
    </row>
    <row r="3851" spans="16:27" x14ac:dyDescent="0.25">
      <c r="Z3851" s="12"/>
      <c r="AA3851" s="12"/>
    </row>
    <row r="3854" spans="16:27" x14ac:dyDescent="0.25">
      <c r="Y3854" s="13"/>
    </row>
    <row r="3855" spans="16:27" x14ac:dyDescent="0.25">
      <c r="Y3855" s="12"/>
    </row>
    <row r="3856" spans="16:27" x14ac:dyDescent="0.25">
      <c r="P3856" s="13"/>
      <c r="Y3856" s="12"/>
    </row>
    <row r="3857" spans="16:26" x14ac:dyDescent="0.25">
      <c r="Y3857" s="13"/>
    </row>
    <row r="3859" spans="16:26" x14ac:dyDescent="0.25">
      <c r="Y3859" s="13"/>
    </row>
    <row r="3862" spans="16:26" x14ac:dyDescent="0.25">
      <c r="P3862" s="13"/>
      <c r="Y3862" s="13"/>
    </row>
    <row r="3868" spans="16:26" x14ac:dyDescent="0.25">
      <c r="Z3868" s="12"/>
    </row>
    <row r="3871" spans="16:26" x14ac:dyDescent="0.25">
      <c r="Y3871" s="12"/>
    </row>
    <row r="3875" spans="25:27" x14ac:dyDescent="0.25">
      <c r="Z3875" s="13"/>
    </row>
    <row r="3880" spans="25:27" x14ac:dyDescent="0.25">
      <c r="Z3880" s="12"/>
      <c r="AA3880" s="13"/>
    </row>
    <row r="3883" spans="25:27" x14ac:dyDescent="0.25">
      <c r="Y3883" s="12"/>
    </row>
    <row r="3893" spans="16:27" x14ac:dyDescent="0.25">
      <c r="Z3893" s="12"/>
    </row>
    <row r="3895" spans="16:27" x14ac:dyDescent="0.25">
      <c r="Z3895" s="12"/>
    </row>
    <row r="3896" spans="16:27" x14ac:dyDescent="0.25">
      <c r="P3896" s="12"/>
      <c r="Z3896" s="12"/>
      <c r="AA3896" s="12"/>
    </row>
    <row r="3900" spans="16:27" x14ac:dyDescent="0.25">
      <c r="Y3900" s="12"/>
    </row>
    <row r="3902" spans="16:27" x14ac:dyDescent="0.25">
      <c r="Y3902" s="12"/>
    </row>
    <row r="3903" spans="16:27" x14ac:dyDescent="0.25">
      <c r="Y3903" s="12"/>
    </row>
    <row r="3904" spans="16:27" x14ac:dyDescent="0.25">
      <c r="Y3904" s="12"/>
    </row>
    <row r="3905" spans="16:27" x14ac:dyDescent="0.25">
      <c r="Z3905" s="12"/>
      <c r="AA3905" s="12"/>
    </row>
    <row r="3906" spans="16:27" x14ac:dyDescent="0.25">
      <c r="Z3906" s="13"/>
    </row>
    <row r="3910" spans="16:27" x14ac:dyDescent="0.25">
      <c r="Y3910" s="12"/>
    </row>
    <row r="3911" spans="16:27" x14ac:dyDescent="0.25">
      <c r="Y3911" s="13"/>
    </row>
    <row r="3912" spans="16:27" x14ac:dyDescent="0.25">
      <c r="P3912" s="13"/>
    </row>
    <row r="3915" spans="16:27" x14ac:dyDescent="0.25">
      <c r="Y3915" s="12"/>
    </row>
    <row r="3919" spans="16:27" x14ac:dyDescent="0.25">
      <c r="P3919" s="13"/>
      <c r="Y3919" s="13"/>
    </row>
    <row r="3921" spans="16:27" x14ac:dyDescent="0.25">
      <c r="Y3921" s="12"/>
    </row>
    <row r="3923" spans="16:27" x14ac:dyDescent="0.25">
      <c r="P3923" s="13"/>
      <c r="Z3923" s="12"/>
      <c r="AA3923" s="12"/>
    </row>
    <row r="3924" spans="16:27" x14ac:dyDescent="0.25">
      <c r="AA3924" s="12"/>
    </row>
    <row r="3925" spans="16:27" x14ac:dyDescent="0.25">
      <c r="Y3925" s="13"/>
    </row>
    <row r="3926" spans="16:27" x14ac:dyDescent="0.25">
      <c r="Y3926" s="12"/>
    </row>
    <row r="3930" spans="16:27" x14ac:dyDescent="0.25">
      <c r="Z3930" s="13"/>
    </row>
    <row r="3936" spans="16:27" x14ac:dyDescent="0.25">
      <c r="Y3936" s="13"/>
    </row>
    <row r="3938" spans="16:27" x14ac:dyDescent="0.25">
      <c r="P3938" s="12"/>
      <c r="Z3938" s="12"/>
      <c r="AA3938" s="12"/>
    </row>
    <row r="3952" spans="16:27" x14ac:dyDescent="0.25">
      <c r="Z3952" s="13"/>
    </row>
    <row r="3956" spans="25:27" x14ac:dyDescent="0.25">
      <c r="Z3956" s="12"/>
      <c r="AA3956" s="13"/>
    </row>
    <row r="3960" spans="25:27" x14ac:dyDescent="0.25">
      <c r="Z3960" s="13"/>
      <c r="AA3960" s="12"/>
    </row>
    <row r="3965" spans="25:27" x14ac:dyDescent="0.25">
      <c r="Z3965" s="13"/>
      <c r="AA3965" s="13"/>
    </row>
    <row r="3968" spans="25:27" x14ac:dyDescent="0.25">
      <c r="Y3968" s="12"/>
    </row>
    <row r="3972" spans="25:27" x14ac:dyDescent="0.25">
      <c r="Y3972" s="13"/>
    </row>
    <row r="3975" spans="25:27" x14ac:dyDescent="0.25">
      <c r="Z3975" s="13"/>
    </row>
    <row r="3978" spans="25:27" x14ac:dyDescent="0.25">
      <c r="AA3978" s="12"/>
    </row>
    <row r="3980" spans="25:27" x14ac:dyDescent="0.25">
      <c r="Z3980" s="12"/>
      <c r="AA3980" s="12"/>
    </row>
    <row r="3996" spans="16:16" x14ac:dyDescent="0.25">
      <c r="P3996" s="13"/>
    </row>
    <row r="4004" spans="25:25" x14ac:dyDescent="0.25">
      <c r="Y4004" s="12"/>
    </row>
    <row r="4016" spans="25:25" x14ac:dyDescent="0.25">
      <c r="Y4016" s="12"/>
    </row>
    <row r="4019" spans="16:25" x14ac:dyDescent="0.25">
      <c r="Y4019" s="12"/>
    </row>
    <row r="4021" spans="16:25" x14ac:dyDescent="0.25">
      <c r="P4021" s="13"/>
      <c r="Y4021" s="13"/>
    </row>
    <row r="4022" spans="16:25" x14ac:dyDescent="0.25">
      <c r="Y4022" s="12"/>
    </row>
    <row r="4023" spans="16:25" x14ac:dyDescent="0.25">
      <c r="Y4023" s="12"/>
    </row>
    <row r="4028" spans="16:25" x14ac:dyDescent="0.25">
      <c r="Y4028" s="12"/>
    </row>
    <row r="4037" spans="25:25" x14ac:dyDescent="0.25">
      <c r="Y4037" s="13"/>
    </row>
    <row r="4039" spans="25:25" x14ac:dyDescent="0.25">
      <c r="Y4039" s="12"/>
    </row>
    <row r="4052" spans="25:25" x14ac:dyDescent="0.25">
      <c r="Y4052" s="12"/>
    </row>
    <row r="4078" spans="25:27" x14ac:dyDescent="0.25">
      <c r="Z4078" s="13"/>
      <c r="AA4078" s="12"/>
    </row>
    <row r="4079" spans="25:27" x14ac:dyDescent="0.25">
      <c r="Y4079" s="12"/>
    </row>
    <row r="4083" spans="16:26" x14ac:dyDescent="0.25">
      <c r="Z4083" s="13"/>
    </row>
    <row r="4084" spans="16:26" x14ac:dyDescent="0.25">
      <c r="P4084" s="12"/>
      <c r="Z4084" s="12"/>
    </row>
    <row r="4094" spans="16:26" x14ac:dyDescent="0.25">
      <c r="Y4094" s="13"/>
    </row>
    <row r="4097" spans="16:27" x14ac:dyDescent="0.25">
      <c r="P4097" s="12"/>
      <c r="Z4097" s="13"/>
      <c r="AA4097" s="12"/>
    </row>
    <row r="4100" spans="16:27" x14ac:dyDescent="0.25">
      <c r="Y4100" s="12"/>
    </row>
    <row r="4106" spans="16:27" x14ac:dyDescent="0.25">
      <c r="Y4106" s="12"/>
    </row>
    <row r="4107" spans="16:27" x14ac:dyDescent="0.25">
      <c r="Y4107" s="12"/>
    </row>
    <row r="4113" spans="16:26" x14ac:dyDescent="0.25">
      <c r="P4113" s="12"/>
    </row>
    <row r="4123" spans="16:26" x14ac:dyDescent="0.25">
      <c r="Z4123" s="12"/>
    </row>
    <row r="4137" spans="25:25" x14ac:dyDescent="0.25">
      <c r="Y4137" s="12"/>
    </row>
    <row r="4156" spans="25:27" x14ac:dyDescent="0.25">
      <c r="Y4156" s="12"/>
    </row>
    <row r="4158" spans="25:27" x14ac:dyDescent="0.25">
      <c r="Y4158" s="12"/>
    </row>
    <row r="4159" spans="25:27" x14ac:dyDescent="0.25">
      <c r="Z4159" s="13"/>
      <c r="AA4159" s="12"/>
    </row>
    <row r="4168" spans="16:26" x14ac:dyDescent="0.25">
      <c r="Y4168" s="12"/>
    </row>
    <row r="4169" spans="16:26" x14ac:dyDescent="0.25">
      <c r="Z4169" s="13"/>
    </row>
    <row r="4170" spans="16:26" x14ac:dyDescent="0.25">
      <c r="P4170" s="12"/>
      <c r="Y4170" s="12"/>
    </row>
    <row r="4173" spans="16:26" x14ac:dyDescent="0.25">
      <c r="Y4173" s="13"/>
    </row>
    <row r="4179" spans="25:26" x14ac:dyDescent="0.25">
      <c r="Z4179" s="12"/>
    </row>
    <row r="4181" spans="25:26" x14ac:dyDescent="0.25">
      <c r="Z4181" s="13"/>
    </row>
    <row r="4190" spans="25:26" x14ac:dyDescent="0.25">
      <c r="Y4190" s="12"/>
    </row>
    <row r="4197" spans="25:25" x14ac:dyDescent="0.25">
      <c r="Y4197" s="12"/>
    </row>
    <row r="4214" spans="26:26" x14ac:dyDescent="0.25">
      <c r="Z4214" s="12"/>
    </row>
    <row r="4222" spans="26:26" x14ac:dyDescent="0.25">
      <c r="Z4222" s="13"/>
    </row>
    <row r="4226" spans="25:27" x14ac:dyDescent="0.25">
      <c r="Y4226" s="12"/>
    </row>
    <row r="4228" spans="25:27" x14ac:dyDescent="0.25">
      <c r="AA4228" s="12"/>
    </row>
    <row r="4234" spans="25:27" x14ac:dyDescent="0.25">
      <c r="Y4234" s="12"/>
    </row>
    <row r="4254" spans="16:16" x14ac:dyDescent="0.25">
      <c r="P4254" s="12"/>
    </row>
    <row r="4278" spans="25:25" x14ac:dyDescent="0.25">
      <c r="Y4278" s="12"/>
    </row>
    <row r="4311" spans="25:25" x14ac:dyDescent="0.25">
      <c r="Y4311" s="12"/>
    </row>
    <row r="4332" spans="26:27" x14ac:dyDescent="0.25">
      <c r="Z4332" s="12"/>
      <c r="AA4332" s="12"/>
    </row>
    <row r="4343" spans="25:25" x14ac:dyDescent="0.25">
      <c r="Y4343" s="13"/>
    </row>
    <row r="4349" spans="25:25" x14ac:dyDescent="0.25">
      <c r="Y4349" s="12"/>
    </row>
    <row r="4361" spans="16:16" x14ac:dyDescent="0.25">
      <c r="P4361" s="12"/>
    </row>
    <row r="4371" spans="25:25" x14ac:dyDescent="0.25">
      <c r="Y4371" s="12"/>
    </row>
    <row r="4374" spans="25:25" x14ac:dyDescent="0.25">
      <c r="Y4374" s="13"/>
    </row>
    <row r="4401" spans="16:26" x14ac:dyDescent="0.25">
      <c r="Y4401" s="13"/>
    </row>
    <row r="4403" spans="16:26" x14ac:dyDescent="0.25">
      <c r="Y4403" s="12"/>
    </row>
    <row r="4410" spans="16:26" x14ac:dyDescent="0.25">
      <c r="P4410" s="12"/>
    </row>
    <row r="4414" spans="16:26" x14ac:dyDescent="0.25">
      <c r="Z4414" s="12"/>
    </row>
    <row r="4417" spans="16:26" x14ac:dyDescent="0.25">
      <c r="P4417" s="13"/>
      <c r="Y4417" s="13"/>
    </row>
    <row r="4428" spans="16:26" x14ac:dyDescent="0.25">
      <c r="P4428" s="13"/>
    </row>
    <row r="4431" spans="16:26" x14ac:dyDescent="0.25">
      <c r="Z4431" s="13"/>
    </row>
    <row r="4438" spans="16:25" x14ac:dyDescent="0.25">
      <c r="Y4438" s="12"/>
    </row>
    <row r="4439" spans="16:25" x14ac:dyDescent="0.25">
      <c r="P4439" s="12"/>
      <c r="Y4439" s="12"/>
    </row>
    <row r="4442" spans="16:25" x14ac:dyDescent="0.25">
      <c r="P4442" s="12"/>
    </row>
    <row r="4451" spans="16:27" x14ac:dyDescent="0.25">
      <c r="AA4451" s="12"/>
    </row>
    <row r="4452" spans="16:27" x14ac:dyDescent="0.25">
      <c r="Y4452" s="12"/>
    </row>
    <row r="4456" spans="16:27" x14ac:dyDescent="0.25">
      <c r="Z4456" s="13"/>
    </row>
    <row r="4458" spans="16:27" x14ac:dyDescent="0.25">
      <c r="P4458" s="12"/>
    </row>
    <row r="4466" spans="26:27" x14ac:dyDescent="0.25">
      <c r="Z4466" s="12"/>
      <c r="AA4466" s="13"/>
    </row>
    <row r="4479" spans="26:27" x14ac:dyDescent="0.25">
      <c r="AA4479" s="12"/>
    </row>
    <row r="4486" spans="16:26" x14ac:dyDescent="0.25">
      <c r="Z4486" s="12"/>
    </row>
    <row r="4489" spans="16:26" x14ac:dyDescent="0.25">
      <c r="Y4489" s="12"/>
    </row>
    <row r="4490" spans="16:26" x14ac:dyDescent="0.25">
      <c r="P4490" s="12"/>
      <c r="Y4490" s="12"/>
    </row>
    <row r="4497" spans="25:27" x14ac:dyDescent="0.25">
      <c r="AA4497" s="13"/>
    </row>
    <row r="4510" spans="25:27" x14ac:dyDescent="0.25">
      <c r="Y4510" s="12"/>
    </row>
    <row r="4536" spans="26:26" x14ac:dyDescent="0.25">
      <c r="Z4536" s="12"/>
    </row>
    <row r="4546" spans="16:27" x14ac:dyDescent="0.25">
      <c r="Y4546" s="12"/>
    </row>
    <row r="4548" spans="16:27" x14ac:dyDescent="0.25">
      <c r="Y4548" s="12"/>
    </row>
    <row r="4551" spans="16:27" x14ac:dyDescent="0.25">
      <c r="P4551" s="12"/>
    </row>
    <row r="4556" spans="16:27" x14ac:dyDescent="0.25">
      <c r="AA4556" s="13"/>
    </row>
    <row r="4572" spans="26:26" x14ac:dyDescent="0.25">
      <c r="Z4572" s="12"/>
    </row>
    <row r="4604" spans="26:26" x14ac:dyDescent="0.25">
      <c r="Z4604" s="12"/>
    </row>
    <row r="4616" spans="16:26" x14ac:dyDescent="0.25">
      <c r="Y4616" s="12"/>
    </row>
    <row r="4617" spans="16:26" x14ac:dyDescent="0.25">
      <c r="P4617" s="12"/>
      <c r="Z4617" s="12"/>
    </row>
    <row r="4630" spans="25:25" x14ac:dyDescent="0.25">
      <c r="Y4630" s="12"/>
    </row>
    <row r="4632" spans="25:25" x14ac:dyDescent="0.25">
      <c r="Y4632" s="12"/>
    </row>
    <row r="4634" spans="25:25" x14ac:dyDescent="0.25">
      <c r="Y4634" s="12"/>
    </row>
    <row r="4640" spans="25:25" x14ac:dyDescent="0.25">
      <c r="Y4640" s="12"/>
    </row>
    <row r="4663" spans="25:25" x14ac:dyDescent="0.25">
      <c r="Y4663" s="12"/>
    </row>
    <row r="4688" spans="25:25" x14ac:dyDescent="0.25">
      <c r="Y4688" s="12"/>
    </row>
    <row r="4697" spans="25:25" x14ac:dyDescent="0.25">
      <c r="Y4697" s="13"/>
    </row>
    <row r="4711" spans="25:25" x14ac:dyDescent="0.25">
      <c r="Y4711" s="12"/>
    </row>
    <row r="4741" spans="25:27" x14ac:dyDescent="0.25">
      <c r="Y4741" s="13"/>
    </row>
    <row r="4742" spans="25:27" x14ac:dyDescent="0.25">
      <c r="AA4742" s="13"/>
    </row>
    <row r="4749" spans="25:27" x14ac:dyDescent="0.25">
      <c r="AA4749" s="12"/>
    </row>
    <row r="4777" spans="26:26" x14ac:dyDescent="0.25">
      <c r="Z4777" s="12"/>
    </row>
    <row r="4801" spans="16:25" x14ac:dyDescent="0.25">
      <c r="P4801" s="12"/>
      <c r="Y4801" s="12"/>
    </row>
    <row r="4817" spans="25:25" x14ac:dyDescent="0.25">
      <c r="Y4817" s="12"/>
    </row>
    <row r="4846" spans="26:26" x14ac:dyDescent="0.25">
      <c r="Z4846" s="12"/>
    </row>
    <row r="4881" spans="26:27" x14ac:dyDescent="0.25">
      <c r="Z4881" s="12"/>
      <c r="AA4881" s="12"/>
    </row>
    <row r="4897" spans="25:25" x14ac:dyDescent="0.25">
      <c r="Y4897" s="13"/>
    </row>
    <row r="4931" spans="27:27" x14ac:dyDescent="0.25">
      <c r="AA4931" s="13"/>
    </row>
    <row r="4946" spans="16:27" x14ac:dyDescent="0.25">
      <c r="P4946" s="13"/>
    </row>
    <row r="4958" spans="16:27" x14ac:dyDescent="0.25">
      <c r="Y4958" s="12"/>
    </row>
    <row r="4960" spans="16:27" x14ac:dyDescent="0.25">
      <c r="AA4960" s="13"/>
    </row>
    <row r="4975" spans="26:26" x14ac:dyDescent="0.25">
      <c r="Z4975" s="13"/>
    </row>
    <row r="4978" spans="16:27" x14ac:dyDescent="0.25">
      <c r="AA4978" s="12"/>
    </row>
    <row r="4980" spans="16:27" x14ac:dyDescent="0.25">
      <c r="Y4980" s="12"/>
    </row>
    <row r="4982" spans="16:27" x14ac:dyDescent="0.25">
      <c r="Y4982" s="12"/>
    </row>
    <row r="4990" spans="16:27" x14ac:dyDescent="0.25">
      <c r="Y4990" s="13"/>
    </row>
    <row r="4991" spans="16:27" x14ac:dyDescent="0.25">
      <c r="P4991" s="12"/>
    </row>
    <row r="4996" spans="26:27" x14ac:dyDescent="0.25">
      <c r="Z4996" s="12"/>
      <c r="AA4996" s="12"/>
    </row>
    <row r="5013" spans="25:27" x14ac:dyDescent="0.25">
      <c r="AA5013" s="13"/>
    </row>
    <row r="5017" spans="25:27" x14ac:dyDescent="0.25">
      <c r="Y5017" s="12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theme="0" tint="-0.14999847407452621"/>
  </sheetPr>
  <dimension ref="A1:AB5017"/>
  <sheetViews>
    <sheetView workbookViewId="0">
      <selection activeCell="K32" sqref="K32"/>
    </sheetView>
  </sheetViews>
  <sheetFormatPr baseColWidth="10" defaultRowHeight="15" x14ac:dyDescent="0.25"/>
  <cols>
    <col min="8" max="8" width="29" customWidth="1"/>
  </cols>
  <sheetData>
    <row r="1" spans="1:28" x14ac:dyDescent="0.25">
      <c r="A1" s="31" t="s">
        <v>154</v>
      </c>
      <c r="B1" s="31" t="s">
        <v>155</v>
      </c>
      <c r="C1" s="31" t="s">
        <v>156</v>
      </c>
      <c r="D1" s="31" t="s">
        <v>157</v>
      </c>
      <c r="E1" s="31" t="s">
        <v>158</v>
      </c>
      <c r="F1" s="31" t="s">
        <v>142</v>
      </c>
      <c r="G1" s="31" t="s">
        <v>143</v>
      </c>
      <c r="H1" s="31" t="s">
        <v>159</v>
      </c>
      <c r="I1" s="31" t="s">
        <v>0</v>
      </c>
      <c r="J1" s="31" t="s">
        <v>160</v>
      </c>
      <c r="K1" s="31" t="s">
        <v>161</v>
      </c>
      <c r="L1" s="31" t="s">
        <v>162</v>
      </c>
      <c r="M1" s="35" t="s">
        <v>163</v>
      </c>
      <c r="N1" s="34" t="s">
        <v>144</v>
      </c>
      <c r="O1" s="34" t="s">
        <v>164</v>
      </c>
      <c r="P1" s="34" t="s">
        <v>165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208</v>
      </c>
      <c r="V1" s="34" t="s">
        <v>237</v>
      </c>
      <c r="W1" s="38" t="s">
        <v>238</v>
      </c>
      <c r="X1" s="34" t="s">
        <v>166</v>
      </c>
      <c r="Y1" s="34" t="s">
        <v>167</v>
      </c>
      <c r="Z1" s="34" t="s">
        <v>168</v>
      </c>
      <c r="AA1" s="34" t="s">
        <v>169</v>
      </c>
      <c r="AB1" s="34" t="s">
        <v>170</v>
      </c>
    </row>
    <row r="2" spans="1:28" x14ac:dyDescent="0.25">
      <c r="A2" s="10" t="e">
        <f>#REF!</f>
        <v>#REF!</v>
      </c>
      <c r="B2" s="10" t="e">
        <f t="array" ref="B2">VLOOKUP($A2&amp;'Dropdown Listen neu'!$A$57,CHOOSE({1,2},#REF!&amp;#REF!,#REF!),2,FALSE)</f>
        <v>#REF!</v>
      </c>
      <c r="C2" s="10" t="e">
        <f t="array" ref="C2">VLOOKUP($A2&amp;'Dropdown Listen neu'!$A$58,CHOOSE({1,2},#REF!&amp;#REF!,#REF!),2,FALSE)</f>
        <v>#REF!</v>
      </c>
      <c r="D2" s="10" t="e">
        <f t="array" ref="D2">VLOOKUP($A2&amp;'Dropdown Listen neu'!$A$63,CHOOSE({1,2},#REF!&amp;#REF!,#REF!),2,FALSE)</f>
        <v>#REF!</v>
      </c>
      <c r="E2" s="10" t="e">
        <f t="array" ref="E2">VLOOKUP($A2&amp;'Dropdown Listen neu'!$A$64,CHOOSE({1,2},#REF!&amp;#REF!,#REF!),2,FALSE)</f>
        <v>#REF!</v>
      </c>
      <c r="F2" s="10" t="e">
        <f t="array" ref="F2">VLOOKUP($A2&amp;'Dropdown Listen neu'!$A$65,CHOOSE({1,2},#REF!&amp;#REF!,#REF!),2,FALSE)</f>
        <v>#REF!</v>
      </c>
      <c r="G2" s="10" t="e">
        <f t="array" ref="G2">VLOOKUP($A2&amp;'Dropdown Listen neu'!$A$66,CHOOSE({1,2},#REF!&amp;#REF!,#REF!),2,FALSE)</f>
        <v>#REF!</v>
      </c>
      <c r="H2" s="10" t="e">
        <f>CONCATENATE("SRID=4326;","POINT(",VLOOKUP($A2&amp;'Dropdown Listen neu'!$A$67,CHOOSE({1,2},#REF!&amp;#REF!,#REF!),2,FALSE), " ",VLOOKUP($A2&amp;'Dropdown Listen neu'!$A$67,CHOOSE({1,2},#REF!&amp;#REF!,#REF!),2,FALSE), ")")</f>
        <v>#REF!</v>
      </c>
      <c r="I2" s="10" t="e">
        <f t="array" ref="I2">VLOOKUP(VLOOKUP($A2&amp;'Dropdown Listen neu'!$A$56,CHOOSE({1,2},#REF!&amp;#REF!,#REF!),2,FALSE),'Dropdown Listen neu'!$A$26:$B$53,2,FALSE)</f>
        <v>#REF!</v>
      </c>
      <c r="J2" s="7" t="s">
        <v>231</v>
      </c>
      <c r="K2" s="10" t="e">
        <f>VLOOKUP($A2&amp;'Dropdown Listen neu'!$A$61,CHOOSE({1,2},#REF!&amp;#REF!,#REF!),2,FALSE)</f>
        <v>#REF!</v>
      </c>
      <c r="L2" s="10"/>
      <c r="M2" s="28" t="s">
        <v>171</v>
      </c>
      <c r="N2" t="e">
        <f>#REF!</f>
        <v>#REF!</v>
      </c>
      <c r="O2" s="5" t="s">
        <v>171</v>
      </c>
      <c r="P2" t="e">
        <f>#REF!</f>
        <v>#REF!</v>
      </c>
      <c r="Q2" s="36" t="s">
        <v>233</v>
      </c>
      <c r="R2" s="27" t="e">
        <f>#REF!</f>
        <v>#REF!</v>
      </c>
      <c r="S2" t="e">
        <f>#REF!*#REF!/100</f>
        <v>#REF!</v>
      </c>
      <c r="T2" t="e">
        <f>#REF!*#REF!/100</f>
        <v>#REF!</v>
      </c>
      <c r="U2" t="e">
        <f>#REF!*#REF!/100</f>
        <v>#REF!</v>
      </c>
      <c r="V2" t="e">
        <f>#REF!*#REF!/100</f>
        <v>#REF!</v>
      </c>
      <c r="W2" s="39" t="e">
        <f>#REF!*#REF!/100</f>
        <v>#REF!</v>
      </c>
      <c r="X2" s="5" t="s">
        <v>145</v>
      </c>
      <c r="Y2" t="e">
        <f>#REF!*#REF!/100</f>
        <v>#REF!</v>
      </c>
      <c r="Z2" t="e">
        <f>#REF!*#REF!/100</f>
        <v>#REF!</v>
      </c>
      <c r="AA2" t="e">
        <f>#REF!*#REF!/100</f>
        <v>#REF!</v>
      </c>
      <c r="AB2" s="5" t="s">
        <v>145</v>
      </c>
    </row>
    <row r="3" spans="1:28" x14ac:dyDescent="0.25">
      <c r="A3" s="10" t="e">
        <f>#REF!</f>
        <v>#REF!</v>
      </c>
      <c r="B3" s="10" t="e">
        <f t="array" ref="B3">VLOOKUP($A3&amp;'Dropdown Listen neu'!$A$57,CHOOSE({1,2},#REF!&amp;#REF!,#REF!),2,FALSE)</f>
        <v>#REF!</v>
      </c>
      <c r="C3" s="10" t="e">
        <f t="array" ref="C3">VLOOKUP($A3&amp;'Dropdown Listen neu'!$A$58,CHOOSE({1,2},#REF!&amp;#REF!,#REF!),2,FALSE)</f>
        <v>#REF!</v>
      </c>
      <c r="D3" s="10" t="e">
        <f t="array" ref="D3">VLOOKUP($A3&amp;'Dropdown Listen neu'!$A$63,CHOOSE({1,2},#REF!&amp;#REF!,#REF!),2,FALSE)</f>
        <v>#REF!</v>
      </c>
      <c r="E3" s="10" t="e">
        <f t="array" ref="E3">VLOOKUP($A3&amp;'Dropdown Listen neu'!$A$64,CHOOSE({1,2},#REF!&amp;#REF!,#REF!),2,FALSE)</f>
        <v>#REF!</v>
      </c>
      <c r="F3" s="10" t="e">
        <f t="array" ref="F3">VLOOKUP($A3&amp;'Dropdown Listen neu'!$A$65,CHOOSE({1,2},#REF!&amp;#REF!,#REF!),2,FALSE)</f>
        <v>#REF!</v>
      </c>
      <c r="G3" s="10" t="e">
        <f t="array" ref="G3">VLOOKUP($A3&amp;'Dropdown Listen neu'!$A$66,CHOOSE({1,2},#REF!&amp;#REF!,#REF!),2,FALSE)</f>
        <v>#REF!</v>
      </c>
      <c r="H3" s="10" t="e">
        <f>CONCATENATE("SRID=4326;","POINT(",VLOOKUP($A3&amp;'Dropdown Listen neu'!$A$67,CHOOSE({1,2},#REF!&amp;#REF!,#REF!),2,FALSE), " ",VLOOKUP($A3&amp;'Dropdown Listen neu'!$A$67,CHOOSE({1,2},#REF!&amp;#REF!,#REF!),2,FALSE), ")")</f>
        <v>#REF!</v>
      </c>
      <c r="I3" s="10" t="e">
        <f t="array" ref="I3">VLOOKUP(VLOOKUP($A3&amp;'Dropdown Listen neu'!$A$56,CHOOSE({1,2},#REF!&amp;#REF!,#REF!),2,FALSE),'Dropdown Listen neu'!$A$26:$B$53,2,FALSE)</f>
        <v>#REF!</v>
      </c>
      <c r="J3" s="7" t="s">
        <v>231</v>
      </c>
      <c r="K3" s="10" t="e">
        <f t="array" ref="K3">VLOOKUP($A3&amp;'Dropdown Listen neu'!$A$61,CHOOSE({1,2},#REF!&amp;#REF!,#REF!),2,FALSE)</f>
        <v>#REF!</v>
      </c>
      <c r="L3" s="10"/>
      <c r="M3" s="28" t="s">
        <v>171</v>
      </c>
      <c r="N3" t="e">
        <f>#REF!</f>
        <v>#REF!</v>
      </c>
      <c r="O3" s="5" t="s">
        <v>171</v>
      </c>
      <c r="P3" t="e">
        <f>#REF!</f>
        <v>#REF!</v>
      </c>
      <c r="Q3" s="36" t="s">
        <v>233</v>
      </c>
      <c r="R3" s="27" t="e">
        <f>#REF!</f>
        <v>#REF!</v>
      </c>
      <c r="S3" t="e">
        <f>#REF!*#REF!/100</f>
        <v>#REF!</v>
      </c>
      <c r="T3" t="e">
        <f>#REF!*#REF!/100</f>
        <v>#REF!</v>
      </c>
      <c r="U3" t="e">
        <f>#REF!*#REF!/100</f>
        <v>#REF!</v>
      </c>
      <c r="V3" t="e">
        <f>#REF!*#REF!/100</f>
        <v>#REF!</v>
      </c>
      <c r="W3" s="39" t="e">
        <f>#REF!*#REF!/100</f>
        <v>#REF!</v>
      </c>
      <c r="X3" s="5" t="s">
        <v>145</v>
      </c>
      <c r="Y3" t="e">
        <f>#REF!*#REF!/100</f>
        <v>#REF!</v>
      </c>
      <c r="Z3" t="e">
        <f>#REF!*#REF!/100</f>
        <v>#REF!</v>
      </c>
      <c r="AA3" t="e">
        <f>#REF!*#REF!/100</f>
        <v>#REF!</v>
      </c>
      <c r="AB3" s="5" t="s">
        <v>145</v>
      </c>
    </row>
    <row r="4" spans="1:28" x14ac:dyDescent="0.25">
      <c r="A4" s="10" t="e">
        <f>#REF!</f>
        <v>#REF!</v>
      </c>
      <c r="B4" s="10" t="e">
        <f t="array" ref="B4">VLOOKUP($A4&amp;'Dropdown Listen neu'!$A$57,CHOOSE({1,2},#REF!&amp;#REF!,#REF!),2,FALSE)</f>
        <v>#REF!</v>
      </c>
      <c r="C4" s="10" t="e">
        <f t="array" ref="C4">VLOOKUP($A4&amp;'Dropdown Listen neu'!$A$58,CHOOSE({1,2},#REF!&amp;#REF!,#REF!),2,FALSE)</f>
        <v>#REF!</v>
      </c>
      <c r="D4" s="10" t="e">
        <f t="array" ref="D4">VLOOKUP($A4&amp;'Dropdown Listen neu'!$A$63,CHOOSE({1,2},#REF!&amp;#REF!,#REF!),2,FALSE)</f>
        <v>#REF!</v>
      </c>
      <c r="E4" s="10" t="e">
        <f t="array" ref="E4">VLOOKUP($A4&amp;'Dropdown Listen neu'!$A$64,CHOOSE({1,2},#REF!&amp;#REF!,#REF!),2,FALSE)</f>
        <v>#REF!</v>
      </c>
      <c r="F4" s="10" t="e">
        <f t="array" ref="F4">VLOOKUP($A4&amp;'Dropdown Listen neu'!$A$65,CHOOSE({1,2},#REF!&amp;#REF!,#REF!),2,FALSE)</f>
        <v>#REF!</v>
      </c>
      <c r="G4" s="10" t="e">
        <f t="array" ref="G4">VLOOKUP($A4&amp;'Dropdown Listen neu'!$A$66,CHOOSE({1,2},#REF!&amp;#REF!,#REF!),2,FALSE)</f>
        <v>#REF!</v>
      </c>
      <c r="H4" s="10" t="e">
        <f t="array" ref="H4">CONCATENATE("SRID=4326;","POINT(",VLOOKUP($A4&amp;'Dropdown Listen neu'!$A$67,CHOOSE({1,2},#REF!&amp;#REF!,#REF!),2,FALSE), " ",VLOOKUP($A4&amp;'Dropdown Listen neu'!$A$67,CHOOSE({1,2},#REF!&amp;#REF!,#REF!),2,FALSE), ")")</f>
        <v>#REF!</v>
      </c>
      <c r="I4" s="10" t="e">
        <f t="array" ref="I4">VLOOKUP(VLOOKUP($A4&amp;'Dropdown Listen neu'!$A$56,CHOOSE({1,2},#REF!&amp;#REF!,#REF!),2,FALSE),'Dropdown Listen neu'!$A$26:$B$53,2,FALSE)</f>
        <v>#REF!</v>
      </c>
      <c r="J4" s="7" t="s">
        <v>231</v>
      </c>
      <c r="K4" s="10" t="e">
        <f t="array" ref="K4">VLOOKUP($A4&amp;'Dropdown Listen neu'!$A$61,CHOOSE({1,2},#REF!&amp;#REF!,#REF!),2,FALSE)</f>
        <v>#REF!</v>
      </c>
      <c r="L4" s="10"/>
      <c r="M4" s="28" t="s">
        <v>171</v>
      </c>
      <c r="N4" t="e">
        <f>#REF!</f>
        <v>#REF!</v>
      </c>
      <c r="O4" s="5" t="s">
        <v>171</v>
      </c>
      <c r="P4" t="e">
        <f>#REF!</f>
        <v>#REF!</v>
      </c>
      <c r="Q4" s="36" t="s">
        <v>233</v>
      </c>
      <c r="R4" s="27" t="e">
        <f>#REF!</f>
        <v>#REF!</v>
      </c>
      <c r="S4" t="e">
        <f>#REF!*#REF!/100</f>
        <v>#REF!</v>
      </c>
      <c r="T4" t="e">
        <f>#REF!*#REF!/100</f>
        <v>#REF!</v>
      </c>
      <c r="U4" t="e">
        <f>#REF!*#REF!/100</f>
        <v>#REF!</v>
      </c>
      <c r="V4" t="e">
        <f>#REF!*#REF!/100</f>
        <v>#REF!</v>
      </c>
      <c r="W4" s="39" t="e">
        <f>#REF!*#REF!/100</f>
        <v>#REF!</v>
      </c>
      <c r="X4" s="5" t="s">
        <v>145</v>
      </c>
      <c r="Y4" t="e">
        <f>#REF!*#REF!/100</f>
        <v>#REF!</v>
      </c>
      <c r="Z4" t="e">
        <f>#REF!*#REF!/100</f>
        <v>#REF!</v>
      </c>
      <c r="AA4" t="e">
        <f>#REF!*#REF!/100</f>
        <v>#REF!</v>
      </c>
      <c r="AB4" s="5" t="s">
        <v>145</v>
      </c>
    </row>
    <row r="5" spans="1:28" x14ac:dyDescent="0.25">
      <c r="A5" s="10" t="e">
        <f>#REF!</f>
        <v>#REF!</v>
      </c>
      <c r="B5" s="10" t="e">
        <f t="array" ref="B5">VLOOKUP($A5&amp;'Dropdown Listen neu'!$A$57,CHOOSE({1,2},#REF!&amp;#REF!,#REF!),2,FALSE)</f>
        <v>#REF!</v>
      </c>
      <c r="C5" s="10" t="e">
        <f t="array" ref="C5">VLOOKUP($A5&amp;'Dropdown Listen neu'!$A$58,CHOOSE({1,2},#REF!&amp;#REF!,#REF!),2,FALSE)</f>
        <v>#REF!</v>
      </c>
      <c r="D5" s="10" t="e">
        <f t="array" ref="D5">VLOOKUP($A5&amp;'Dropdown Listen neu'!$A$63,CHOOSE({1,2},#REF!&amp;#REF!,#REF!),2,FALSE)</f>
        <v>#REF!</v>
      </c>
      <c r="E5" s="10" t="e">
        <f t="array" ref="E5">VLOOKUP($A5&amp;'Dropdown Listen neu'!$A$64,CHOOSE({1,2},#REF!&amp;#REF!,#REF!),2,FALSE)</f>
        <v>#REF!</v>
      </c>
      <c r="F5" s="10" t="e">
        <f t="array" ref="F5">VLOOKUP($A5&amp;'Dropdown Listen neu'!$A$65,CHOOSE({1,2},#REF!&amp;#REF!,#REF!),2,FALSE)</f>
        <v>#REF!</v>
      </c>
      <c r="G5" s="10" t="e">
        <f t="array" ref="G5">VLOOKUP($A5&amp;'Dropdown Listen neu'!$A$66,CHOOSE({1,2},#REF!&amp;#REF!,#REF!),2,FALSE)</f>
        <v>#REF!</v>
      </c>
      <c r="H5" s="10" t="e">
        <f t="array" ref="H5">CONCATENATE("SRID=4326;","POINT(",VLOOKUP($A5&amp;'Dropdown Listen neu'!$A$67,CHOOSE({1,2},#REF!&amp;#REF!,#REF!),2,FALSE), " ",VLOOKUP($A5&amp;'Dropdown Listen neu'!$A$67,CHOOSE({1,2},#REF!&amp;#REF!,#REF!),2,FALSE), ")")</f>
        <v>#REF!</v>
      </c>
      <c r="I5" s="10" t="e">
        <f t="array" ref="I5">VLOOKUP(VLOOKUP($A5&amp;'Dropdown Listen neu'!$A$56,CHOOSE({1,2},#REF!&amp;#REF!,#REF!),2,FALSE),'Dropdown Listen neu'!$A$26:$B$53,2,FALSE)</f>
        <v>#REF!</v>
      </c>
      <c r="J5" s="7" t="s">
        <v>231</v>
      </c>
      <c r="K5" s="10" t="e">
        <f t="array" ref="K5">VLOOKUP($A5&amp;'Dropdown Listen neu'!$A$61,CHOOSE({1,2},#REF!&amp;#REF!,#REF!),2,FALSE)</f>
        <v>#REF!</v>
      </c>
      <c r="L5" s="10"/>
      <c r="M5" s="28" t="s">
        <v>171</v>
      </c>
      <c r="N5" t="e">
        <f>#REF!</f>
        <v>#REF!</v>
      </c>
      <c r="O5" s="5" t="s">
        <v>171</v>
      </c>
      <c r="P5" t="e">
        <f>#REF!</f>
        <v>#REF!</v>
      </c>
      <c r="Q5" s="36" t="s">
        <v>233</v>
      </c>
      <c r="R5" s="27" t="e">
        <f>#REF!</f>
        <v>#REF!</v>
      </c>
      <c r="S5" t="e">
        <f>#REF!*#REF!/100</f>
        <v>#REF!</v>
      </c>
      <c r="T5" t="e">
        <f>#REF!*#REF!/100</f>
        <v>#REF!</v>
      </c>
      <c r="U5" t="e">
        <f>#REF!*#REF!/100</f>
        <v>#REF!</v>
      </c>
      <c r="V5" t="e">
        <f>#REF!*#REF!/100</f>
        <v>#REF!</v>
      </c>
      <c r="W5" s="39" t="e">
        <f>#REF!*#REF!/100</f>
        <v>#REF!</v>
      </c>
      <c r="X5" s="5" t="s">
        <v>145</v>
      </c>
      <c r="Y5" t="e">
        <f>#REF!*#REF!/100</f>
        <v>#REF!</v>
      </c>
      <c r="Z5" t="e">
        <f>#REF!*#REF!/100</f>
        <v>#REF!</v>
      </c>
      <c r="AA5" t="e">
        <f>#REF!*#REF!/100</f>
        <v>#REF!</v>
      </c>
      <c r="AB5" s="5" t="s">
        <v>145</v>
      </c>
    </row>
    <row r="6" spans="1:28" x14ac:dyDescent="0.25">
      <c r="A6" s="10" t="e">
        <f>#REF!</f>
        <v>#REF!</v>
      </c>
      <c r="B6" s="10" t="e">
        <f t="array" ref="B6">VLOOKUP($A6&amp;'Dropdown Listen neu'!$A$57,CHOOSE({1,2},#REF!&amp;#REF!,#REF!),2,FALSE)</f>
        <v>#REF!</v>
      </c>
      <c r="C6" s="10" t="e">
        <f t="array" ref="C6">VLOOKUP($A6&amp;'Dropdown Listen neu'!$A$58,CHOOSE({1,2},#REF!&amp;#REF!,#REF!),2,FALSE)</f>
        <v>#REF!</v>
      </c>
      <c r="D6" s="10" t="e">
        <f t="array" ref="D6">VLOOKUP($A6&amp;'Dropdown Listen neu'!$A$63,CHOOSE({1,2},#REF!&amp;#REF!,#REF!),2,FALSE)</f>
        <v>#REF!</v>
      </c>
      <c r="E6" s="10" t="e">
        <f t="array" ref="E6">VLOOKUP($A6&amp;'Dropdown Listen neu'!$A$64,CHOOSE({1,2},#REF!&amp;#REF!,#REF!),2,FALSE)</f>
        <v>#REF!</v>
      </c>
      <c r="F6" s="10" t="e">
        <f t="array" ref="F6">VLOOKUP($A6&amp;'Dropdown Listen neu'!$A$65,CHOOSE({1,2},#REF!&amp;#REF!,#REF!),2,FALSE)</f>
        <v>#REF!</v>
      </c>
      <c r="G6" s="10" t="e">
        <f t="array" ref="G6">VLOOKUP($A6&amp;'Dropdown Listen neu'!$A$66,CHOOSE({1,2},#REF!&amp;#REF!,#REF!),2,FALSE)</f>
        <v>#REF!</v>
      </c>
      <c r="H6" s="10" t="e">
        <f t="array" ref="H6">CONCATENATE("SRID=4326;","POINT(",VLOOKUP($A6&amp;'Dropdown Listen neu'!$A$67,CHOOSE({1,2},#REF!&amp;#REF!,#REF!),2,FALSE), " ",VLOOKUP($A6&amp;'Dropdown Listen neu'!$A$67,CHOOSE({1,2},#REF!&amp;#REF!,#REF!),2,FALSE), ")")</f>
        <v>#REF!</v>
      </c>
      <c r="I6" s="10" t="e">
        <f t="array" ref="I6">VLOOKUP(VLOOKUP($A6&amp;'Dropdown Listen neu'!$A$56,CHOOSE({1,2},#REF!&amp;#REF!,#REF!),2,FALSE),'Dropdown Listen neu'!$A$26:$B$53,2,FALSE)</f>
        <v>#REF!</v>
      </c>
      <c r="J6" s="7" t="s">
        <v>231</v>
      </c>
      <c r="K6" s="10" t="e">
        <f t="array" ref="K6">VLOOKUP($A6&amp;'Dropdown Listen neu'!$A$61,CHOOSE({1,2},#REF!&amp;#REF!,#REF!),2,FALSE)</f>
        <v>#REF!</v>
      </c>
      <c r="L6" s="10"/>
      <c r="M6" s="28" t="s">
        <v>171</v>
      </c>
      <c r="N6" t="e">
        <f>#REF!</f>
        <v>#REF!</v>
      </c>
      <c r="O6" s="5" t="s">
        <v>171</v>
      </c>
      <c r="P6" t="e">
        <f>#REF!</f>
        <v>#REF!</v>
      </c>
      <c r="Q6" s="36" t="s">
        <v>233</v>
      </c>
      <c r="R6" s="27" t="e">
        <f>#REF!</f>
        <v>#REF!</v>
      </c>
      <c r="S6" t="e">
        <f>#REF!*#REF!/100</f>
        <v>#REF!</v>
      </c>
      <c r="T6" t="e">
        <f>#REF!*#REF!/100</f>
        <v>#REF!</v>
      </c>
      <c r="U6" t="e">
        <f>#REF!*#REF!/100</f>
        <v>#REF!</v>
      </c>
      <c r="V6" t="e">
        <f>#REF!*#REF!/100</f>
        <v>#REF!</v>
      </c>
      <c r="W6" s="39" t="e">
        <f>#REF!*#REF!/100</f>
        <v>#REF!</v>
      </c>
      <c r="X6" s="5" t="s">
        <v>145</v>
      </c>
      <c r="Y6" t="e">
        <f>#REF!*#REF!/100</f>
        <v>#REF!</v>
      </c>
      <c r="Z6" t="e">
        <f>#REF!*#REF!/100</f>
        <v>#REF!</v>
      </c>
      <c r="AA6" t="e">
        <f>#REF!*#REF!/100</f>
        <v>#REF!</v>
      </c>
      <c r="AB6" s="5" t="s">
        <v>145</v>
      </c>
    </row>
    <row r="7" spans="1:28" x14ac:dyDescent="0.25">
      <c r="A7" s="10" t="e">
        <f>#REF!</f>
        <v>#REF!</v>
      </c>
      <c r="B7" s="10" t="e">
        <f t="array" ref="B7">VLOOKUP($A7&amp;'Dropdown Listen neu'!$A$57,CHOOSE({1,2},#REF!&amp;#REF!,#REF!),2,FALSE)</f>
        <v>#REF!</v>
      </c>
      <c r="C7" s="10" t="e">
        <f t="array" ref="C7">VLOOKUP($A7&amp;'Dropdown Listen neu'!$A$58,CHOOSE({1,2},#REF!&amp;#REF!,#REF!),2,FALSE)</f>
        <v>#REF!</v>
      </c>
      <c r="D7" s="10" t="e">
        <f t="array" ref="D7">VLOOKUP($A7&amp;'Dropdown Listen neu'!$A$63,CHOOSE({1,2},#REF!&amp;#REF!,#REF!),2,FALSE)</f>
        <v>#REF!</v>
      </c>
      <c r="E7" s="10" t="e">
        <f t="array" ref="E7">VLOOKUP($A7&amp;'Dropdown Listen neu'!$A$64,CHOOSE({1,2},#REF!&amp;#REF!,#REF!),2,FALSE)</f>
        <v>#REF!</v>
      </c>
      <c r="F7" s="10" t="e">
        <f t="array" ref="F7">VLOOKUP($A7&amp;'Dropdown Listen neu'!$A$65,CHOOSE({1,2},#REF!&amp;#REF!,#REF!),2,FALSE)</f>
        <v>#REF!</v>
      </c>
      <c r="G7" s="10" t="e">
        <f t="array" ref="G7">VLOOKUP($A7&amp;'Dropdown Listen neu'!$A$66,CHOOSE({1,2},#REF!&amp;#REF!,#REF!),2,FALSE)</f>
        <v>#REF!</v>
      </c>
      <c r="H7" s="10" t="e">
        <f t="array" ref="H7">CONCATENATE("SRID=4326;","POINT(",VLOOKUP($A7&amp;'Dropdown Listen neu'!$A$67,CHOOSE({1,2},#REF!&amp;#REF!,#REF!),2,FALSE), " ",VLOOKUP($A7&amp;'Dropdown Listen neu'!$A$67,CHOOSE({1,2},#REF!&amp;#REF!,#REF!),2,FALSE), ")")</f>
        <v>#REF!</v>
      </c>
      <c r="I7" s="10" t="e">
        <f t="array" ref="I7">VLOOKUP(VLOOKUP($A7&amp;'Dropdown Listen neu'!$A$56,CHOOSE({1,2},#REF!&amp;#REF!,#REF!),2,FALSE),'Dropdown Listen neu'!$A$26:$B$53,2,FALSE)</f>
        <v>#REF!</v>
      </c>
      <c r="J7" s="7" t="s">
        <v>231</v>
      </c>
      <c r="K7" s="10" t="e">
        <f t="array" ref="K7">VLOOKUP($A7&amp;'Dropdown Listen neu'!$A$61,CHOOSE({1,2},#REF!&amp;#REF!,#REF!),2,FALSE)</f>
        <v>#REF!</v>
      </c>
      <c r="L7" s="10"/>
      <c r="M7" s="28" t="s">
        <v>171</v>
      </c>
      <c r="N7" t="e">
        <f>#REF!</f>
        <v>#REF!</v>
      </c>
      <c r="O7" s="5" t="s">
        <v>171</v>
      </c>
      <c r="P7" t="e">
        <f>#REF!</f>
        <v>#REF!</v>
      </c>
      <c r="Q7" s="36" t="s">
        <v>233</v>
      </c>
      <c r="R7" s="27" t="e">
        <f>#REF!</f>
        <v>#REF!</v>
      </c>
      <c r="S7" t="e">
        <f>#REF!*#REF!/100</f>
        <v>#REF!</v>
      </c>
      <c r="T7" t="e">
        <f>#REF!*#REF!/100</f>
        <v>#REF!</v>
      </c>
      <c r="U7" t="e">
        <f>#REF!*#REF!/100</f>
        <v>#REF!</v>
      </c>
      <c r="V7" t="e">
        <f>#REF!*#REF!/100</f>
        <v>#REF!</v>
      </c>
      <c r="W7" s="39" t="e">
        <f>#REF!*#REF!/100</f>
        <v>#REF!</v>
      </c>
      <c r="X7" s="5" t="s">
        <v>145</v>
      </c>
      <c r="Y7" t="e">
        <f>#REF!*#REF!/100</f>
        <v>#REF!</v>
      </c>
      <c r="Z7" t="e">
        <f>#REF!*#REF!/100</f>
        <v>#REF!</v>
      </c>
      <c r="AA7" t="e">
        <f>#REF!*#REF!/100</f>
        <v>#REF!</v>
      </c>
      <c r="AB7" s="5" t="s">
        <v>145</v>
      </c>
    </row>
    <row r="8" spans="1:28" x14ac:dyDescent="0.25">
      <c r="A8" s="10" t="e">
        <f>#REF!</f>
        <v>#REF!</v>
      </c>
      <c r="B8" s="10" t="e">
        <f t="array" ref="B8">VLOOKUP($A8&amp;'Dropdown Listen neu'!$A$57,CHOOSE({1,2},#REF!&amp;#REF!,#REF!),2,FALSE)</f>
        <v>#REF!</v>
      </c>
      <c r="C8" s="10" t="e">
        <f t="array" ref="C8">VLOOKUP($A8&amp;'Dropdown Listen neu'!$A$58,CHOOSE({1,2},#REF!&amp;#REF!,#REF!),2,FALSE)</f>
        <v>#REF!</v>
      </c>
      <c r="D8" s="10" t="e">
        <f t="array" ref="D8">VLOOKUP($A8&amp;'Dropdown Listen neu'!$A$63,CHOOSE({1,2},#REF!&amp;#REF!,#REF!),2,FALSE)</f>
        <v>#REF!</v>
      </c>
      <c r="E8" s="10" t="e">
        <f t="array" ref="E8">VLOOKUP($A8&amp;'Dropdown Listen neu'!$A$64,CHOOSE({1,2},#REF!&amp;#REF!,#REF!),2,FALSE)</f>
        <v>#REF!</v>
      </c>
      <c r="F8" s="10" t="e">
        <f t="array" ref="F8">VLOOKUP($A8&amp;'Dropdown Listen neu'!$A$65,CHOOSE({1,2},#REF!&amp;#REF!,#REF!),2,FALSE)</f>
        <v>#REF!</v>
      </c>
      <c r="G8" s="10" t="e">
        <f t="array" ref="G8">VLOOKUP($A8&amp;'Dropdown Listen neu'!$A$66,CHOOSE({1,2},#REF!&amp;#REF!,#REF!),2,FALSE)</f>
        <v>#REF!</v>
      </c>
      <c r="H8" s="10" t="e">
        <f t="array" ref="H8">CONCATENATE("SRID=4326;","POINT(",VLOOKUP($A8&amp;'Dropdown Listen neu'!$A$67,CHOOSE({1,2},#REF!&amp;#REF!,#REF!),2,FALSE), " ",VLOOKUP($A8&amp;'Dropdown Listen neu'!$A$67,CHOOSE({1,2},#REF!&amp;#REF!,#REF!),2,FALSE), ")")</f>
        <v>#REF!</v>
      </c>
      <c r="I8" s="10" t="e">
        <f t="array" ref="I8">VLOOKUP(VLOOKUP($A8&amp;'Dropdown Listen neu'!$A$56,CHOOSE({1,2},#REF!&amp;#REF!,#REF!),2,FALSE),'Dropdown Listen neu'!$A$26:$B$53,2,FALSE)</f>
        <v>#REF!</v>
      </c>
      <c r="J8" s="7" t="s">
        <v>231</v>
      </c>
      <c r="K8" s="10" t="e">
        <f t="array" ref="K8">VLOOKUP($A8&amp;'Dropdown Listen neu'!$A$61,CHOOSE({1,2},#REF!&amp;#REF!,#REF!),2,FALSE)</f>
        <v>#REF!</v>
      </c>
      <c r="L8" s="10"/>
      <c r="M8" s="28" t="s">
        <v>171</v>
      </c>
      <c r="N8" t="e">
        <f>#REF!</f>
        <v>#REF!</v>
      </c>
      <c r="O8" s="5" t="s">
        <v>171</v>
      </c>
      <c r="P8" t="e">
        <f>#REF!</f>
        <v>#REF!</v>
      </c>
      <c r="Q8" s="36" t="s">
        <v>233</v>
      </c>
      <c r="R8" s="27" t="e">
        <f>#REF!</f>
        <v>#REF!</v>
      </c>
      <c r="S8" t="e">
        <f>#REF!*#REF!/100</f>
        <v>#REF!</v>
      </c>
      <c r="T8" t="e">
        <f>#REF!*#REF!/100</f>
        <v>#REF!</v>
      </c>
      <c r="U8" t="e">
        <f>#REF!*#REF!/100</f>
        <v>#REF!</v>
      </c>
      <c r="V8" t="e">
        <f>#REF!*#REF!/100</f>
        <v>#REF!</v>
      </c>
      <c r="W8" s="39" t="e">
        <f>#REF!*#REF!/100</f>
        <v>#REF!</v>
      </c>
      <c r="X8" s="5" t="s">
        <v>145</v>
      </c>
      <c r="Y8" t="e">
        <f>#REF!*#REF!/100</f>
        <v>#REF!</v>
      </c>
      <c r="Z8" t="e">
        <f>#REF!*#REF!/100</f>
        <v>#REF!</v>
      </c>
      <c r="AA8" t="e">
        <f>#REF!*#REF!/100</f>
        <v>#REF!</v>
      </c>
      <c r="AB8" s="5" t="s">
        <v>145</v>
      </c>
    </row>
    <row r="9" spans="1:28" x14ac:dyDescent="0.25">
      <c r="A9" s="10" t="e">
        <f>#REF!</f>
        <v>#REF!</v>
      </c>
      <c r="B9" s="10" t="e">
        <f t="array" ref="B9">VLOOKUP($A9&amp;'Dropdown Listen neu'!$A$57,CHOOSE({1,2},#REF!&amp;#REF!,#REF!),2,FALSE)</f>
        <v>#REF!</v>
      </c>
      <c r="C9" s="10" t="e">
        <f t="array" ref="C9">VLOOKUP($A9&amp;'Dropdown Listen neu'!$A$58,CHOOSE({1,2},#REF!&amp;#REF!,#REF!),2,FALSE)</f>
        <v>#REF!</v>
      </c>
      <c r="D9" s="10" t="e">
        <f t="array" ref="D9">VLOOKUP($A9&amp;'Dropdown Listen neu'!$A$63,CHOOSE({1,2},#REF!&amp;#REF!,#REF!),2,FALSE)</f>
        <v>#REF!</v>
      </c>
      <c r="E9" s="10" t="e">
        <f t="array" ref="E9">VLOOKUP($A9&amp;'Dropdown Listen neu'!$A$64,CHOOSE({1,2},#REF!&amp;#REF!,#REF!),2,FALSE)</f>
        <v>#REF!</v>
      </c>
      <c r="F9" s="10" t="e">
        <f t="array" ref="F9">VLOOKUP($A9&amp;'Dropdown Listen neu'!$A$65,CHOOSE({1,2},#REF!&amp;#REF!,#REF!),2,FALSE)</f>
        <v>#REF!</v>
      </c>
      <c r="G9" s="10" t="e">
        <f t="array" ref="G9">VLOOKUP($A9&amp;'Dropdown Listen neu'!$A$66,CHOOSE({1,2},#REF!&amp;#REF!,#REF!),2,FALSE)</f>
        <v>#REF!</v>
      </c>
      <c r="H9" s="10" t="e">
        <f t="array" ref="H9">CONCATENATE("SRID=4326;","POINT(",VLOOKUP($A9&amp;'Dropdown Listen neu'!$A$67,CHOOSE({1,2},#REF!&amp;#REF!,#REF!),2,FALSE), " ",VLOOKUP($A9&amp;'Dropdown Listen neu'!$A$67,CHOOSE({1,2},#REF!&amp;#REF!,#REF!),2,FALSE), ")")</f>
        <v>#REF!</v>
      </c>
      <c r="I9" s="10" t="e">
        <f t="array" ref="I9">VLOOKUP(VLOOKUP($A9&amp;'Dropdown Listen neu'!$A$56,CHOOSE({1,2},#REF!&amp;#REF!,#REF!),2,FALSE),'Dropdown Listen neu'!$A$26:$B$53,2,FALSE)</f>
        <v>#REF!</v>
      </c>
      <c r="J9" s="7" t="s">
        <v>231</v>
      </c>
      <c r="K9" s="10" t="e">
        <f t="array" ref="K9">VLOOKUP($A9&amp;'Dropdown Listen neu'!$A$61,CHOOSE({1,2},#REF!&amp;#REF!,#REF!),2,FALSE)</f>
        <v>#REF!</v>
      </c>
      <c r="L9" s="10"/>
      <c r="M9" s="28" t="s">
        <v>171</v>
      </c>
      <c r="N9" t="e">
        <f>#REF!</f>
        <v>#REF!</v>
      </c>
      <c r="O9" s="5" t="s">
        <v>171</v>
      </c>
      <c r="P9" t="e">
        <f>#REF!</f>
        <v>#REF!</v>
      </c>
      <c r="Q9" s="36" t="s">
        <v>233</v>
      </c>
      <c r="R9" s="27" t="e">
        <f>#REF!</f>
        <v>#REF!</v>
      </c>
      <c r="S9" t="e">
        <f>#REF!*#REF!/100</f>
        <v>#REF!</v>
      </c>
      <c r="T9" t="e">
        <f>#REF!*#REF!/100</f>
        <v>#REF!</v>
      </c>
      <c r="U9" t="e">
        <f>#REF!*#REF!/100</f>
        <v>#REF!</v>
      </c>
      <c r="V9" t="e">
        <f>#REF!*#REF!/100</f>
        <v>#REF!</v>
      </c>
      <c r="W9" s="39" t="e">
        <f>#REF!*#REF!/100</f>
        <v>#REF!</v>
      </c>
      <c r="X9" s="5" t="s">
        <v>145</v>
      </c>
      <c r="Y9" t="e">
        <f>#REF!*#REF!/100</f>
        <v>#REF!</v>
      </c>
      <c r="Z9" t="e">
        <f>#REF!*#REF!/100</f>
        <v>#REF!</v>
      </c>
      <c r="AA9" t="e">
        <f>#REF!*#REF!/100</f>
        <v>#REF!</v>
      </c>
      <c r="AB9" s="5" t="s">
        <v>145</v>
      </c>
    </row>
    <row r="10" spans="1:28" x14ac:dyDescent="0.25">
      <c r="A10" s="10" t="e">
        <f>#REF!</f>
        <v>#REF!</v>
      </c>
      <c r="B10" s="10" t="e">
        <f t="array" ref="B10">VLOOKUP($A10&amp;'Dropdown Listen neu'!$A$57,CHOOSE({1,2},#REF!&amp;#REF!,#REF!),2,FALSE)</f>
        <v>#REF!</v>
      </c>
      <c r="C10" s="10" t="e">
        <f t="array" ref="C10">VLOOKUP($A10&amp;'Dropdown Listen neu'!$A$58,CHOOSE({1,2},#REF!&amp;#REF!,#REF!),2,FALSE)</f>
        <v>#REF!</v>
      </c>
      <c r="D10" s="10" t="e">
        <f t="array" ref="D10">VLOOKUP($A10&amp;'Dropdown Listen neu'!$A$63,CHOOSE({1,2},#REF!&amp;#REF!,#REF!),2,FALSE)</f>
        <v>#REF!</v>
      </c>
      <c r="E10" s="10" t="e">
        <f t="array" ref="E10">VLOOKUP($A10&amp;'Dropdown Listen neu'!$A$64,CHOOSE({1,2},#REF!&amp;#REF!,#REF!),2,FALSE)</f>
        <v>#REF!</v>
      </c>
      <c r="F10" s="10" t="e">
        <f t="array" ref="F10">VLOOKUP($A10&amp;'Dropdown Listen neu'!$A$65,CHOOSE({1,2},#REF!&amp;#REF!,#REF!),2,FALSE)</f>
        <v>#REF!</v>
      </c>
      <c r="G10" s="10" t="e">
        <f t="array" ref="G10">VLOOKUP($A10&amp;'Dropdown Listen neu'!$A$66,CHOOSE({1,2},#REF!&amp;#REF!,#REF!),2,FALSE)</f>
        <v>#REF!</v>
      </c>
      <c r="H10" s="10" t="e">
        <f t="array" ref="H10">CONCATENATE("SRID=4326;","POINT(",VLOOKUP($A10&amp;'Dropdown Listen neu'!$A$67,CHOOSE({1,2},#REF!&amp;#REF!,#REF!),2,FALSE), " ",VLOOKUP($A10&amp;'Dropdown Listen neu'!$A$67,CHOOSE({1,2},#REF!&amp;#REF!,#REF!),2,FALSE), ")")</f>
        <v>#REF!</v>
      </c>
      <c r="I10" s="10" t="e">
        <f t="array" ref="I10">VLOOKUP(VLOOKUP($A10&amp;'Dropdown Listen neu'!$A$56,CHOOSE({1,2},#REF!&amp;#REF!,#REF!),2,FALSE),'Dropdown Listen neu'!$A$26:$B$53,2,FALSE)</f>
        <v>#REF!</v>
      </c>
      <c r="J10" s="7" t="s">
        <v>231</v>
      </c>
      <c r="K10" s="10" t="e">
        <f t="array" ref="K10">VLOOKUP($A10&amp;'Dropdown Listen neu'!$A$61,CHOOSE({1,2},#REF!&amp;#REF!,#REF!),2,FALSE)</f>
        <v>#REF!</v>
      </c>
      <c r="L10" s="10"/>
      <c r="M10" s="28" t="s">
        <v>171</v>
      </c>
      <c r="N10" t="e">
        <f>#REF!</f>
        <v>#REF!</v>
      </c>
      <c r="O10" s="5" t="s">
        <v>171</v>
      </c>
      <c r="P10" t="e">
        <f>#REF!</f>
        <v>#REF!</v>
      </c>
      <c r="Q10" s="36" t="s">
        <v>233</v>
      </c>
      <c r="R10" s="27" t="e">
        <f>#REF!</f>
        <v>#REF!</v>
      </c>
      <c r="S10" t="e">
        <f>#REF!*#REF!/100</f>
        <v>#REF!</v>
      </c>
      <c r="T10" t="e">
        <f>#REF!*#REF!/100</f>
        <v>#REF!</v>
      </c>
      <c r="U10" t="e">
        <f>#REF!*#REF!/100</f>
        <v>#REF!</v>
      </c>
      <c r="V10" t="e">
        <f>#REF!*#REF!/100</f>
        <v>#REF!</v>
      </c>
      <c r="W10" s="39" t="e">
        <f>#REF!*#REF!/100</f>
        <v>#REF!</v>
      </c>
      <c r="X10" s="5" t="s">
        <v>145</v>
      </c>
      <c r="Y10" t="e">
        <f>#REF!*#REF!/100</f>
        <v>#REF!</v>
      </c>
      <c r="Z10" t="e">
        <f>#REF!*#REF!/100</f>
        <v>#REF!</v>
      </c>
      <c r="AA10" t="e">
        <f>#REF!*#REF!/100</f>
        <v>#REF!</v>
      </c>
      <c r="AB10" s="5" t="s">
        <v>145</v>
      </c>
    </row>
    <row r="11" spans="1:28" x14ac:dyDescent="0.25">
      <c r="A11" s="10" t="e">
        <f>#REF!</f>
        <v>#REF!</v>
      </c>
      <c r="B11" s="10" t="e">
        <f t="array" ref="B11">VLOOKUP($A11&amp;'Dropdown Listen neu'!$A$57,CHOOSE({1,2},#REF!&amp;#REF!,#REF!),2,FALSE)</f>
        <v>#REF!</v>
      </c>
      <c r="C11" s="10" t="e">
        <f t="array" ref="C11">VLOOKUP($A11&amp;'Dropdown Listen neu'!$A$58,CHOOSE({1,2},#REF!&amp;#REF!,#REF!),2,FALSE)</f>
        <v>#REF!</v>
      </c>
      <c r="D11" s="10" t="e">
        <f t="array" ref="D11">VLOOKUP($A11&amp;'Dropdown Listen neu'!$A$63,CHOOSE({1,2},#REF!&amp;#REF!,#REF!),2,FALSE)</f>
        <v>#REF!</v>
      </c>
      <c r="E11" s="10" t="e">
        <f t="array" ref="E11">VLOOKUP($A11&amp;'Dropdown Listen neu'!$A$64,CHOOSE({1,2},#REF!&amp;#REF!,#REF!),2,FALSE)</f>
        <v>#REF!</v>
      </c>
      <c r="F11" s="10" t="e">
        <f t="array" ref="F11">VLOOKUP($A11&amp;'Dropdown Listen neu'!$A$65,CHOOSE({1,2},#REF!&amp;#REF!,#REF!),2,FALSE)</f>
        <v>#REF!</v>
      </c>
      <c r="G11" s="10" t="e">
        <f t="array" ref="G11">VLOOKUP($A11&amp;'Dropdown Listen neu'!$A$66,CHOOSE({1,2},#REF!&amp;#REF!,#REF!),2,FALSE)</f>
        <v>#REF!</v>
      </c>
      <c r="H11" s="10" t="e">
        <f t="array" ref="H11">CONCATENATE("SRID=4326;","POINT(",VLOOKUP($A11&amp;'Dropdown Listen neu'!$A$67,CHOOSE({1,2},#REF!&amp;#REF!,#REF!),2,FALSE), " ",VLOOKUP($A11&amp;'Dropdown Listen neu'!$A$67,CHOOSE({1,2},#REF!&amp;#REF!,#REF!),2,FALSE), ")")</f>
        <v>#REF!</v>
      </c>
      <c r="I11" s="10" t="e">
        <f t="array" ref="I11">VLOOKUP(VLOOKUP($A11&amp;'Dropdown Listen neu'!$A$56,CHOOSE({1,2},#REF!&amp;#REF!,#REF!),2,FALSE),'Dropdown Listen neu'!$A$26:$B$53,2,FALSE)</f>
        <v>#REF!</v>
      </c>
      <c r="J11" s="7" t="s">
        <v>231</v>
      </c>
      <c r="K11" s="10" t="e">
        <f t="array" ref="K11">VLOOKUP($A11&amp;'Dropdown Listen neu'!$A$61,CHOOSE({1,2},#REF!&amp;#REF!,#REF!),2,FALSE)</f>
        <v>#REF!</v>
      </c>
      <c r="L11" s="10"/>
      <c r="M11" s="28" t="s">
        <v>171</v>
      </c>
      <c r="N11" t="e">
        <f>#REF!</f>
        <v>#REF!</v>
      </c>
      <c r="O11" s="5" t="s">
        <v>171</v>
      </c>
      <c r="P11" t="e">
        <f>#REF!</f>
        <v>#REF!</v>
      </c>
      <c r="Q11" s="36" t="s">
        <v>233</v>
      </c>
      <c r="R11" s="27" t="e">
        <f>#REF!</f>
        <v>#REF!</v>
      </c>
      <c r="S11" t="e">
        <f>#REF!*#REF!/100</f>
        <v>#REF!</v>
      </c>
      <c r="T11" t="e">
        <f>#REF!*#REF!/100</f>
        <v>#REF!</v>
      </c>
      <c r="U11" t="e">
        <f>#REF!*#REF!/100</f>
        <v>#REF!</v>
      </c>
      <c r="V11" t="e">
        <f>#REF!*#REF!/100</f>
        <v>#REF!</v>
      </c>
      <c r="W11" s="39" t="e">
        <f>#REF!*#REF!/100</f>
        <v>#REF!</v>
      </c>
      <c r="X11" s="5" t="s">
        <v>145</v>
      </c>
      <c r="Y11" t="e">
        <f>#REF!*#REF!/100</f>
        <v>#REF!</v>
      </c>
      <c r="Z11" t="e">
        <f>#REF!*#REF!/100</f>
        <v>#REF!</v>
      </c>
      <c r="AA11" t="e">
        <f>#REF!*#REF!/100</f>
        <v>#REF!</v>
      </c>
      <c r="AB11" s="5" t="s">
        <v>145</v>
      </c>
    </row>
    <row r="12" spans="1:28" x14ac:dyDescent="0.25">
      <c r="V12" s="32"/>
      <c r="W12" s="32"/>
      <c r="X12" s="32"/>
    </row>
    <row r="19" spans="17:27" x14ac:dyDescent="0.25">
      <c r="Q19" s="14"/>
    </row>
    <row r="30" spans="17:27" x14ac:dyDescent="0.25">
      <c r="Z30" s="13"/>
      <c r="AA30" s="12"/>
    </row>
    <row r="45" spans="27:27" x14ac:dyDescent="0.25">
      <c r="AA45" s="12"/>
    </row>
    <row r="49" spans="27:27" x14ac:dyDescent="0.25">
      <c r="AA49" s="12"/>
    </row>
    <row r="79" spans="16:26" x14ac:dyDescent="0.25">
      <c r="P79" s="12"/>
      <c r="Z79" s="12"/>
    </row>
    <row r="107" spans="25:25" x14ac:dyDescent="0.25">
      <c r="Y107" s="13"/>
    </row>
    <row r="124" spans="26:27" x14ac:dyDescent="0.25">
      <c r="Z124" s="13"/>
      <c r="AA124" s="13"/>
    </row>
    <row r="127" spans="26:27" x14ac:dyDescent="0.25">
      <c r="AA127" s="12"/>
    </row>
    <row r="136" spans="25:27" x14ac:dyDescent="0.25">
      <c r="Z136" s="12"/>
      <c r="AA136" s="12"/>
    </row>
    <row r="138" spans="25:27" x14ac:dyDescent="0.25">
      <c r="Y138" s="12"/>
    </row>
    <row r="188" spans="26:27" x14ac:dyDescent="0.25">
      <c r="Z188" s="12"/>
      <c r="AA188" s="12"/>
    </row>
    <row r="196" spans="25:27" x14ac:dyDescent="0.25">
      <c r="Z196" s="12"/>
      <c r="AA196" s="12"/>
    </row>
    <row r="198" spans="25:27" x14ac:dyDescent="0.25">
      <c r="Y198" s="12"/>
    </row>
    <row r="215" spans="16:16" x14ac:dyDescent="0.25">
      <c r="P215" s="12"/>
    </row>
    <row r="233" spans="26:27" x14ac:dyDescent="0.25">
      <c r="Z233" s="13"/>
      <c r="AA233" s="12"/>
    </row>
    <row r="237" spans="26:27" x14ac:dyDescent="0.25">
      <c r="Z237" s="12"/>
      <c r="AA237" s="12"/>
    </row>
    <row r="265" spans="26:27" x14ac:dyDescent="0.25">
      <c r="Z265" s="12"/>
      <c r="AA265" s="12"/>
    </row>
    <row r="274" spans="16:27" x14ac:dyDescent="0.25">
      <c r="P274" s="13"/>
      <c r="Z274" s="13"/>
      <c r="AA274" s="12"/>
    </row>
    <row r="314" spans="27:27" x14ac:dyDescent="0.25">
      <c r="AA314" s="13"/>
    </row>
    <row r="327" spans="16:27" x14ac:dyDescent="0.25">
      <c r="AA327" s="13"/>
    </row>
    <row r="328" spans="16:27" x14ac:dyDescent="0.25">
      <c r="P328" s="13"/>
      <c r="Z328" s="12"/>
      <c r="AA328" s="12"/>
    </row>
    <row r="332" spans="16:27" x14ac:dyDescent="0.25">
      <c r="Y332" s="12"/>
    </row>
    <row r="336" spans="16:27" x14ac:dyDescent="0.25">
      <c r="P336" s="12"/>
    </row>
    <row r="362" spans="26:27" x14ac:dyDescent="0.25">
      <c r="Z362" s="12"/>
      <c r="AA362" s="12"/>
    </row>
    <row r="373" spans="25:27" x14ac:dyDescent="0.25">
      <c r="Y373" s="13"/>
    </row>
    <row r="378" spans="25:27" x14ac:dyDescent="0.25">
      <c r="Y378" s="13"/>
    </row>
    <row r="382" spans="25:27" x14ac:dyDescent="0.25">
      <c r="Z382" s="12"/>
      <c r="AA382" s="12"/>
    </row>
    <row r="385" spans="26:27" x14ac:dyDescent="0.25">
      <c r="Z385" s="13"/>
      <c r="AA385" s="12"/>
    </row>
    <row r="426" spans="25:25" x14ac:dyDescent="0.25">
      <c r="Y426" s="12"/>
    </row>
    <row r="437" spans="25:26" x14ac:dyDescent="0.25">
      <c r="Y437" s="12"/>
    </row>
    <row r="445" spans="25:26" x14ac:dyDescent="0.25">
      <c r="Z445" s="13"/>
    </row>
    <row r="462" spans="16:16" x14ac:dyDescent="0.25">
      <c r="P462" s="12"/>
    </row>
    <row r="477" spans="25:27" x14ac:dyDescent="0.25">
      <c r="Y477" s="12"/>
    </row>
    <row r="478" spans="25:27" x14ac:dyDescent="0.25">
      <c r="Z478" s="13"/>
      <c r="AA478" s="13"/>
    </row>
    <row r="490" spans="26:26" x14ac:dyDescent="0.25">
      <c r="Z490" s="12"/>
    </row>
    <row r="504" spans="26:27" x14ac:dyDescent="0.25">
      <c r="Z504" s="12"/>
      <c r="AA504" s="12"/>
    </row>
    <row r="505" spans="26:27" x14ac:dyDescent="0.25">
      <c r="Z505" s="13"/>
      <c r="AA505" s="12"/>
    </row>
    <row r="556" spans="26:26" x14ac:dyDescent="0.25">
      <c r="Z556" s="13"/>
    </row>
    <row r="565" spans="27:27" x14ac:dyDescent="0.25">
      <c r="AA565" s="13"/>
    </row>
    <row r="588" spans="27:27" x14ac:dyDescent="0.25">
      <c r="AA588" s="12"/>
    </row>
    <row r="596" spans="25:27" x14ac:dyDescent="0.25">
      <c r="Z596" s="13"/>
      <c r="AA596" s="12"/>
    </row>
    <row r="597" spans="25:27" x14ac:dyDescent="0.25">
      <c r="AA597" s="12"/>
    </row>
    <row r="603" spans="25:27" x14ac:dyDescent="0.25">
      <c r="Y603" s="12"/>
    </row>
    <row r="608" spans="25:27" x14ac:dyDescent="0.25">
      <c r="Z608" s="13"/>
      <c r="AA608" s="12"/>
    </row>
    <row r="614" spans="26:27" x14ac:dyDescent="0.25">
      <c r="Z614" s="12"/>
    </row>
    <row r="623" spans="26:27" x14ac:dyDescent="0.25">
      <c r="AA623" s="13"/>
    </row>
    <row r="652" spans="16:16" x14ac:dyDescent="0.25">
      <c r="P652" s="12"/>
    </row>
    <row r="657" spans="16:26" x14ac:dyDescent="0.25">
      <c r="P657" s="13"/>
      <c r="Z657" s="13"/>
    </row>
    <row r="673" spans="25:27" x14ac:dyDescent="0.25">
      <c r="Y673" s="12"/>
    </row>
    <row r="683" spans="25:27" x14ac:dyDescent="0.25">
      <c r="AA683" s="13"/>
    </row>
    <row r="712" spans="25:25" x14ac:dyDescent="0.25">
      <c r="Y712" s="12"/>
    </row>
    <row r="726" spans="16:16" x14ac:dyDescent="0.25">
      <c r="P726" s="12"/>
    </row>
    <row r="769" spans="27:27" x14ac:dyDescent="0.25">
      <c r="AA769" s="13"/>
    </row>
    <row r="771" spans="27:27" x14ac:dyDescent="0.25">
      <c r="AA771" s="13"/>
    </row>
    <row r="785" spans="16:27" x14ac:dyDescent="0.25">
      <c r="P785" s="13"/>
      <c r="Z785" s="12"/>
      <c r="AA785" s="12"/>
    </row>
    <row r="794" spans="16:27" x14ac:dyDescent="0.25">
      <c r="AA794" s="13"/>
    </row>
    <row r="868" spans="25:25" x14ac:dyDescent="0.25">
      <c r="Y868" s="13"/>
    </row>
    <row r="885" spans="25:27" x14ac:dyDescent="0.25">
      <c r="Y885" s="12"/>
    </row>
    <row r="896" spans="25:27" x14ac:dyDescent="0.25">
      <c r="AA896" s="13"/>
    </row>
    <row r="941" spans="25:25" x14ac:dyDescent="0.25">
      <c r="Y941" s="12"/>
    </row>
    <row r="1149" spans="27:27" x14ac:dyDescent="0.25">
      <c r="AA1149" s="13"/>
    </row>
    <row r="1195" spans="27:27" x14ac:dyDescent="0.25">
      <c r="AA1195" s="13"/>
    </row>
    <row r="1595" spans="26:26" x14ac:dyDescent="0.25">
      <c r="Z1595" s="13"/>
    </row>
    <row r="1612" spans="16:16" x14ac:dyDescent="0.25">
      <c r="P1612" s="13"/>
    </row>
    <row r="1621" spans="16:16" x14ac:dyDescent="0.25">
      <c r="P1621" s="12"/>
    </row>
    <row r="1654" spans="25:27" x14ac:dyDescent="0.25">
      <c r="Z1654" s="12"/>
      <c r="AA1654" s="13"/>
    </row>
    <row r="1661" spans="25:27" x14ac:dyDescent="0.25">
      <c r="Y1661" s="12"/>
    </row>
    <row r="1665" spans="16:27" x14ac:dyDescent="0.25">
      <c r="Y1665" s="13"/>
    </row>
    <row r="1666" spans="16:27" x14ac:dyDescent="0.25">
      <c r="P1666" s="12"/>
    </row>
    <row r="1674" spans="16:27" x14ac:dyDescent="0.25">
      <c r="P1674" s="12"/>
      <c r="Z1674" s="12"/>
      <c r="AA1674" s="12"/>
    </row>
    <row r="1679" spans="16:27" x14ac:dyDescent="0.25">
      <c r="Y1679" s="12"/>
    </row>
    <row r="1688" spans="25:25" x14ac:dyDescent="0.25">
      <c r="Y1688" s="13"/>
    </row>
    <row r="1727" spans="25:27" x14ac:dyDescent="0.25">
      <c r="AA1727" s="13"/>
    </row>
    <row r="1728" spans="25:27" x14ac:dyDescent="0.25">
      <c r="Y1728" s="12"/>
    </row>
    <row r="1740" spans="26:26" x14ac:dyDescent="0.25">
      <c r="Z1740" s="12"/>
    </row>
    <row r="1784" spans="25:25" x14ac:dyDescent="0.25">
      <c r="Y1784" s="13"/>
    </row>
    <row r="1789" spans="25:25" x14ac:dyDescent="0.25">
      <c r="Y1789" s="12"/>
    </row>
    <row r="1822" spans="25:25" x14ac:dyDescent="0.25">
      <c r="Y1822" s="13"/>
    </row>
    <row r="1833" spans="25:25" x14ac:dyDescent="0.25">
      <c r="Y1833" s="13"/>
    </row>
    <row r="1867" spans="16:16" x14ac:dyDescent="0.25">
      <c r="P1867" s="12"/>
    </row>
    <row r="1873" spans="26:26" x14ac:dyDescent="0.25">
      <c r="Z1873" s="13"/>
    </row>
    <row r="1918" spans="25:25" x14ac:dyDescent="0.25">
      <c r="Y1918" s="12"/>
    </row>
    <row r="1927" spans="16:27" x14ac:dyDescent="0.25">
      <c r="P1927" s="12"/>
      <c r="Z1927" s="12"/>
      <c r="AA1927" s="13"/>
    </row>
    <row r="1929" spans="16:27" x14ac:dyDescent="0.25">
      <c r="P1929" s="12"/>
      <c r="Z1929" s="13"/>
    </row>
    <row r="1937" spans="16:27" x14ac:dyDescent="0.25">
      <c r="Z1937" s="13"/>
    </row>
    <row r="1938" spans="16:27" x14ac:dyDescent="0.25">
      <c r="P1938" s="12"/>
    </row>
    <row r="1941" spans="16:27" x14ac:dyDescent="0.25">
      <c r="Y1941" s="12"/>
    </row>
    <row r="1944" spans="16:27" x14ac:dyDescent="0.25">
      <c r="Y1944" s="13"/>
    </row>
    <row r="1950" spans="16:27" x14ac:dyDescent="0.25">
      <c r="Z1950" s="12"/>
      <c r="AA1950" s="12"/>
    </row>
    <row r="1951" spans="16:27" x14ac:dyDescent="0.25">
      <c r="Y1951" s="12"/>
    </row>
    <row r="1972" spans="16:25" x14ac:dyDescent="0.25">
      <c r="P1972" s="13"/>
      <c r="Y1972" s="13"/>
    </row>
    <row r="1980" spans="16:25" x14ac:dyDescent="0.25">
      <c r="Y1980" s="12"/>
    </row>
    <row r="1983" spans="16:25" x14ac:dyDescent="0.25">
      <c r="P1983" s="13"/>
    </row>
    <row r="1987" spans="25:25" x14ac:dyDescent="0.25">
      <c r="Y1987" s="12"/>
    </row>
    <row r="1993" spans="25:25" x14ac:dyDescent="0.25">
      <c r="Y1993" s="13"/>
    </row>
    <row r="2010" spans="25:25" x14ac:dyDescent="0.25">
      <c r="Y2010" s="12"/>
    </row>
    <row r="2034" spans="26:26" x14ac:dyDescent="0.25">
      <c r="Z2034" s="13"/>
    </row>
    <row r="2066" spans="25:26" x14ac:dyDescent="0.25">
      <c r="Y2066" s="13"/>
    </row>
    <row r="2067" spans="25:26" x14ac:dyDescent="0.25">
      <c r="Y2067" s="12"/>
    </row>
    <row r="2076" spans="25:26" x14ac:dyDescent="0.25">
      <c r="Z2076" s="12"/>
    </row>
    <row r="2081" spans="25:27" x14ac:dyDescent="0.25">
      <c r="Z2081" s="13"/>
      <c r="AA2081" s="12"/>
    </row>
    <row r="2087" spans="25:27" x14ac:dyDescent="0.25">
      <c r="Y2087" s="12"/>
    </row>
    <row r="2097" spans="16:25" x14ac:dyDescent="0.25">
      <c r="Y2097" s="12"/>
    </row>
    <row r="2105" spans="16:25" x14ac:dyDescent="0.25">
      <c r="P2105" s="13"/>
      <c r="Y2105" s="13"/>
    </row>
    <row r="2106" spans="16:25" x14ac:dyDescent="0.25">
      <c r="Y2106" s="12"/>
    </row>
    <row r="2125" spans="25:25" x14ac:dyDescent="0.25">
      <c r="Y2125" s="12"/>
    </row>
    <row r="2126" spans="25:25" x14ac:dyDescent="0.25">
      <c r="Y2126" s="12"/>
    </row>
    <row r="2139" spans="25:25" x14ac:dyDescent="0.25">
      <c r="Y2139" s="12"/>
    </row>
    <row r="2171" spans="16:16" x14ac:dyDescent="0.25">
      <c r="P2171" s="12"/>
    </row>
    <row r="2184" spans="25:25" x14ac:dyDescent="0.25">
      <c r="Y2184" s="12"/>
    </row>
    <row r="2185" spans="25:25" x14ac:dyDescent="0.25">
      <c r="Y2185" s="12"/>
    </row>
    <row r="2235" spans="25:25" x14ac:dyDescent="0.25">
      <c r="Y2235" s="12"/>
    </row>
    <row r="2236" spans="25:25" x14ac:dyDescent="0.25">
      <c r="Y2236" s="12"/>
    </row>
    <row r="2249" spans="16:26" x14ac:dyDescent="0.25">
      <c r="P2249" s="12"/>
    </row>
    <row r="2256" spans="16:26" x14ac:dyDescent="0.25">
      <c r="Z2256" s="12"/>
    </row>
    <row r="2258" spans="25:25" x14ac:dyDescent="0.25">
      <c r="Y2258" s="12"/>
    </row>
    <row r="2260" spans="25:25" x14ac:dyDescent="0.25">
      <c r="Y2260" s="13"/>
    </row>
    <row r="2272" spans="25:25" x14ac:dyDescent="0.25">
      <c r="Y2272" s="12"/>
    </row>
    <row r="2280" spans="25:25" x14ac:dyDescent="0.25">
      <c r="Y2280" s="13"/>
    </row>
    <row r="2292" spans="16:26" x14ac:dyDescent="0.25">
      <c r="P2292" s="12"/>
    </row>
    <row r="2295" spans="16:26" x14ac:dyDescent="0.25">
      <c r="Y2295" s="12"/>
    </row>
    <row r="2300" spans="16:26" x14ac:dyDescent="0.25">
      <c r="Y2300" s="12"/>
    </row>
    <row r="2303" spans="16:26" x14ac:dyDescent="0.25">
      <c r="P2303" s="12"/>
      <c r="Z2303" s="12"/>
    </row>
    <row r="2307" spans="16:27" x14ac:dyDescent="0.25">
      <c r="Y2307" s="12"/>
    </row>
    <row r="2309" spans="16:27" x14ac:dyDescent="0.25">
      <c r="Y2309" s="12"/>
    </row>
    <row r="2318" spans="16:27" x14ac:dyDescent="0.25">
      <c r="P2318" s="12"/>
      <c r="Z2318" s="12"/>
      <c r="AA2318" s="12"/>
    </row>
    <row r="2328" spans="25:25" x14ac:dyDescent="0.25">
      <c r="Y2328" s="12"/>
    </row>
    <row r="2329" spans="25:25" x14ac:dyDescent="0.25">
      <c r="Y2329" s="12"/>
    </row>
    <row r="2355" spans="16:27" x14ac:dyDescent="0.25">
      <c r="P2355" s="12"/>
      <c r="Z2355" s="13"/>
      <c r="AA2355" s="12"/>
    </row>
    <row r="2359" spans="16:27" x14ac:dyDescent="0.25">
      <c r="Z2359" s="12"/>
    </row>
    <row r="2361" spans="16:27" x14ac:dyDescent="0.25">
      <c r="P2361" s="13"/>
    </row>
    <row r="2363" spans="16:27" x14ac:dyDescent="0.25">
      <c r="Y2363" s="12"/>
    </row>
    <row r="2364" spans="16:27" x14ac:dyDescent="0.25">
      <c r="Y2364" s="12"/>
    </row>
    <row r="2366" spans="16:27" x14ac:dyDescent="0.25">
      <c r="Y2366" s="12"/>
    </row>
    <row r="2376" spans="25:25" x14ac:dyDescent="0.25">
      <c r="Y2376" s="12"/>
    </row>
    <row r="2378" spans="25:25" x14ac:dyDescent="0.25">
      <c r="Y2378" s="12"/>
    </row>
    <row r="2453" spans="25:26" x14ac:dyDescent="0.25">
      <c r="Z2453" s="12"/>
    </row>
    <row r="2454" spans="25:26" x14ac:dyDescent="0.25">
      <c r="Y2454" s="12"/>
    </row>
    <row r="2457" spans="25:26" x14ac:dyDescent="0.25">
      <c r="Y2457" s="12"/>
    </row>
    <row r="2477" spans="16:16" x14ac:dyDescent="0.25">
      <c r="P2477" s="12"/>
    </row>
    <row r="2490" spans="16:27" x14ac:dyDescent="0.25">
      <c r="P2490" s="13"/>
      <c r="Z2490" s="12"/>
      <c r="AA2490" s="12"/>
    </row>
    <row r="2523" spans="16:26" x14ac:dyDescent="0.25">
      <c r="P2523" s="13"/>
      <c r="Z2523" s="13"/>
    </row>
    <row r="2524" spans="16:26" x14ac:dyDescent="0.25">
      <c r="Y2524" s="13"/>
    </row>
    <row r="2533" spans="25:27" x14ac:dyDescent="0.25">
      <c r="Y2533" s="12"/>
    </row>
    <row r="2543" spans="25:27" x14ac:dyDescent="0.25">
      <c r="Z2543" s="12"/>
      <c r="AA2543" s="12"/>
    </row>
    <row r="2548" spans="16:27" x14ac:dyDescent="0.25">
      <c r="Z2548" s="12"/>
      <c r="AA2548" s="13"/>
    </row>
    <row r="2555" spans="16:27" x14ac:dyDescent="0.25">
      <c r="Y2555" s="12"/>
    </row>
    <row r="2557" spans="16:27" x14ac:dyDescent="0.25">
      <c r="P2557" s="12"/>
    </row>
    <row r="2574" spans="25:25" x14ac:dyDescent="0.25">
      <c r="Y2574" s="12"/>
    </row>
    <row r="2586" spans="16:27" x14ac:dyDescent="0.25">
      <c r="P2586" s="12"/>
      <c r="Z2586" s="12"/>
      <c r="AA2586" s="12"/>
    </row>
    <row r="2618" spans="25:25" x14ac:dyDescent="0.25">
      <c r="Y2618" s="12"/>
    </row>
    <row r="2632" spans="26:27" x14ac:dyDescent="0.25">
      <c r="Z2632" s="13"/>
      <c r="AA2632" s="12"/>
    </row>
    <row r="2647" spans="26:26" x14ac:dyDescent="0.25">
      <c r="Z2647" s="12"/>
    </row>
    <row r="2664" spans="16:27" x14ac:dyDescent="0.25">
      <c r="P2664" s="13"/>
      <c r="Z2664" s="12"/>
      <c r="AA2664" s="12"/>
    </row>
    <row r="2752" spans="25:25" x14ac:dyDescent="0.25">
      <c r="Y2752" s="13"/>
    </row>
    <row r="2847" spans="25:25" x14ac:dyDescent="0.25">
      <c r="Y2847" s="13"/>
    </row>
    <row r="2861" spans="25:25" x14ac:dyDescent="0.25">
      <c r="Y2861" s="13"/>
    </row>
    <row r="2880" spans="25:25" x14ac:dyDescent="0.25">
      <c r="Y2880" s="13"/>
    </row>
    <row r="2896" spans="25:25" x14ac:dyDescent="0.25">
      <c r="Y2896" s="12"/>
    </row>
    <row r="2902" spans="25:25" x14ac:dyDescent="0.25">
      <c r="Y2902" s="12"/>
    </row>
    <row r="2923" spans="26:27" x14ac:dyDescent="0.25">
      <c r="Z2923" s="12"/>
      <c r="AA2923" s="12"/>
    </row>
    <row r="2939" spans="25:25" x14ac:dyDescent="0.25">
      <c r="Y2939" s="12"/>
    </row>
    <row r="3100" spans="25:25" x14ac:dyDescent="0.25">
      <c r="Y3100" s="13"/>
    </row>
    <row r="3109" spans="25:25" x14ac:dyDescent="0.25">
      <c r="Y3109" s="12"/>
    </row>
    <row r="3125" spans="25:25" x14ac:dyDescent="0.25">
      <c r="Y3125" s="12"/>
    </row>
    <row r="3156" spans="25:25" x14ac:dyDescent="0.25">
      <c r="Y3156" s="12"/>
    </row>
    <row r="3183" spans="16:27" x14ac:dyDescent="0.25">
      <c r="P3183" s="12"/>
      <c r="Z3183" s="12"/>
      <c r="AA3183" s="13"/>
    </row>
    <row r="3236" spans="25:25" x14ac:dyDescent="0.25">
      <c r="Y3236" s="12"/>
    </row>
    <row r="3237" spans="25:25" x14ac:dyDescent="0.25">
      <c r="Y3237" s="12"/>
    </row>
    <row r="3240" spans="25:25" x14ac:dyDescent="0.25">
      <c r="Y3240" s="12"/>
    </row>
    <row r="3241" spans="25:25" x14ac:dyDescent="0.25">
      <c r="Y3241" s="12"/>
    </row>
    <row r="3250" spans="16:27" x14ac:dyDescent="0.25">
      <c r="Z3250" s="12"/>
    </row>
    <row r="3251" spans="16:27" x14ac:dyDescent="0.25">
      <c r="P3251" s="12"/>
    </row>
    <row r="3253" spans="16:27" x14ac:dyDescent="0.25">
      <c r="P3253" s="13"/>
      <c r="Z3253" s="12"/>
      <c r="AA3253" s="13"/>
    </row>
    <row r="3262" spans="16:27" x14ac:dyDescent="0.25">
      <c r="Y3262" s="12"/>
    </row>
    <row r="3263" spans="16:27" x14ac:dyDescent="0.25">
      <c r="P3263" s="12"/>
    </row>
    <row r="3264" spans="16:27" x14ac:dyDescent="0.25">
      <c r="Z3264" s="12"/>
    </row>
    <row r="3270" spans="25:26" x14ac:dyDescent="0.25">
      <c r="Z3270" s="12"/>
    </row>
    <row r="3276" spans="25:26" x14ac:dyDescent="0.25">
      <c r="Y3276" s="13"/>
    </row>
    <row r="3282" spans="25:27" x14ac:dyDescent="0.25">
      <c r="Z3282" s="12"/>
      <c r="AA3282" s="13"/>
    </row>
    <row r="3283" spans="25:27" x14ac:dyDescent="0.25">
      <c r="Y3283" s="12"/>
    </row>
    <row r="3291" spans="25:27" x14ac:dyDescent="0.25">
      <c r="Y3291" s="12"/>
    </row>
    <row r="3296" spans="25:27" x14ac:dyDescent="0.25">
      <c r="Z3296" s="12"/>
      <c r="AA3296" s="12"/>
    </row>
    <row r="3298" spans="16:27" x14ac:dyDescent="0.25">
      <c r="Z3298" s="12"/>
      <c r="AA3298" s="12"/>
    </row>
    <row r="3299" spans="16:27" x14ac:dyDescent="0.25">
      <c r="Z3299" s="12"/>
    </row>
    <row r="3303" spans="16:27" x14ac:dyDescent="0.25">
      <c r="P3303" s="12"/>
      <c r="Z3303" s="12"/>
      <c r="AA3303" s="12"/>
    </row>
    <row r="3307" spans="16:27" x14ac:dyDescent="0.25">
      <c r="Z3307" s="12"/>
      <c r="AA3307" s="13"/>
    </row>
    <row r="3308" spans="16:27" x14ac:dyDescent="0.25">
      <c r="Y3308" s="13"/>
    </row>
    <row r="3314" spans="16:27" x14ac:dyDescent="0.25">
      <c r="Z3314" s="12"/>
    </row>
    <row r="3318" spans="16:27" x14ac:dyDescent="0.25">
      <c r="Y3318" s="13"/>
    </row>
    <row r="3319" spans="16:27" x14ac:dyDescent="0.25">
      <c r="Z3319" s="12"/>
      <c r="AA3319" s="12"/>
    </row>
    <row r="3327" spans="16:27" x14ac:dyDescent="0.25">
      <c r="P3327" s="12"/>
    </row>
    <row r="3331" spans="25:26" x14ac:dyDescent="0.25">
      <c r="Z3331" s="12"/>
    </row>
    <row r="3335" spans="25:26" x14ac:dyDescent="0.25">
      <c r="Y3335" s="12"/>
    </row>
    <row r="3338" spans="25:26" x14ac:dyDescent="0.25">
      <c r="Y3338" s="12"/>
    </row>
    <row r="3342" spans="25:26" x14ac:dyDescent="0.25">
      <c r="Z3342" s="12"/>
    </row>
    <row r="3343" spans="25:26" x14ac:dyDescent="0.25">
      <c r="Y3343" s="12"/>
    </row>
    <row r="3345" spans="16:27" x14ac:dyDescent="0.25">
      <c r="Z3345" s="12"/>
    </row>
    <row r="3347" spans="16:27" x14ac:dyDescent="0.25">
      <c r="Y3347" s="12"/>
    </row>
    <row r="3348" spans="16:27" x14ac:dyDescent="0.25">
      <c r="Y3348" s="12"/>
    </row>
    <row r="3351" spans="16:27" x14ac:dyDescent="0.25">
      <c r="Y3351" s="12"/>
    </row>
    <row r="3352" spans="16:27" x14ac:dyDescent="0.25">
      <c r="Y3352" s="12"/>
    </row>
    <row r="3355" spans="16:27" x14ac:dyDescent="0.25">
      <c r="P3355" s="12"/>
    </row>
    <row r="3359" spans="16:27" x14ac:dyDescent="0.25">
      <c r="Z3359" s="13"/>
      <c r="AA3359" s="12"/>
    </row>
    <row r="3373" spans="16:27" x14ac:dyDescent="0.25">
      <c r="P3373" s="13"/>
      <c r="Z3373" s="12"/>
      <c r="AA3373" s="12"/>
    </row>
    <row r="3384" spans="16:27" x14ac:dyDescent="0.25">
      <c r="Y3384" s="12"/>
    </row>
    <row r="3389" spans="16:27" x14ac:dyDescent="0.25">
      <c r="P3389" s="13"/>
    </row>
    <row r="3391" spans="16:27" x14ac:dyDescent="0.25">
      <c r="P3391" s="12"/>
      <c r="Z3391" s="12"/>
      <c r="AA3391" s="12"/>
    </row>
    <row r="3392" spans="16:27" x14ac:dyDescent="0.25">
      <c r="Z3392" s="12"/>
      <c r="AA3392" s="12"/>
    </row>
    <row r="3395" spans="25:26" x14ac:dyDescent="0.25">
      <c r="Y3395" s="13"/>
    </row>
    <row r="3396" spans="25:26" x14ac:dyDescent="0.25">
      <c r="Y3396" s="12"/>
    </row>
    <row r="3406" spans="25:26" x14ac:dyDescent="0.25">
      <c r="Z3406" s="12"/>
    </row>
    <row r="3413" spans="16:25" x14ac:dyDescent="0.25">
      <c r="Y3413" s="12"/>
    </row>
    <row r="3416" spans="16:25" x14ac:dyDescent="0.25">
      <c r="Y3416" s="12"/>
    </row>
    <row r="3419" spans="16:25" x14ac:dyDescent="0.25">
      <c r="P3419" s="13"/>
      <c r="Y3419" s="13"/>
    </row>
    <row r="3426" spans="25:25" x14ac:dyDescent="0.25">
      <c r="Y3426" s="12"/>
    </row>
    <row r="3429" spans="25:25" x14ac:dyDescent="0.25">
      <c r="Y3429" s="12"/>
    </row>
    <row r="3456" spans="25:25" x14ac:dyDescent="0.25">
      <c r="Y3456" s="13"/>
    </row>
    <row r="3478" spans="25:25" x14ac:dyDescent="0.25">
      <c r="Y3478" s="12"/>
    </row>
    <row r="3479" spans="25:25" x14ac:dyDescent="0.25">
      <c r="Y3479" s="12"/>
    </row>
    <row r="3483" spans="25:25" x14ac:dyDescent="0.25">
      <c r="Y3483" s="13"/>
    </row>
    <row r="3485" spans="25:25" x14ac:dyDescent="0.25">
      <c r="Y3485" s="12"/>
    </row>
    <row r="3492" spans="14:25" x14ac:dyDescent="0.25">
      <c r="N3492" s="12"/>
    </row>
    <row r="3504" spans="14:25" x14ac:dyDescent="0.25">
      <c r="Y3504" s="12"/>
    </row>
    <row r="3543" spans="25:26" x14ac:dyDescent="0.25">
      <c r="Z3543" s="13"/>
    </row>
    <row r="3546" spans="25:26" x14ac:dyDescent="0.25">
      <c r="Y3546" s="12"/>
    </row>
    <row r="3560" spans="16:25" x14ac:dyDescent="0.25">
      <c r="Y3560" s="13"/>
    </row>
    <row r="3565" spans="16:25" x14ac:dyDescent="0.25">
      <c r="P3565" s="12"/>
    </row>
    <row r="3574" spans="25:25" x14ac:dyDescent="0.25">
      <c r="Y3574" s="12"/>
    </row>
    <row r="3601" spans="25:25" x14ac:dyDescent="0.25">
      <c r="Y3601" s="13"/>
    </row>
    <row r="3616" spans="25:25" x14ac:dyDescent="0.25">
      <c r="Y3616" s="12"/>
    </row>
    <row r="3627" spans="26:27" x14ac:dyDescent="0.25">
      <c r="Z3627" s="13"/>
      <c r="AA3627" s="13"/>
    </row>
    <row r="3629" spans="26:27" x14ac:dyDescent="0.25">
      <c r="AA3629" s="12"/>
    </row>
    <row r="3661" spans="25:25" x14ac:dyDescent="0.25">
      <c r="Y3661" s="12"/>
    </row>
    <row r="3663" spans="25:25" x14ac:dyDescent="0.25">
      <c r="Y3663" s="12"/>
    </row>
    <row r="3671" spans="16:25" x14ac:dyDescent="0.25">
      <c r="Y3671" s="12"/>
    </row>
    <row r="3672" spans="16:25" x14ac:dyDescent="0.25">
      <c r="P3672" s="12"/>
    </row>
    <row r="3675" spans="16:25" x14ac:dyDescent="0.25">
      <c r="Y3675" s="12"/>
    </row>
    <row r="3682" spans="25:25" x14ac:dyDescent="0.25">
      <c r="Y3682" s="13"/>
    </row>
    <row r="3694" spans="25:25" x14ac:dyDescent="0.25">
      <c r="Y3694" s="12"/>
    </row>
    <row r="3702" spans="16:25" x14ac:dyDescent="0.25">
      <c r="Y3702" s="12"/>
    </row>
    <row r="3703" spans="16:25" x14ac:dyDescent="0.25">
      <c r="P3703" s="13"/>
      <c r="Y3703" s="13"/>
    </row>
    <row r="3712" spans="16:25" x14ac:dyDescent="0.25">
      <c r="Y3712" s="12"/>
    </row>
    <row r="3761" spans="25:27" x14ac:dyDescent="0.25">
      <c r="Z3761" s="13"/>
      <c r="AA3761" s="12"/>
    </row>
    <row r="3767" spans="25:27" x14ac:dyDescent="0.25">
      <c r="Y3767" s="12"/>
    </row>
    <row r="3769" spans="25:27" x14ac:dyDescent="0.25">
      <c r="Y3769" s="13"/>
    </row>
    <row r="3807" spans="25:25" x14ac:dyDescent="0.25">
      <c r="Y3807" s="12"/>
    </row>
    <row r="3809" spans="25:27" x14ac:dyDescent="0.25">
      <c r="Z3809" s="12"/>
      <c r="AA3809" s="13"/>
    </row>
    <row r="3810" spans="25:27" x14ac:dyDescent="0.25">
      <c r="Y3810" s="12"/>
    </row>
    <row r="3813" spans="25:27" x14ac:dyDescent="0.25">
      <c r="Y3813" s="12"/>
    </row>
    <row r="3814" spans="25:27" x14ac:dyDescent="0.25">
      <c r="Z3814" s="12"/>
      <c r="AA3814" s="12"/>
    </row>
    <row r="3815" spans="25:27" x14ac:dyDescent="0.25">
      <c r="Z3815" s="12"/>
    </row>
    <row r="3817" spans="25:27" x14ac:dyDescent="0.25">
      <c r="Y3817" s="12"/>
    </row>
    <row r="3819" spans="25:27" x14ac:dyDescent="0.25">
      <c r="Z3819" s="12"/>
      <c r="AA3819" s="12"/>
    </row>
    <row r="3821" spans="25:27" x14ac:dyDescent="0.25">
      <c r="Y3821" s="13"/>
    </row>
    <row r="3824" spans="25:27" x14ac:dyDescent="0.25">
      <c r="Z3824" s="13"/>
    </row>
    <row r="3832" spans="25:25" x14ac:dyDescent="0.25">
      <c r="Y3832" s="13"/>
    </row>
    <row r="3841" spans="16:27" x14ac:dyDescent="0.25">
      <c r="Y3841" s="12"/>
    </row>
    <row r="3842" spans="16:27" x14ac:dyDescent="0.25">
      <c r="Y3842" s="12"/>
    </row>
    <row r="3846" spans="16:27" x14ac:dyDescent="0.25">
      <c r="Y3846" s="12"/>
    </row>
    <row r="3848" spans="16:27" x14ac:dyDescent="0.25">
      <c r="Y3848" s="12"/>
    </row>
    <row r="3851" spans="16:27" x14ac:dyDescent="0.25">
      <c r="Z3851" s="12"/>
      <c r="AA3851" s="12"/>
    </row>
    <row r="3854" spans="16:27" x14ac:dyDescent="0.25">
      <c r="Y3854" s="13"/>
    </row>
    <row r="3855" spans="16:27" x14ac:dyDescent="0.25">
      <c r="Y3855" s="12"/>
    </row>
    <row r="3856" spans="16:27" x14ac:dyDescent="0.25">
      <c r="P3856" s="13"/>
      <c r="Y3856" s="12"/>
    </row>
    <row r="3857" spans="16:26" x14ac:dyDescent="0.25">
      <c r="Y3857" s="13"/>
    </row>
    <row r="3859" spans="16:26" x14ac:dyDescent="0.25">
      <c r="Y3859" s="13"/>
    </row>
    <row r="3862" spans="16:26" x14ac:dyDescent="0.25">
      <c r="P3862" s="13"/>
      <c r="Y3862" s="13"/>
    </row>
    <row r="3868" spans="16:26" x14ac:dyDescent="0.25">
      <c r="Z3868" s="12"/>
    </row>
    <row r="3871" spans="16:26" x14ac:dyDescent="0.25">
      <c r="Y3871" s="12"/>
    </row>
    <row r="3875" spans="25:27" x14ac:dyDescent="0.25">
      <c r="Z3875" s="13"/>
    </row>
    <row r="3880" spans="25:27" x14ac:dyDescent="0.25">
      <c r="Z3880" s="12"/>
      <c r="AA3880" s="13"/>
    </row>
    <row r="3883" spans="25:27" x14ac:dyDescent="0.25">
      <c r="Y3883" s="12"/>
    </row>
    <row r="3893" spans="16:27" x14ac:dyDescent="0.25">
      <c r="Z3893" s="12"/>
    </row>
    <row r="3895" spans="16:27" x14ac:dyDescent="0.25">
      <c r="Z3895" s="12"/>
    </row>
    <row r="3896" spans="16:27" x14ac:dyDescent="0.25">
      <c r="P3896" s="12"/>
      <c r="Z3896" s="12"/>
      <c r="AA3896" s="12"/>
    </row>
    <row r="3900" spans="16:27" x14ac:dyDescent="0.25">
      <c r="Y3900" s="12"/>
    </row>
    <row r="3902" spans="16:27" x14ac:dyDescent="0.25">
      <c r="Y3902" s="12"/>
    </row>
    <row r="3903" spans="16:27" x14ac:dyDescent="0.25">
      <c r="Y3903" s="12"/>
    </row>
    <row r="3904" spans="16:27" x14ac:dyDescent="0.25">
      <c r="Y3904" s="12"/>
    </row>
    <row r="3905" spans="16:27" x14ac:dyDescent="0.25">
      <c r="Z3905" s="12"/>
      <c r="AA3905" s="12"/>
    </row>
    <row r="3906" spans="16:27" x14ac:dyDescent="0.25">
      <c r="Z3906" s="13"/>
    </row>
    <row r="3910" spans="16:27" x14ac:dyDescent="0.25">
      <c r="Y3910" s="12"/>
    </row>
    <row r="3911" spans="16:27" x14ac:dyDescent="0.25">
      <c r="Y3911" s="13"/>
    </row>
    <row r="3912" spans="16:27" x14ac:dyDescent="0.25">
      <c r="P3912" s="13"/>
    </row>
    <row r="3915" spans="16:27" x14ac:dyDescent="0.25">
      <c r="Y3915" s="12"/>
    </row>
    <row r="3919" spans="16:27" x14ac:dyDescent="0.25">
      <c r="P3919" s="13"/>
      <c r="Y3919" s="13"/>
    </row>
    <row r="3921" spans="16:27" x14ac:dyDescent="0.25">
      <c r="Y3921" s="12"/>
    </row>
    <row r="3923" spans="16:27" x14ac:dyDescent="0.25">
      <c r="P3923" s="13"/>
      <c r="Z3923" s="12"/>
      <c r="AA3923" s="12"/>
    </row>
    <row r="3924" spans="16:27" x14ac:dyDescent="0.25">
      <c r="AA3924" s="12"/>
    </row>
    <row r="3925" spans="16:27" x14ac:dyDescent="0.25">
      <c r="Y3925" s="13"/>
    </row>
    <row r="3926" spans="16:27" x14ac:dyDescent="0.25">
      <c r="Y3926" s="12"/>
    </row>
    <row r="3930" spans="16:27" x14ac:dyDescent="0.25">
      <c r="Z3930" s="13"/>
    </row>
    <row r="3936" spans="16:27" x14ac:dyDescent="0.25">
      <c r="Y3936" s="13"/>
    </row>
    <row r="3938" spans="16:27" x14ac:dyDescent="0.25">
      <c r="P3938" s="12"/>
      <c r="Z3938" s="12"/>
      <c r="AA3938" s="12"/>
    </row>
    <row r="3952" spans="16:27" x14ac:dyDescent="0.25">
      <c r="Z3952" s="13"/>
    </row>
    <row r="3956" spans="25:27" x14ac:dyDescent="0.25">
      <c r="Z3956" s="12"/>
      <c r="AA3956" s="13"/>
    </row>
    <row r="3960" spans="25:27" x14ac:dyDescent="0.25">
      <c r="Z3960" s="13"/>
      <c r="AA3960" s="12"/>
    </row>
    <row r="3965" spans="25:27" x14ac:dyDescent="0.25">
      <c r="Z3965" s="13"/>
      <c r="AA3965" s="13"/>
    </row>
    <row r="3968" spans="25:27" x14ac:dyDescent="0.25">
      <c r="Y3968" s="12"/>
    </row>
    <row r="3972" spans="25:27" x14ac:dyDescent="0.25">
      <c r="Y3972" s="13"/>
    </row>
    <row r="3975" spans="25:27" x14ac:dyDescent="0.25">
      <c r="Z3975" s="13"/>
    </row>
    <row r="3978" spans="25:27" x14ac:dyDescent="0.25">
      <c r="AA3978" s="12"/>
    </row>
    <row r="3980" spans="25:27" x14ac:dyDescent="0.25">
      <c r="Z3980" s="12"/>
      <c r="AA3980" s="12"/>
    </row>
    <row r="3996" spans="16:16" x14ac:dyDescent="0.25">
      <c r="P3996" s="13"/>
    </row>
    <row r="4004" spans="25:25" x14ac:dyDescent="0.25">
      <c r="Y4004" s="12"/>
    </row>
    <row r="4016" spans="25:25" x14ac:dyDescent="0.25">
      <c r="Y4016" s="12"/>
    </row>
    <row r="4019" spans="16:25" x14ac:dyDescent="0.25">
      <c r="Y4019" s="12"/>
    </row>
    <row r="4021" spans="16:25" x14ac:dyDescent="0.25">
      <c r="P4021" s="13"/>
      <c r="Y4021" s="13"/>
    </row>
    <row r="4022" spans="16:25" x14ac:dyDescent="0.25">
      <c r="Y4022" s="12"/>
    </row>
    <row r="4023" spans="16:25" x14ac:dyDescent="0.25">
      <c r="Y4023" s="12"/>
    </row>
    <row r="4028" spans="16:25" x14ac:dyDescent="0.25">
      <c r="Y4028" s="12"/>
    </row>
    <row r="4037" spans="25:25" x14ac:dyDescent="0.25">
      <c r="Y4037" s="13"/>
    </row>
    <row r="4039" spans="25:25" x14ac:dyDescent="0.25">
      <c r="Y4039" s="12"/>
    </row>
    <row r="4052" spans="25:25" x14ac:dyDescent="0.25">
      <c r="Y4052" s="12"/>
    </row>
    <row r="4078" spans="25:27" x14ac:dyDescent="0.25">
      <c r="Z4078" s="13"/>
      <c r="AA4078" s="12"/>
    </row>
    <row r="4079" spans="25:27" x14ac:dyDescent="0.25">
      <c r="Y4079" s="12"/>
    </row>
    <row r="4083" spans="16:26" x14ac:dyDescent="0.25">
      <c r="Z4083" s="13"/>
    </row>
    <row r="4084" spans="16:26" x14ac:dyDescent="0.25">
      <c r="P4084" s="12"/>
      <c r="Z4084" s="12"/>
    </row>
    <row r="4094" spans="16:26" x14ac:dyDescent="0.25">
      <c r="Y4094" s="13"/>
    </row>
    <row r="4097" spans="16:27" x14ac:dyDescent="0.25">
      <c r="P4097" s="12"/>
      <c r="Z4097" s="13"/>
      <c r="AA4097" s="12"/>
    </row>
    <row r="4100" spans="16:27" x14ac:dyDescent="0.25">
      <c r="Y4100" s="12"/>
    </row>
    <row r="4106" spans="16:27" x14ac:dyDescent="0.25">
      <c r="Y4106" s="12"/>
    </row>
    <row r="4107" spans="16:27" x14ac:dyDescent="0.25">
      <c r="Y4107" s="12"/>
    </row>
    <row r="4113" spans="16:26" x14ac:dyDescent="0.25">
      <c r="P4113" s="12"/>
    </row>
    <row r="4123" spans="16:26" x14ac:dyDescent="0.25">
      <c r="Z4123" s="12"/>
    </row>
    <row r="4137" spans="25:25" x14ac:dyDescent="0.25">
      <c r="Y4137" s="12"/>
    </row>
    <row r="4156" spans="25:27" x14ac:dyDescent="0.25">
      <c r="Y4156" s="12"/>
    </row>
    <row r="4158" spans="25:27" x14ac:dyDescent="0.25">
      <c r="Y4158" s="12"/>
    </row>
    <row r="4159" spans="25:27" x14ac:dyDescent="0.25">
      <c r="Z4159" s="13"/>
      <c r="AA4159" s="12"/>
    </row>
    <row r="4168" spans="16:26" x14ac:dyDescent="0.25">
      <c r="Y4168" s="12"/>
    </row>
    <row r="4169" spans="16:26" x14ac:dyDescent="0.25">
      <c r="Z4169" s="13"/>
    </row>
    <row r="4170" spans="16:26" x14ac:dyDescent="0.25">
      <c r="P4170" s="12"/>
      <c r="Y4170" s="12"/>
    </row>
    <row r="4173" spans="16:26" x14ac:dyDescent="0.25">
      <c r="Y4173" s="13"/>
    </row>
    <row r="4179" spans="25:26" x14ac:dyDescent="0.25">
      <c r="Z4179" s="12"/>
    </row>
    <row r="4181" spans="25:26" x14ac:dyDescent="0.25">
      <c r="Z4181" s="13"/>
    </row>
    <row r="4190" spans="25:26" x14ac:dyDescent="0.25">
      <c r="Y4190" s="12"/>
    </row>
    <row r="4197" spans="25:25" x14ac:dyDescent="0.25">
      <c r="Y4197" s="12"/>
    </row>
    <row r="4214" spans="26:26" x14ac:dyDescent="0.25">
      <c r="Z4214" s="12"/>
    </row>
    <row r="4222" spans="26:26" x14ac:dyDescent="0.25">
      <c r="Z4222" s="13"/>
    </row>
    <row r="4226" spans="25:27" x14ac:dyDescent="0.25">
      <c r="Y4226" s="12"/>
    </row>
    <row r="4228" spans="25:27" x14ac:dyDescent="0.25">
      <c r="AA4228" s="12"/>
    </row>
    <row r="4234" spans="25:27" x14ac:dyDescent="0.25">
      <c r="Y4234" s="12"/>
    </row>
    <row r="4254" spans="16:16" x14ac:dyDescent="0.25">
      <c r="P4254" s="12"/>
    </row>
    <row r="4278" spans="25:25" x14ac:dyDescent="0.25">
      <c r="Y4278" s="12"/>
    </row>
    <row r="4311" spans="25:25" x14ac:dyDescent="0.25">
      <c r="Y4311" s="12"/>
    </row>
    <row r="4332" spans="26:27" x14ac:dyDescent="0.25">
      <c r="Z4332" s="12"/>
      <c r="AA4332" s="12"/>
    </row>
    <row r="4343" spans="25:25" x14ac:dyDescent="0.25">
      <c r="Y4343" s="13"/>
    </row>
    <row r="4349" spans="25:25" x14ac:dyDescent="0.25">
      <c r="Y4349" s="12"/>
    </row>
    <row r="4361" spans="16:16" x14ac:dyDescent="0.25">
      <c r="P4361" s="12"/>
    </row>
    <row r="4371" spans="25:25" x14ac:dyDescent="0.25">
      <c r="Y4371" s="12"/>
    </row>
    <row r="4374" spans="25:25" x14ac:dyDescent="0.25">
      <c r="Y4374" s="13"/>
    </row>
    <row r="4401" spans="16:26" x14ac:dyDescent="0.25">
      <c r="Y4401" s="13"/>
    </row>
    <row r="4403" spans="16:26" x14ac:dyDescent="0.25">
      <c r="Y4403" s="12"/>
    </row>
    <row r="4410" spans="16:26" x14ac:dyDescent="0.25">
      <c r="P4410" s="12"/>
    </row>
    <row r="4414" spans="16:26" x14ac:dyDescent="0.25">
      <c r="Z4414" s="12"/>
    </row>
    <row r="4417" spans="16:26" x14ac:dyDescent="0.25">
      <c r="P4417" s="13"/>
      <c r="Y4417" s="13"/>
    </row>
    <row r="4428" spans="16:26" x14ac:dyDescent="0.25">
      <c r="P4428" s="13"/>
    </row>
    <row r="4431" spans="16:26" x14ac:dyDescent="0.25">
      <c r="Z4431" s="13"/>
    </row>
    <row r="4438" spans="16:25" x14ac:dyDescent="0.25">
      <c r="Y4438" s="12"/>
    </row>
    <row r="4439" spans="16:25" x14ac:dyDescent="0.25">
      <c r="P4439" s="12"/>
      <c r="Y4439" s="12"/>
    </row>
    <row r="4442" spans="16:25" x14ac:dyDescent="0.25">
      <c r="P4442" s="12"/>
    </row>
    <row r="4451" spans="16:27" x14ac:dyDescent="0.25">
      <c r="AA4451" s="12"/>
    </row>
    <row r="4452" spans="16:27" x14ac:dyDescent="0.25">
      <c r="Y4452" s="12"/>
    </row>
    <row r="4456" spans="16:27" x14ac:dyDescent="0.25">
      <c r="Z4456" s="13"/>
    </row>
    <row r="4458" spans="16:27" x14ac:dyDescent="0.25">
      <c r="P4458" s="12"/>
    </row>
    <row r="4466" spans="26:27" x14ac:dyDescent="0.25">
      <c r="Z4466" s="12"/>
      <c r="AA4466" s="13"/>
    </row>
    <row r="4479" spans="26:27" x14ac:dyDescent="0.25">
      <c r="AA4479" s="12"/>
    </row>
    <row r="4486" spans="16:26" x14ac:dyDescent="0.25">
      <c r="Z4486" s="12"/>
    </row>
    <row r="4489" spans="16:26" x14ac:dyDescent="0.25">
      <c r="Y4489" s="12"/>
    </row>
    <row r="4490" spans="16:26" x14ac:dyDescent="0.25">
      <c r="P4490" s="12"/>
      <c r="Y4490" s="12"/>
    </row>
    <row r="4497" spans="25:27" x14ac:dyDescent="0.25">
      <c r="AA4497" s="13"/>
    </row>
    <row r="4510" spans="25:27" x14ac:dyDescent="0.25">
      <c r="Y4510" s="12"/>
    </row>
    <row r="4536" spans="26:26" x14ac:dyDescent="0.25">
      <c r="Z4536" s="12"/>
    </row>
    <row r="4546" spans="16:27" x14ac:dyDescent="0.25">
      <c r="Y4546" s="12"/>
    </row>
    <row r="4548" spans="16:27" x14ac:dyDescent="0.25">
      <c r="Y4548" s="12"/>
    </row>
    <row r="4551" spans="16:27" x14ac:dyDescent="0.25">
      <c r="P4551" s="12"/>
    </row>
    <row r="4556" spans="16:27" x14ac:dyDescent="0.25">
      <c r="AA4556" s="13"/>
    </row>
    <row r="4572" spans="26:26" x14ac:dyDescent="0.25">
      <c r="Z4572" s="12"/>
    </row>
    <row r="4604" spans="26:26" x14ac:dyDescent="0.25">
      <c r="Z4604" s="12"/>
    </row>
    <row r="4616" spans="16:26" x14ac:dyDescent="0.25">
      <c r="Y4616" s="12"/>
    </row>
    <row r="4617" spans="16:26" x14ac:dyDescent="0.25">
      <c r="P4617" s="12"/>
      <c r="Z4617" s="12"/>
    </row>
    <row r="4630" spans="25:25" x14ac:dyDescent="0.25">
      <c r="Y4630" s="12"/>
    </row>
    <row r="4632" spans="25:25" x14ac:dyDescent="0.25">
      <c r="Y4632" s="12"/>
    </row>
    <row r="4634" spans="25:25" x14ac:dyDescent="0.25">
      <c r="Y4634" s="12"/>
    </row>
    <row r="4640" spans="25:25" x14ac:dyDescent="0.25">
      <c r="Y4640" s="12"/>
    </row>
    <row r="4663" spans="25:25" x14ac:dyDescent="0.25">
      <c r="Y4663" s="12"/>
    </row>
    <row r="4688" spans="25:25" x14ac:dyDescent="0.25">
      <c r="Y4688" s="12"/>
    </row>
    <row r="4697" spans="25:25" x14ac:dyDescent="0.25">
      <c r="Y4697" s="13"/>
    </row>
    <row r="4711" spans="25:25" x14ac:dyDescent="0.25">
      <c r="Y4711" s="12"/>
    </row>
    <row r="4741" spans="25:27" x14ac:dyDescent="0.25">
      <c r="Y4741" s="13"/>
    </row>
    <row r="4742" spans="25:27" x14ac:dyDescent="0.25">
      <c r="AA4742" s="13"/>
    </row>
    <row r="4749" spans="25:27" x14ac:dyDescent="0.25">
      <c r="AA4749" s="12"/>
    </row>
    <row r="4777" spans="26:26" x14ac:dyDescent="0.25">
      <c r="Z4777" s="12"/>
    </row>
    <row r="4801" spans="16:25" x14ac:dyDescent="0.25">
      <c r="P4801" s="12"/>
      <c r="Y4801" s="12"/>
    </row>
    <row r="4817" spans="25:25" x14ac:dyDescent="0.25">
      <c r="Y4817" s="12"/>
    </row>
    <row r="4846" spans="26:26" x14ac:dyDescent="0.25">
      <c r="Z4846" s="12"/>
    </row>
    <row r="4881" spans="26:27" x14ac:dyDescent="0.25">
      <c r="Z4881" s="12"/>
      <c r="AA4881" s="12"/>
    </row>
    <row r="4897" spans="25:25" x14ac:dyDescent="0.25">
      <c r="Y4897" s="13"/>
    </row>
    <row r="4931" spans="27:27" x14ac:dyDescent="0.25">
      <c r="AA4931" s="13"/>
    </row>
    <row r="4946" spans="16:27" x14ac:dyDescent="0.25">
      <c r="P4946" s="13"/>
    </row>
    <row r="4958" spans="16:27" x14ac:dyDescent="0.25">
      <c r="Y4958" s="12"/>
    </row>
    <row r="4960" spans="16:27" x14ac:dyDescent="0.25">
      <c r="AA4960" s="13"/>
    </row>
    <row r="4975" spans="26:26" x14ac:dyDescent="0.25">
      <c r="Z4975" s="13"/>
    </row>
    <row r="4978" spans="16:27" x14ac:dyDescent="0.25">
      <c r="AA4978" s="12"/>
    </row>
    <row r="4980" spans="16:27" x14ac:dyDescent="0.25">
      <c r="Y4980" s="12"/>
    </row>
    <row r="4982" spans="16:27" x14ac:dyDescent="0.25">
      <c r="Y4982" s="12"/>
    </row>
    <row r="4990" spans="16:27" x14ac:dyDescent="0.25">
      <c r="Y4990" s="13"/>
    </row>
    <row r="4991" spans="16:27" x14ac:dyDescent="0.25">
      <c r="P4991" s="12"/>
    </row>
    <row r="4996" spans="26:27" x14ac:dyDescent="0.25">
      <c r="Z4996" s="12"/>
      <c r="AA4996" s="12"/>
    </row>
    <row r="5013" spans="25:27" x14ac:dyDescent="0.25">
      <c r="AA5013" s="13"/>
    </row>
    <row r="5017" spans="25:27" x14ac:dyDescent="0.25">
      <c r="Y5017" s="1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theme="0" tint="-0.14999847407452621"/>
  </sheetPr>
  <dimension ref="A1:AR70"/>
  <sheetViews>
    <sheetView topLeftCell="X1" workbookViewId="0">
      <selection activeCell="AB15" sqref="AB15"/>
    </sheetView>
  </sheetViews>
  <sheetFormatPr baseColWidth="10" defaultRowHeight="15" x14ac:dyDescent="0.25"/>
  <cols>
    <col min="1" max="1" width="33.28515625" customWidth="1"/>
    <col min="3" max="3" width="20.28515625" customWidth="1"/>
    <col min="4" max="4" width="29.85546875" customWidth="1"/>
    <col min="5" max="6" width="13.28515625" customWidth="1"/>
    <col min="7" max="7" width="15.28515625" customWidth="1"/>
    <col min="8" max="8" width="13.7109375" customWidth="1"/>
    <col min="9" max="9" width="15.7109375" customWidth="1"/>
    <col min="10" max="10" width="17" customWidth="1"/>
    <col min="11" max="11" width="18.7109375" customWidth="1"/>
    <col min="12" max="12" width="23.42578125" customWidth="1"/>
    <col min="13" max="13" width="15.85546875" customWidth="1"/>
    <col min="14" max="14" width="18.42578125" customWidth="1"/>
    <col min="15" max="15" width="16.140625" customWidth="1"/>
    <col min="16" max="16" width="17.85546875" customWidth="1"/>
    <col min="17" max="17" width="17" customWidth="1"/>
    <col min="18" max="18" width="32.85546875" customWidth="1"/>
    <col min="19" max="19" width="16.5703125" customWidth="1"/>
    <col min="20" max="20" width="17.42578125" customWidth="1"/>
    <col min="21" max="21" width="25.7109375" customWidth="1"/>
    <col min="22" max="22" width="21.5703125" customWidth="1"/>
    <col min="23" max="23" width="20.140625" customWidth="1"/>
    <col min="24" max="24" width="16.28515625" customWidth="1"/>
    <col min="25" max="25" width="14.140625" customWidth="1"/>
    <col min="26" max="26" width="17.42578125" customWidth="1"/>
    <col min="27" max="28" width="53.7109375" customWidth="1"/>
    <col min="29" max="29" width="33.140625" customWidth="1"/>
    <col min="39" max="39" width="24.140625" customWidth="1"/>
    <col min="42" max="42" width="28.7109375" customWidth="1"/>
    <col min="43" max="43" width="25.42578125" customWidth="1"/>
  </cols>
  <sheetData>
    <row r="1" spans="1:44" x14ac:dyDescent="0.25">
      <c r="A1" s="8" t="s">
        <v>190</v>
      </c>
      <c r="E1" t="s">
        <v>201</v>
      </c>
      <c r="F1" t="s">
        <v>135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297</v>
      </c>
      <c r="AC1" t="s">
        <v>175</v>
      </c>
      <c r="AD1" s="8"/>
      <c r="AE1" s="8"/>
      <c r="AF1" s="8"/>
      <c r="AG1" s="8"/>
      <c r="AH1" s="8"/>
      <c r="AM1" t="s">
        <v>136</v>
      </c>
      <c r="AP1" s="16" t="s">
        <v>176</v>
      </c>
      <c r="AQ1" s="16" t="s">
        <v>153</v>
      </c>
      <c r="AR1" s="16" t="s">
        <v>189</v>
      </c>
    </row>
    <row r="2" spans="1:44" x14ac:dyDescent="0.25">
      <c r="A2" t="s">
        <v>147</v>
      </c>
      <c r="E2" t="s">
        <v>147</v>
      </c>
      <c r="F2" t="s">
        <v>147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s="23" t="s">
        <v>147</v>
      </c>
      <c r="M2" t="s">
        <v>202</v>
      </c>
      <c r="N2" s="23" t="s">
        <v>147</v>
      </c>
      <c r="O2" t="s">
        <v>202</v>
      </c>
      <c r="P2" t="s">
        <v>202</v>
      </c>
      <c r="Q2" s="23" t="s">
        <v>147</v>
      </c>
      <c r="R2" s="23" t="s">
        <v>147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s="23" t="s">
        <v>147</v>
      </c>
      <c r="AA2" t="s">
        <v>202</v>
      </c>
      <c r="AB2" t="s">
        <v>147</v>
      </c>
      <c r="AC2" t="s">
        <v>147</v>
      </c>
      <c r="AM2" t="str">
        <f>IFERROR(INDEX(#REF!,LARGE((#REF!=$AK$2)*(ROW(#REF!)-3),COUNTIF(#REF!,$AK$2)+3-ROW(AA3))),"")</f>
        <v/>
      </c>
      <c r="AP2" s="17" t="s">
        <v>177</v>
      </c>
      <c r="AQ2" t="s">
        <v>7</v>
      </c>
    </row>
    <row r="3" spans="1:44" x14ac:dyDescent="0.25">
      <c r="A3" t="s">
        <v>192</v>
      </c>
      <c r="E3" t="s">
        <v>47</v>
      </c>
      <c r="F3" t="s">
        <v>49</v>
      </c>
      <c r="L3" t="s">
        <v>19</v>
      </c>
      <c r="N3" t="s">
        <v>33</v>
      </c>
      <c r="Q3" t="s">
        <v>23</v>
      </c>
      <c r="R3" s="25" t="s">
        <v>177</v>
      </c>
      <c r="Z3" t="s">
        <v>56</v>
      </c>
      <c r="AB3" t="s">
        <v>252</v>
      </c>
      <c r="AC3" t="s">
        <v>187</v>
      </c>
      <c r="AM3" t="str">
        <f t="array" ref="AM3">IFERROR(INDEX(#REF!,LARGE((#REF!=$AK$2)*(ROW(#REF!)-3),COUNTIF(#REF!,$AK$2)+3-ROW(AA4))),"")</f>
        <v/>
      </c>
      <c r="AP3" s="17" t="s">
        <v>178</v>
      </c>
      <c r="AQ3" t="s">
        <v>7</v>
      </c>
    </row>
    <row r="4" spans="1:44" x14ac:dyDescent="0.25">
      <c r="A4" t="s">
        <v>193</v>
      </c>
      <c r="E4" t="s">
        <v>48</v>
      </c>
      <c r="L4" t="s">
        <v>20</v>
      </c>
      <c r="N4" t="s">
        <v>52</v>
      </c>
      <c r="Q4" t="s">
        <v>24</v>
      </c>
      <c r="R4" s="25" t="s">
        <v>178</v>
      </c>
      <c r="Z4" t="s">
        <v>57</v>
      </c>
      <c r="AM4" t="str">
        <f t="array" ref="AM4">IFERROR(INDEX(#REF!,LARGE((#REF!=$AK$2)*(ROW(#REF!)-3),COUNTIF(#REF!,$AK$2)+3-ROW(AA5))),"")</f>
        <v/>
      </c>
      <c r="AP4" s="17" t="s">
        <v>179</v>
      </c>
      <c r="AQ4" t="s">
        <v>7</v>
      </c>
    </row>
    <row r="5" spans="1:44" x14ac:dyDescent="0.25">
      <c r="A5" t="s">
        <v>191</v>
      </c>
      <c r="E5" t="s">
        <v>50</v>
      </c>
      <c r="L5" t="s">
        <v>21</v>
      </c>
      <c r="N5" t="s">
        <v>34</v>
      </c>
      <c r="Q5" t="s">
        <v>25</v>
      </c>
      <c r="R5" s="25" t="s">
        <v>179</v>
      </c>
      <c r="Z5" t="s">
        <v>58</v>
      </c>
      <c r="AM5" t="str">
        <f t="array" ref="AM5">IFERROR(INDEX(#REF!,LARGE((#REF!=$AK$2)*(ROW(#REF!)-3),COUNTIF(#REF!,$AK$2)+3-ROW(AA6))),"")</f>
        <v/>
      </c>
      <c r="AP5" s="17" t="s">
        <v>180</v>
      </c>
      <c r="AQ5" t="s">
        <v>7</v>
      </c>
    </row>
    <row r="6" spans="1:44" x14ac:dyDescent="0.25">
      <c r="A6" t="s">
        <v>194</v>
      </c>
      <c r="E6" t="s">
        <v>51</v>
      </c>
      <c r="L6" t="s">
        <v>22</v>
      </c>
      <c r="N6" t="s">
        <v>35</v>
      </c>
      <c r="Q6" t="s">
        <v>26</v>
      </c>
      <c r="R6" s="25" t="s">
        <v>180</v>
      </c>
      <c r="AM6" t="str">
        <f t="array" ref="AM6">IFERROR(INDEX(#REF!,LARGE((#REF!=$AK$2)*(ROW(#REF!)-3),COUNTIF(#REF!,$AK$2)+3-ROW(AA7))),"")</f>
        <v/>
      </c>
      <c r="AP6" t="s">
        <v>9</v>
      </c>
      <c r="AQ6" t="s">
        <v>9</v>
      </c>
    </row>
    <row r="7" spans="1:44" x14ac:dyDescent="0.25">
      <c r="E7" t="s">
        <v>60</v>
      </c>
      <c r="N7" t="s">
        <v>36</v>
      </c>
      <c r="Q7" t="s">
        <v>27</v>
      </c>
      <c r="R7" s="24" t="s">
        <v>9</v>
      </c>
      <c r="AA7" t="str">
        <f t="array" ref="AA7">IFERROR(INDEX(#REF!,LARGE((#REF!=$AA$1)*(ROW(#REF!)-3),COUNTIF(#REF!,$AA$1)+3-ROW(AA6))),"")</f>
        <v/>
      </c>
      <c r="AM7" t="str">
        <f t="array" ref="AM7">IFERROR(INDEX(#REF!,LARGE((#REF!=$AK$2)*(ROW(#REF!)-3),COUNTIF(#REF!,$AK$2)+3-ROW(AA8))),"")</f>
        <v/>
      </c>
      <c r="AP7" t="s">
        <v>10</v>
      </c>
      <c r="AQ7" t="s">
        <v>10</v>
      </c>
    </row>
    <row r="8" spans="1:44" x14ac:dyDescent="0.25">
      <c r="A8" s="8" t="s">
        <v>210</v>
      </c>
      <c r="N8" t="s">
        <v>37</v>
      </c>
      <c r="Q8" t="s">
        <v>28</v>
      </c>
      <c r="R8" s="23" t="s">
        <v>10</v>
      </c>
      <c r="AA8" t="str">
        <f t="array" ref="AA8">IFERROR(INDEX(#REF!,LARGE((#REF!=$AA$1)*(ROW(#REF!)-3),COUNTIF(#REF!,$AA$1)+3-ROW(AA7))),"")</f>
        <v/>
      </c>
      <c r="AM8" t="str">
        <f t="array" ref="AM8">IFERROR(INDEX(#REF!,LARGE((#REF!=$AK$2)*(ROW(#REF!)-3),COUNTIF(#REF!,$AK$2)+3-ROW(AA9))),"")</f>
        <v/>
      </c>
      <c r="AP8" t="s">
        <v>11</v>
      </c>
      <c r="AQ8" t="s">
        <v>11</v>
      </c>
    </row>
    <row r="9" spans="1:44" x14ac:dyDescent="0.25">
      <c r="A9" t="s">
        <v>147</v>
      </c>
      <c r="N9" t="s">
        <v>38</v>
      </c>
      <c r="Q9" t="s">
        <v>29</v>
      </c>
      <c r="R9" s="24" t="s">
        <v>11</v>
      </c>
      <c r="AA9" t="str">
        <f t="array" ref="AA9">IFERROR(INDEX(#REF!,LARGE((#REF!=$AA$1)*(ROW(#REF!)-3),COUNTIF(#REF!,$AA$1)+3-ROW(AA10))),"")</f>
        <v/>
      </c>
      <c r="AM9" t="str">
        <f t="array" ref="AM9">IFERROR(INDEX(#REF!,LARGE((#REF!=$AK$2)*(ROW(#REF!)-3),COUNTIF(#REF!,$AK$2)+3-ROW(AA10))),"")</f>
        <v/>
      </c>
      <c r="AP9" t="s">
        <v>12</v>
      </c>
      <c r="AQ9" t="s">
        <v>12</v>
      </c>
    </row>
    <row r="10" spans="1:44" x14ac:dyDescent="0.25">
      <c r="A10" s="3" t="s">
        <v>212</v>
      </c>
      <c r="N10" t="s">
        <v>39</v>
      </c>
      <c r="Q10" s="17" t="s">
        <v>181</v>
      </c>
      <c r="R10" s="23" t="s">
        <v>12</v>
      </c>
      <c r="AA10" t="str">
        <f t="array" ref="AA10">IFERROR(INDEX(#REF!,LARGE((#REF!=$AA$1)*(ROW(#REF!)-3),COUNTIF(#REF!,$AA$1)+3-ROW(AA11))),"")</f>
        <v/>
      </c>
      <c r="AM10" t="str">
        <f t="array" ref="AM10">IFERROR(INDEX(#REF!,LARGE((#REF!=$AK$2)*(ROW(#REF!)-3),COUNTIF(#REF!,$AK$2)+3-ROW(AA11))),"")</f>
        <v/>
      </c>
      <c r="AP10" t="s">
        <v>13</v>
      </c>
      <c r="AQ10" t="s">
        <v>13</v>
      </c>
    </row>
    <row r="11" spans="1:44" x14ac:dyDescent="0.25">
      <c r="A11" s="3" t="s">
        <v>213</v>
      </c>
      <c r="N11" t="s">
        <v>53</v>
      </c>
      <c r="Q11" s="17" t="s">
        <v>182</v>
      </c>
      <c r="R11" s="24" t="s">
        <v>13</v>
      </c>
      <c r="AA11" t="str">
        <f t="array" ref="AA11">IFERROR(INDEX(#REF!,LARGE((#REF!=$AA$1)*(ROW(#REF!)-3),COUNTIF(#REF!,$AA$1)+3-ROW(AA12))),"")</f>
        <v/>
      </c>
      <c r="AM11" t="str">
        <f t="array" ref="AM11">IFERROR(INDEX(#REF!,LARGE((#REF!=$AK$2)*(ROW(#REF!)-3),COUNTIF(#REF!,$AK$2)+3-ROW(AA12))),"")</f>
        <v/>
      </c>
      <c r="AP11" t="s">
        <v>14</v>
      </c>
      <c r="AQ11" t="s">
        <v>14</v>
      </c>
    </row>
    <row r="12" spans="1:44" x14ac:dyDescent="0.25">
      <c r="A12" s="3" t="s">
        <v>32</v>
      </c>
      <c r="N12" t="s">
        <v>54</v>
      </c>
      <c r="Q12" s="17" t="s">
        <v>183</v>
      </c>
      <c r="R12" s="23" t="s">
        <v>14</v>
      </c>
      <c r="AA12" t="str">
        <f t="array" ref="AA12">IFERROR(INDEX(#REF!,LARGE((#REF!=$AA$1)*(ROW(#REF!)-3),COUNTIF(#REF!,$AA$1)+3-ROW(AA13))),"")</f>
        <v/>
      </c>
      <c r="AM12" t="str">
        <f t="array" ref="AM12">IFERROR(INDEX(#REF!,LARGE((#REF!=$AK$2)*(ROW(#REF!)-3),COUNTIF(#REF!,$AK$2)+3-ROW(AA13))),"")</f>
        <v/>
      </c>
      <c r="AP12" t="s">
        <v>15</v>
      </c>
      <c r="AQ12" t="s">
        <v>15</v>
      </c>
    </row>
    <row r="13" spans="1:44" x14ac:dyDescent="0.25">
      <c r="A13" s="63" t="s">
        <v>218</v>
      </c>
      <c r="N13" t="s">
        <v>55</v>
      </c>
      <c r="Q13" s="17" t="s">
        <v>184</v>
      </c>
      <c r="R13" s="24" t="s">
        <v>15</v>
      </c>
      <c r="AA13" t="str">
        <f t="array" ref="AA13">IFERROR(INDEX(#REF!,LARGE((#REF!=$AA$1)*(ROW(#REF!)-3),COUNTIF(#REF!,$AA$1)+3-ROW(AA14))),"")</f>
        <v/>
      </c>
      <c r="AM13" t="str">
        <f t="array" ref="AM13">IFERROR(INDEX(#REF!,LARGE((#REF!=$AK$2)*(ROW(#REF!)-3),COUNTIF(#REF!,$AK$2)+3-ROW(AA14))),"")</f>
        <v/>
      </c>
      <c r="AP13" t="s">
        <v>16</v>
      </c>
      <c r="AQ13" t="s">
        <v>16</v>
      </c>
    </row>
    <row r="14" spans="1:44" x14ac:dyDescent="0.25">
      <c r="A14" s="3" t="s">
        <v>215</v>
      </c>
      <c r="N14" t="s">
        <v>40</v>
      </c>
      <c r="Q14" t="s">
        <v>30</v>
      </c>
      <c r="R14" s="23" t="s">
        <v>16</v>
      </c>
      <c r="AA14" t="str">
        <f t="array" ref="AA14">IFERROR(INDEX(#REF!,LARGE((#REF!=$AA$1)*(ROW(#REF!)-3),COUNTIF(#REF!,$AA$1)+3-ROW(AA15))),"")</f>
        <v/>
      </c>
      <c r="AM14" t="str">
        <f t="array" ref="AM14">IFERROR(INDEX(#REF!,LARGE((#REF!=$AK$2)*(ROW(#REF!)-3),COUNTIF(#REF!,$AK$2)+3-ROW(AA15))),"")</f>
        <v/>
      </c>
      <c r="AP14" t="s">
        <v>17</v>
      </c>
      <c r="AQ14" t="s">
        <v>17</v>
      </c>
    </row>
    <row r="15" spans="1:44" x14ac:dyDescent="0.25">
      <c r="A15" s="3" t="s">
        <v>216</v>
      </c>
      <c r="N15" t="s">
        <v>41</v>
      </c>
      <c r="Q15" t="s">
        <v>31</v>
      </c>
      <c r="R15" s="24" t="s">
        <v>17</v>
      </c>
      <c r="AA15" t="str">
        <f t="array" ref="AA15">IFERROR(INDEX(#REF!,LARGE((#REF!=$AA$1)*(ROW(#REF!)-3),COUNTIF(#REF!,$AA$1)+3-ROW(AA16))),"")</f>
        <v/>
      </c>
      <c r="AM15" t="str">
        <f t="array" ref="AM15">IFERROR(INDEX(#REF!,LARGE((#REF!=$AK$2)*(ROW(#REF!)-3),COUNTIF(#REF!,$AK$2)+3-ROW(AA16))),"")</f>
        <v/>
      </c>
      <c r="AP15" t="s">
        <v>18</v>
      </c>
      <c r="AQ15" t="s">
        <v>18</v>
      </c>
    </row>
    <row r="16" spans="1:44" x14ac:dyDescent="0.25">
      <c r="A16" s="3" t="s">
        <v>220</v>
      </c>
      <c r="N16" t="s">
        <v>42</v>
      </c>
      <c r="R16" s="26" t="s">
        <v>18</v>
      </c>
      <c r="AA16" t="str">
        <f t="array" ref="AA16">IFERROR(INDEX(#REF!,LARGE((#REF!=$AA$1)*(ROW(#REF!)-3),COUNTIF(#REF!,$AA$1)+3-ROW(AA17))),"")</f>
        <v/>
      </c>
      <c r="AM16" t="str">
        <f t="array" ref="AM16">IFERROR(INDEX(#REF!,LARGE((#REF!=$AK$2)*(ROW(#REF!)-3),COUNTIF(#REF!,$AK$2)+3-ROW(AA17))),"")</f>
        <v/>
      </c>
      <c r="AP16" t="s">
        <v>19</v>
      </c>
      <c r="AQ16" t="s">
        <v>19</v>
      </c>
    </row>
    <row r="17" spans="1:43" x14ac:dyDescent="0.25">
      <c r="A17" s="3" t="s">
        <v>221</v>
      </c>
      <c r="N17" t="s">
        <v>43</v>
      </c>
      <c r="AA17" t="str">
        <f t="array" ref="AA17">IFERROR(INDEX(#REF!,LARGE((#REF!=$AA$1)*(ROW(#REF!)-3),COUNTIF(#REF!,$AA$1)+3-ROW(AA18))),"")</f>
        <v/>
      </c>
      <c r="AM17" t="str">
        <f t="array" ref="AM17">IFERROR(INDEX(#REF!,LARGE((#REF!=$AK$2)*(ROW(#REF!)-3),COUNTIF(#REF!,$AK$2)+3-ROW(AA18))),"")</f>
        <v/>
      </c>
      <c r="AP17" t="s">
        <v>20</v>
      </c>
      <c r="AQ17" t="s">
        <v>20</v>
      </c>
    </row>
    <row r="18" spans="1:43" x14ac:dyDescent="0.25">
      <c r="A18" s="3" t="s">
        <v>219</v>
      </c>
      <c r="N18" t="s">
        <v>44</v>
      </c>
      <c r="AM18" t="str">
        <f t="array" ref="AM18">IFERROR(INDEX(#REF!,LARGE((#REF!=$AK$2)*(ROW(#REF!)-3),COUNTIF(#REF!,$AK$2)+3-ROW(AA19))),"")</f>
        <v/>
      </c>
      <c r="AP18" t="s">
        <v>21</v>
      </c>
      <c r="AQ18" t="s">
        <v>21</v>
      </c>
    </row>
    <row r="19" spans="1:43" x14ac:dyDescent="0.25">
      <c r="A19" s="3" t="s">
        <v>217</v>
      </c>
      <c r="N19" t="s">
        <v>45</v>
      </c>
      <c r="AM19" t="str">
        <f t="array" ref="AM19">IFERROR(INDEX(#REF!,LARGE((#REF!=$AK$2)*(ROW(#REF!)-3),COUNTIF(#REF!,$AK$2)+3-ROW(AA20))),"")</f>
        <v/>
      </c>
      <c r="AP19" t="s">
        <v>22</v>
      </c>
      <c r="AQ19" t="s">
        <v>22</v>
      </c>
    </row>
    <row r="20" spans="1:43" x14ac:dyDescent="0.25">
      <c r="A20" s="3" t="s">
        <v>211</v>
      </c>
      <c r="N20" t="s">
        <v>46</v>
      </c>
      <c r="AM20" t="str">
        <f t="array" ref="AM20">IFERROR(INDEX(#REF!,LARGE((#REF!=$AK$2)*(ROW(#REF!)-3),COUNTIF(#REF!,$AK$2)+3-ROW(AA21))),"")</f>
        <v/>
      </c>
      <c r="AP20" t="s">
        <v>23</v>
      </c>
      <c r="AQ20" t="s">
        <v>23</v>
      </c>
    </row>
    <row r="21" spans="1:43" x14ac:dyDescent="0.25">
      <c r="A21" s="3" t="s">
        <v>214</v>
      </c>
      <c r="AM21" t="str">
        <f t="array" ref="AM21">IFERROR(INDEX(#REF!,LARGE((#REF!=$AK$2)*(ROW(#REF!)-3),COUNTIF(#REF!,$AK$2)+3-ROW(AA22))),"")</f>
        <v/>
      </c>
      <c r="AP21" t="s">
        <v>24</v>
      </c>
      <c r="AQ21" t="s">
        <v>24</v>
      </c>
    </row>
    <row r="22" spans="1:43" x14ac:dyDescent="0.25">
      <c r="A22" s="3" t="s">
        <v>107</v>
      </c>
      <c r="AM22" t="str">
        <f t="array" ref="AM22">IFERROR(INDEX(#REF!,LARGE((#REF!=$AK$2)*(ROW(#REF!)-3),COUNTIF(#REF!,$AK$2)+3-ROW(AA23))),"")</f>
        <v/>
      </c>
      <c r="AP22" t="s">
        <v>25</v>
      </c>
      <c r="AQ22" t="s">
        <v>25</v>
      </c>
    </row>
    <row r="23" spans="1:43" x14ac:dyDescent="0.25">
      <c r="AM23" t="str">
        <f t="array" ref="AM23">IFERROR(INDEX(#REF!,LARGE((#REF!=$AK$2)*(ROW(#REF!)-3),COUNTIF(#REF!,$AK$2)+3-ROW(AA24))),"")</f>
        <v/>
      </c>
      <c r="AP23" t="s">
        <v>26</v>
      </c>
      <c r="AQ23" t="s">
        <v>26</v>
      </c>
    </row>
    <row r="24" spans="1:43" x14ac:dyDescent="0.25">
      <c r="A24" s="40" t="s">
        <v>225</v>
      </c>
      <c r="B24" s="4" t="s">
        <v>296</v>
      </c>
      <c r="C24" s="4"/>
      <c r="D24" s="4" t="s">
        <v>239</v>
      </c>
      <c r="E24" s="4"/>
      <c r="AM24" t="str">
        <f t="array" ref="AM24">IFERROR(INDEX(#REF!,LARGE((#REF!=$AK$2)*(ROW(#REF!)-3),COUNTIF(#REF!,$AK$2)+3-ROW(AA25))),"")</f>
        <v/>
      </c>
      <c r="AP24" t="s">
        <v>27</v>
      </c>
      <c r="AQ24" t="s">
        <v>27</v>
      </c>
    </row>
    <row r="25" spans="1:43" x14ac:dyDescent="0.25">
      <c r="A25" s="18" t="s">
        <v>147</v>
      </c>
      <c r="AM25" t="str">
        <f t="array" ref="AM25">IFERROR(INDEX(#REF!,LARGE((#REF!=$AK$2)*(ROW(#REF!)-3),COUNTIF(#REF!,$AK$2)+3-ROW(AA26))),"")</f>
        <v/>
      </c>
      <c r="AP25" t="s">
        <v>28</v>
      </c>
      <c r="AQ25" t="s">
        <v>28</v>
      </c>
    </row>
    <row r="26" spans="1:43" x14ac:dyDescent="0.25">
      <c r="A26" s="33" t="s">
        <v>134</v>
      </c>
      <c r="B26" t="s">
        <v>245</v>
      </c>
      <c r="D26" t="s">
        <v>243</v>
      </c>
      <c r="AM26" t="str">
        <f t="array" ref="AM26">IFERROR(INDEX(#REF!,LARGE((#REF!=$AK$2)*(ROW(#REF!)-3),COUNTIF(#REF!,$AK$2)+3-ROW(AA27))),"")</f>
        <v/>
      </c>
      <c r="AP26" t="s">
        <v>29</v>
      </c>
      <c r="AQ26" t="s">
        <v>29</v>
      </c>
    </row>
    <row r="27" spans="1:43" x14ac:dyDescent="0.25">
      <c r="A27" s="33" t="s">
        <v>135</v>
      </c>
      <c r="B27" t="s">
        <v>245</v>
      </c>
      <c r="D27" t="s">
        <v>243</v>
      </c>
      <c r="AM27" t="str">
        <f t="array" ref="AM27">IFERROR(INDEX(#REF!,LARGE((#REF!=$AK$2)*(ROW(#REF!)-3),COUNTIF(#REF!,$AK$2)+3-ROW(AA28))),"")</f>
        <v/>
      </c>
      <c r="AP27" s="17" t="s">
        <v>181</v>
      </c>
      <c r="AQ27" t="s">
        <v>172</v>
      </c>
    </row>
    <row r="28" spans="1:43" x14ac:dyDescent="0.25">
      <c r="A28" s="33" t="s">
        <v>112</v>
      </c>
      <c r="B28" t="s">
        <v>245</v>
      </c>
      <c r="D28" t="s">
        <v>243</v>
      </c>
      <c r="AM28" t="str">
        <f t="array" ref="AM28">IFERROR(INDEX(#REF!,LARGE((#REF!=$AK$2)*(ROW(#REF!)-3),COUNTIF(#REF!,$AK$2)+3-ROW(AA29))),"")</f>
        <v/>
      </c>
      <c r="AP28" s="17" t="s">
        <v>182</v>
      </c>
      <c r="AQ28" t="s">
        <v>172</v>
      </c>
    </row>
    <row r="29" spans="1:43" x14ac:dyDescent="0.25">
      <c r="A29" s="33" t="s">
        <v>113</v>
      </c>
      <c r="B29" t="s">
        <v>245</v>
      </c>
      <c r="D29" t="s">
        <v>245</v>
      </c>
      <c r="AM29" t="str">
        <f t="array" ref="AM29">IFERROR(INDEX(#REF!,LARGE((#REF!=$AK$2)*(ROW(#REF!)-3),COUNTIF(#REF!,$AK$2)+3-ROW(AA30))),"")</f>
        <v/>
      </c>
      <c r="AP29" s="17" t="s">
        <v>183</v>
      </c>
      <c r="AQ29" t="s">
        <v>172</v>
      </c>
    </row>
    <row r="30" spans="1:43" x14ac:dyDescent="0.25">
      <c r="A30" s="33" t="s">
        <v>114</v>
      </c>
      <c r="B30" t="s">
        <v>245</v>
      </c>
      <c r="D30" t="s">
        <v>245</v>
      </c>
      <c r="AM30" t="str">
        <f t="array" ref="AM30">IFERROR(INDEX(#REF!,LARGE((#REF!=$AK$2)*(ROW(#REF!)-3),COUNTIF(#REF!,$AK$2)+3-ROW(AA31))),"")</f>
        <v/>
      </c>
      <c r="AP30" s="17" t="s">
        <v>184</v>
      </c>
      <c r="AQ30" t="s">
        <v>185</v>
      </c>
    </row>
    <row r="31" spans="1:43" x14ac:dyDescent="0.25">
      <c r="A31" s="33" t="s">
        <v>115</v>
      </c>
      <c r="B31" t="s">
        <v>245</v>
      </c>
      <c r="D31" t="s">
        <v>245</v>
      </c>
      <c r="AP31" t="s">
        <v>30</v>
      </c>
      <c r="AQ31" t="s">
        <v>30</v>
      </c>
    </row>
    <row r="32" spans="1:43" x14ac:dyDescent="0.25">
      <c r="A32" s="33" t="s">
        <v>116</v>
      </c>
      <c r="B32" t="s">
        <v>245</v>
      </c>
      <c r="D32" t="s">
        <v>245</v>
      </c>
      <c r="AP32" t="s">
        <v>31</v>
      </c>
      <c r="AQ32" t="s">
        <v>31</v>
      </c>
    </row>
    <row r="33" spans="1:43" x14ac:dyDescent="0.25">
      <c r="A33" s="33" t="s">
        <v>117</v>
      </c>
      <c r="B33" t="s">
        <v>240</v>
      </c>
      <c r="D33" t="s">
        <v>240</v>
      </c>
      <c r="AP33" t="s">
        <v>33</v>
      </c>
      <c r="AQ33" t="s">
        <v>33</v>
      </c>
    </row>
    <row r="34" spans="1:43" x14ac:dyDescent="0.25">
      <c r="A34" s="33" t="s">
        <v>118</v>
      </c>
      <c r="B34" t="s">
        <v>240</v>
      </c>
      <c r="D34" t="s">
        <v>240</v>
      </c>
      <c r="AP34" t="s">
        <v>52</v>
      </c>
      <c r="AQ34" t="s">
        <v>52</v>
      </c>
    </row>
    <row r="35" spans="1:43" x14ac:dyDescent="0.25">
      <c r="A35" s="33" t="s">
        <v>119</v>
      </c>
      <c r="B35" t="s">
        <v>242</v>
      </c>
      <c r="D35" t="s">
        <v>242</v>
      </c>
      <c r="AP35" t="s">
        <v>34</v>
      </c>
      <c r="AQ35" t="s">
        <v>34</v>
      </c>
    </row>
    <row r="36" spans="1:43" x14ac:dyDescent="0.25">
      <c r="A36" s="33" t="s">
        <v>120</v>
      </c>
      <c r="B36" s="3" t="s">
        <v>242</v>
      </c>
      <c r="D36" s="9" t="s">
        <v>242</v>
      </c>
      <c r="AP36" t="s">
        <v>35</v>
      </c>
      <c r="AQ36" t="s">
        <v>35</v>
      </c>
    </row>
    <row r="37" spans="1:43" x14ac:dyDescent="0.25">
      <c r="A37" s="33" t="s">
        <v>121</v>
      </c>
      <c r="B37" s="3" t="s">
        <v>245</v>
      </c>
      <c r="D37" t="s">
        <v>245</v>
      </c>
      <c r="AP37" t="s">
        <v>36</v>
      </c>
      <c r="AQ37" t="s">
        <v>186</v>
      </c>
    </row>
    <row r="38" spans="1:43" x14ac:dyDescent="0.25">
      <c r="A38" s="33" t="s">
        <v>122</v>
      </c>
      <c r="B38" s="3" t="s">
        <v>241</v>
      </c>
      <c r="D38" t="s">
        <v>241</v>
      </c>
      <c r="AP38" t="s">
        <v>37</v>
      </c>
      <c r="AQ38" t="s">
        <v>186</v>
      </c>
    </row>
    <row r="39" spans="1:43" x14ac:dyDescent="0.25">
      <c r="A39" s="33" t="s">
        <v>123</v>
      </c>
      <c r="B39" s="3" t="s">
        <v>8</v>
      </c>
      <c r="D39" s="9" t="s">
        <v>8</v>
      </c>
      <c r="F39" s="9" t="s">
        <v>6</v>
      </c>
      <c r="AP39" t="s">
        <v>38</v>
      </c>
      <c r="AQ39" t="s">
        <v>186</v>
      </c>
    </row>
    <row r="40" spans="1:43" x14ac:dyDescent="0.25">
      <c r="A40" s="33" t="s">
        <v>124</v>
      </c>
      <c r="B40" s="3" t="s">
        <v>245</v>
      </c>
      <c r="D40" t="s">
        <v>244</v>
      </c>
      <c r="AP40" t="s">
        <v>39</v>
      </c>
      <c r="AQ40" t="s">
        <v>39</v>
      </c>
    </row>
    <row r="41" spans="1:43" x14ac:dyDescent="0.25">
      <c r="A41" s="33" t="s">
        <v>125</v>
      </c>
      <c r="B41" s="3" t="s">
        <v>245</v>
      </c>
      <c r="D41" t="s">
        <v>244</v>
      </c>
      <c r="AP41" t="s">
        <v>53</v>
      </c>
      <c r="AQ41" t="s">
        <v>53</v>
      </c>
    </row>
    <row r="42" spans="1:43" x14ac:dyDescent="0.25">
      <c r="A42" s="33" t="s">
        <v>126</v>
      </c>
      <c r="B42" s="3" t="s">
        <v>245</v>
      </c>
      <c r="D42" t="s">
        <v>244</v>
      </c>
      <c r="AP42" t="s">
        <v>54</v>
      </c>
      <c r="AQ42" t="s">
        <v>54</v>
      </c>
    </row>
    <row r="43" spans="1:43" x14ac:dyDescent="0.25">
      <c r="A43" s="33" t="s">
        <v>127</v>
      </c>
      <c r="B43" s="3" t="s">
        <v>245</v>
      </c>
      <c r="D43" t="s">
        <v>244</v>
      </c>
      <c r="AP43" t="s">
        <v>55</v>
      </c>
      <c r="AQ43" t="s">
        <v>55</v>
      </c>
    </row>
    <row r="44" spans="1:43" x14ac:dyDescent="0.25">
      <c r="A44" s="33" t="s">
        <v>128</v>
      </c>
      <c r="B44" s="3" t="s">
        <v>245</v>
      </c>
      <c r="D44" t="s">
        <v>244</v>
      </c>
      <c r="AP44" t="s">
        <v>40</v>
      </c>
      <c r="AQ44" t="s">
        <v>40</v>
      </c>
    </row>
    <row r="45" spans="1:43" x14ac:dyDescent="0.25">
      <c r="A45" s="33" t="s">
        <v>129</v>
      </c>
      <c r="B45" s="3" t="s">
        <v>245</v>
      </c>
      <c r="D45" t="s">
        <v>244</v>
      </c>
      <c r="AP45" t="s">
        <v>41</v>
      </c>
      <c r="AQ45" t="s">
        <v>41</v>
      </c>
    </row>
    <row r="46" spans="1:43" x14ac:dyDescent="0.25">
      <c r="A46" s="33" t="s">
        <v>130</v>
      </c>
      <c r="B46" s="3" t="s">
        <v>245</v>
      </c>
      <c r="D46" t="s">
        <v>245</v>
      </c>
      <c r="AP46" t="s">
        <v>42</v>
      </c>
      <c r="AQ46" t="s">
        <v>42</v>
      </c>
    </row>
    <row r="47" spans="1:43" x14ac:dyDescent="0.25">
      <c r="A47" s="33" t="s">
        <v>131</v>
      </c>
      <c r="B47" s="3" t="s">
        <v>245</v>
      </c>
      <c r="D47" t="s">
        <v>245</v>
      </c>
      <c r="AP47" t="s">
        <v>43</v>
      </c>
      <c r="AQ47" t="s">
        <v>43</v>
      </c>
    </row>
    <row r="48" spans="1:43" x14ac:dyDescent="0.25">
      <c r="A48" s="33" t="s">
        <v>132</v>
      </c>
      <c r="B48" s="3" t="s">
        <v>245</v>
      </c>
      <c r="D48" t="s">
        <v>245</v>
      </c>
      <c r="AP48" t="s">
        <v>44</v>
      </c>
      <c r="AQ48" t="s">
        <v>44</v>
      </c>
    </row>
    <row r="49" spans="1:43" x14ac:dyDescent="0.25">
      <c r="A49" s="33" t="s">
        <v>175</v>
      </c>
      <c r="B49" s="3" t="s">
        <v>245</v>
      </c>
      <c r="D49" s="9" t="s">
        <v>249</v>
      </c>
      <c r="AP49" t="s">
        <v>45</v>
      </c>
      <c r="AQ49" t="s">
        <v>45</v>
      </c>
    </row>
    <row r="50" spans="1:43" x14ac:dyDescent="0.25">
      <c r="A50" s="33"/>
      <c r="B50" s="3"/>
      <c r="D50" s="9" t="s">
        <v>172</v>
      </c>
    </row>
    <row r="51" spans="1:43" x14ac:dyDescent="0.25">
      <c r="A51" s="33"/>
      <c r="B51" s="3"/>
      <c r="D51" s="9" t="s">
        <v>247</v>
      </c>
    </row>
    <row r="52" spans="1:43" x14ac:dyDescent="0.25">
      <c r="A52" s="33"/>
      <c r="B52" s="3"/>
      <c r="D52" s="9" t="s">
        <v>246</v>
      </c>
    </row>
    <row r="53" spans="1:43" x14ac:dyDescent="0.25">
      <c r="A53" s="33"/>
      <c r="B53" s="3"/>
      <c r="D53" s="9" t="s">
        <v>248</v>
      </c>
    </row>
    <row r="54" spans="1:43" x14ac:dyDescent="0.25">
      <c r="AP54" t="s">
        <v>46</v>
      </c>
      <c r="AQ54" t="s">
        <v>46</v>
      </c>
    </row>
    <row r="55" spans="1:43" x14ac:dyDescent="0.25">
      <c r="A55" s="4" t="s">
        <v>229</v>
      </c>
      <c r="AP55" t="s">
        <v>47</v>
      </c>
      <c r="AQ55" t="s">
        <v>47</v>
      </c>
    </row>
    <row r="56" spans="1:43" x14ac:dyDescent="0.25">
      <c r="A56" s="19" t="s">
        <v>174</v>
      </c>
    </row>
    <row r="57" spans="1:43" x14ac:dyDescent="0.25">
      <c r="A57" s="19" t="s">
        <v>141</v>
      </c>
    </row>
    <row r="58" spans="1:43" x14ac:dyDescent="0.25">
      <c r="A58" s="19" t="s">
        <v>140</v>
      </c>
      <c r="AP58" t="s">
        <v>50</v>
      </c>
      <c r="AQ58" t="s">
        <v>50</v>
      </c>
    </row>
    <row r="59" spans="1:43" x14ac:dyDescent="0.25">
      <c r="A59" s="19" t="s">
        <v>137</v>
      </c>
      <c r="AP59" t="s">
        <v>51</v>
      </c>
      <c r="AQ59" t="s">
        <v>51</v>
      </c>
    </row>
    <row r="60" spans="1:43" x14ac:dyDescent="0.25">
      <c r="A60" s="19" t="s">
        <v>146</v>
      </c>
      <c r="AP60" t="s">
        <v>58</v>
      </c>
      <c r="AQ60" t="s">
        <v>58</v>
      </c>
    </row>
    <row r="61" spans="1:43" ht="18" x14ac:dyDescent="0.35">
      <c r="A61" s="37" t="s">
        <v>236</v>
      </c>
    </row>
    <row r="62" spans="1:43" x14ac:dyDescent="0.25">
      <c r="A62" s="4" t="s">
        <v>230</v>
      </c>
    </row>
    <row r="63" spans="1:43" x14ac:dyDescent="0.25">
      <c r="A63" s="19" t="s">
        <v>138</v>
      </c>
    </row>
    <row r="64" spans="1:43" x14ac:dyDescent="0.25">
      <c r="A64" s="19" t="s">
        <v>139</v>
      </c>
    </row>
    <row r="65" spans="1:1" x14ac:dyDescent="0.25">
      <c r="A65" s="19" t="s">
        <v>142</v>
      </c>
    </row>
    <row r="66" spans="1:1" x14ac:dyDescent="0.25">
      <c r="A66" s="19" t="s">
        <v>143</v>
      </c>
    </row>
    <row r="67" spans="1:1" x14ac:dyDescent="0.25">
      <c r="A67" s="19" t="s">
        <v>149</v>
      </c>
    </row>
    <row r="68" spans="1:1" x14ac:dyDescent="0.25">
      <c r="A68" s="19" t="s">
        <v>148</v>
      </c>
    </row>
    <row r="70" spans="1:1" x14ac:dyDescent="0.25">
      <c r="A70" s="4"/>
    </row>
  </sheetData>
  <pageMargins left="0.7" right="0.7" top="0.78740157499999996" bottom="0.78740157499999996" header="0.3" footer="0.3"/>
  <pageSetup paperSize="9" orientation="portrait" r:id="rId1"/>
  <drawing r:id="rId2"/>
  <tableParts count="2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theme="0" tint="-0.14999847407452621"/>
  </sheetPr>
  <dimension ref="A1:AE2796"/>
  <sheetViews>
    <sheetView tabSelected="1" zoomScale="70" zoomScaleNormal="70" workbookViewId="0">
      <selection activeCell="B71" sqref="B71"/>
    </sheetView>
  </sheetViews>
  <sheetFormatPr baseColWidth="10" defaultRowHeight="15" x14ac:dyDescent="0.25"/>
  <cols>
    <col min="1" max="1" width="9" style="18" customWidth="1"/>
    <col min="2" max="2" width="55.7109375" style="29" customWidth="1"/>
    <col min="3" max="3" width="31.85546875" style="29" customWidth="1"/>
    <col min="4" max="4" width="27.140625" style="18" customWidth="1"/>
    <col min="5" max="5" width="14.5703125" style="18" customWidth="1"/>
    <col min="6" max="6" width="14" style="18" customWidth="1"/>
    <col min="7" max="7" width="11.42578125" style="11"/>
    <col min="8" max="8" width="11.42578125" style="18"/>
    <col min="9" max="9" width="20.42578125" style="18" customWidth="1"/>
    <col min="10" max="13" width="11.42578125" style="11"/>
    <col min="14" max="14" width="11.42578125" style="18"/>
    <col min="15" max="15" width="16.7109375" style="18" customWidth="1"/>
    <col min="16" max="19" width="11.42578125" style="18"/>
    <col min="20" max="20" width="16.5703125" style="18" customWidth="1"/>
    <col min="21" max="23" width="11.42578125" style="11"/>
    <col min="24" max="24" width="11.42578125" style="18"/>
  </cols>
  <sheetData>
    <row r="1" spans="1:31" ht="28.5" customHeight="1" x14ac:dyDescent="0.25">
      <c r="A1" s="150" t="s">
        <v>290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04"/>
      <c r="Z1" s="104"/>
      <c r="AA1" s="104"/>
      <c r="AB1" s="104"/>
      <c r="AC1" s="104"/>
      <c r="AD1" s="104"/>
      <c r="AE1" s="105"/>
    </row>
    <row r="2" spans="1:31" ht="109.5" customHeight="1" x14ac:dyDescent="0.25">
      <c r="A2" s="146" t="s">
        <v>308</v>
      </c>
      <c r="B2" s="146" t="s">
        <v>195</v>
      </c>
      <c r="C2" s="146" t="s">
        <v>176</v>
      </c>
      <c r="D2" s="146" t="s">
        <v>153</v>
      </c>
      <c r="E2" s="146" t="s">
        <v>197</v>
      </c>
      <c r="F2" s="146" t="s">
        <v>198</v>
      </c>
      <c r="G2" s="148" t="s">
        <v>309</v>
      </c>
      <c r="H2" s="149"/>
      <c r="I2" s="109" t="s">
        <v>250</v>
      </c>
      <c r="J2" s="145" t="s">
        <v>63</v>
      </c>
      <c r="K2" s="145"/>
      <c r="L2" s="145"/>
      <c r="M2" s="145"/>
      <c r="N2" s="145"/>
      <c r="O2" s="109" t="s">
        <v>251</v>
      </c>
      <c r="P2" s="145" t="s">
        <v>227</v>
      </c>
      <c r="Q2" s="145"/>
      <c r="R2" s="145"/>
      <c r="S2" s="145"/>
      <c r="T2" s="109" t="s">
        <v>311</v>
      </c>
      <c r="U2" s="145" t="s">
        <v>312</v>
      </c>
      <c r="V2" s="145"/>
      <c r="W2" s="145"/>
      <c r="X2" s="145"/>
    </row>
    <row r="3" spans="1:31" ht="95.25" customHeight="1" x14ac:dyDescent="0.25">
      <c r="A3" s="147"/>
      <c r="B3" s="147"/>
      <c r="C3" s="147"/>
      <c r="D3" s="147"/>
      <c r="E3" s="147"/>
      <c r="F3" s="147"/>
      <c r="G3" s="108" t="s">
        <v>61</v>
      </c>
      <c r="H3" s="108" t="s">
        <v>62</v>
      </c>
      <c r="I3" s="110" t="s">
        <v>310</v>
      </c>
      <c r="J3" s="111" t="s">
        <v>1</v>
      </c>
      <c r="K3" s="111" t="s">
        <v>2</v>
      </c>
      <c r="L3" s="111" t="s">
        <v>3</v>
      </c>
      <c r="M3" s="111" t="s">
        <v>4</v>
      </c>
      <c r="N3" s="111" t="s">
        <v>5</v>
      </c>
      <c r="O3" s="106"/>
      <c r="P3" s="111" t="s">
        <v>110</v>
      </c>
      <c r="Q3" s="111" t="s">
        <v>111</v>
      </c>
      <c r="R3" s="111" t="s">
        <v>150</v>
      </c>
      <c r="S3" s="111" t="s">
        <v>228</v>
      </c>
      <c r="T3" s="121"/>
      <c r="U3" s="111" t="s">
        <v>196</v>
      </c>
      <c r="V3" s="111" t="s">
        <v>151</v>
      </c>
      <c r="W3" s="111" t="s">
        <v>152</v>
      </c>
      <c r="X3" s="111" t="s">
        <v>59</v>
      </c>
    </row>
    <row r="4" spans="1:31" x14ac:dyDescent="0.25">
      <c r="A4" s="122">
        <v>1</v>
      </c>
      <c r="B4" s="123" t="s">
        <v>123</v>
      </c>
      <c r="C4" s="124" t="s">
        <v>177</v>
      </c>
      <c r="D4" s="125" t="s">
        <v>7</v>
      </c>
      <c r="E4" s="125" t="s">
        <v>144</v>
      </c>
      <c r="F4" s="125" t="s">
        <v>171</v>
      </c>
      <c r="G4" s="126">
        <v>21.730000000000004</v>
      </c>
      <c r="H4" s="127">
        <v>2.54975</v>
      </c>
      <c r="I4" s="127">
        <v>19.719000000000005</v>
      </c>
      <c r="J4" s="128">
        <v>0.01</v>
      </c>
      <c r="K4" s="128">
        <v>0.01</v>
      </c>
      <c r="L4" s="128">
        <v>0.08</v>
      </c>
      <c r="M4" s="128">
        <v>0.25</v>
      </c>
      <c r="N4" s="129">
        <v>0.66</v>
      </c>
      <c r="O4" s="130">
        <v>0</v>
      </c>
      <c r="P4" s="131">
        <v>0</v>
      </c>
      <c r="Q4" s="131">
        <v>0</v>
      </c>
      <c r="R4" s="131">
        <v>0</v>
      </c>
      <c r="S4" s="130">
        <v>0</v>
      </c>
      <c r="T4" s="132">
        <v>1.9409999999999998</v>
      </c>
      <c r="U4" s="128">
        <v>0</v>
      </c>
      <c r="V4" s="128">
        <v>0.18</v>
      </c>
      <c r="W4" s="128">
        <v>0.75</v>
      </c>
      <c r="X4" s="129">
        <v>7.0000000000000007E-2</v>
      </c>
    </row>
    <row r="5" spans="1:31" x14ac:dyDescent="0.25">
      <c r="A5" s="133">
        <v>2</v>
      </c>
      <c r="B5" s="29" t="s">
        <v>123</v>
      </c>
      <c r="C5" s="65" t="s">
        <v>178</v>
      </c>
      <c r="D5" s="18" t="s">
        <v>7</v>
      </c>
      <c r="E5" s="18" t="s">
        <v>144</v>
      </c>
      <c r="F5" s="18" t="s">
        <v>171</v>
      </c>
      <c r="G5" s="21">
        <v>3.37</v>
      </c>
      <c r="H5" s="20">
        <v>2.88</v>
      </c>
      <c r="I5" s="20">
        <v>5.0364000000000004</v>
      </c>
      <c r="J5" s="114">
        <v>0</v>
      </c>
      <c r="K5" s="114">
        <v>0.01</v>
      </c>
      <c r="L5" s="114">
        <v>0</v>
      </c>
      <c r="M5" s="114">
        <v>0.14000000000000001</v>
      </c>
      <c r="N5" s="115">
        <v>0.85</v>
      </c>
      <c r="O5" s="116">
        <v>0</v>
      </c>
      <c r="P5" s="117">
        <v>0</v>
      </c>
      <c r="Q5" s="117">
        <v>0</v>
      </c>
      <c r="R5" s="117">
        <v>0</v>
      </c>
      <c r="S5" s="116">
        <v>0</v>
      </c>
      <c r="T5" s="118">
        <v>0.76319999999999999</v>
      </c>
      <c r="U5" s="114">
        <v>0</v>
      </c>
      <c r="V5" s="114">
        <v>0</v>
      </c>
      <c r="W5" s="114">
        <v>0.76</v>
      </c>
      <c r="X5" s="115">
        <v>0.24</v>
      </c>
    </row>
    <row r="6" spans="1:31" x14ac:dyDescent="0.25">
      <c r="A6" s="133">
        <v>3</v>
      </c>
      <c r="B6" s="29" t="s">
        <v>123</v>
      </c>
      <c r="C6" s="65" t="s">
        <v>179</v>
      </c>
      <c r="D6" s="18" t="s">
        <v>7</v>
      </c>
      <c r="E6" s="18" t="s">
        <v>144</v>
      </c>
      <c r="F6" s="18" t="s">
        <v>171</v>
      </c>
      <c r="G6" s="21">
        <v>15</v>
      </c>
      <c r="H6" s="20">
        <v>0.42</v>
      </c>
      <c r="I6" s="20">
        <v>13.5</v>
      </c>
      <c r="J6" s="114">
        <v>0</v>
      </c>
      <c r="K6" s="114">
        <v>0</v>
      </c>
      <c r="L6" s="114">
        <v>0.2</v>
      </c>
      <c r="M6" s="114">
        <v>0.8</v>
      </c>
      <c r="N6" s="115">
        <v>0</v>
      </c>
      <c r="O6" s="116">
        <v>0</v>
      </c>
      <c r="P6" s="117">
        <v>0</v>
      </c>
      <c r="Q6" s="117">
        <v>0</v>
      </c>
      <c r="R6" s="117">
        <v>0</v>
      </c>
      <c r="S6" s="116">
        <v>0</v>
      </c>
      <c r="T6" s="118">
        <v>0.59750000000000003</v>
      </c>
      <c r="U6" s="114">
        <v>0</v>
      </c>
      <c r="V6" s="114">
        <v>0</v>
      </c>
      <c r="W6" s="114">
        <v>1</v>
      </c>
      <c r="X6" s="115">
        <v>0</v>
      </c>
    </row>
    <row r="7" spans="1:31" x14ac:dyDescent="0.25">
      <c r="A7" s="133">
        <v>4</v>
      </c>
      <c r="B7" s="29" t="s">
        <v>123</v>
      </c>
      <c r="C7" s="65" t="s">
        <v>180</v>
      </c>
      <c r="D7" s="18" t="s">
        <v>7</v>
      </c>
      <c r="E7" s="18" t="s">
        <v>144</v>
      </c>
      <c r="F7" s="18" t="s">
        <v>171</v>
      </c>
      <c r="G7" s="21">
        <v>15</v>
      </c>
      <c r="H7" s="20">
        <v>0.42</v>
      </c>
      <c r="I7" s="20">
        <v>13.5</v>
      </c>
      <c r="J7" s="114">
        <v>0</v>
      </c>
      <c r="K7" s="114">
        <v>0</v>
      </c>
      <c r="L7" s="114">
        <v>0</v>
      </c>
      <c r="M7" s="114">
        <v>0.2</v>
      </c>
      <c r="N7" s="115">
        <v>0.8</v>
      </c>
      <c r="O7" s="116">
        <v>0</v>
      </c>
      <c r="P7" s="117">
        <v>0</v>
      </c>
      <c r="Q7" s="117">
        <v>0</v>
      </c>
      <c r="R7" s="117">
        <v>0</v>
      </c>
      <c r="S7" s="116">
        <v>0</v>
      </c>
      <c r="T7" s="118">
        <v>0</v>
      </c>
      <c r="U7" s="114">
        <v>0</v>
      </c>
      <c r="V7" s="114">
        <v>0</v>
      </c>
      <c r="W7" s="114">
        <v>0</v>
      </c>
      <c r="X7" s="115">
        <v>0</v>
      </c>
    </row>
    <row r="8" spans="1:31" x14ac:dyDescent="0.25">
      <c r="A8" s="133">
        <v>5</v>
      </c>
      <c r="B8" s="29" t="s">
        <v>123</v>
      </c>
      <c r="C8" s="65" t="s">
        <v>9</v>
      </c>
      <c r="D8" s="18" t="s">
        <v>9</v>
      </c>
      <c r="E8" s="18" t="s">
        <v>144</v>
      </c>
      <c r="F8" s="18" t="s">
        <v>171</v>
      </c>
      <c r="G8" s="21">
        <v>5.2</v>
      </c>
      <c r="H8" s="20">
        <v>53.64</v>
      </c>
      <c r="I8" s="20">
        <v>7.0938000000000017</v>
      </c>
      <c r="J8" s="114">
        <v>0</v>
      </c>
      <c r="K8" s="114">
        <v>0</v>
      </c>
      <c r="L8" s="114">
        <v>0</v>
      </c>
      <c r="M8" s="114">
        <v>1</v>
      </c>
      <c r="N8" s="115">
        <v>0</v>
      </c>
      <c r="O8" s="116">
        <v>0</v>
      </c>
      <c r="P8" s="117">
        <v>0</v>
      </c>
      <c r="Q8" s="117">
        <v>0</v>
      </c>
      <c r="R8" s="117">
        <v>0</v>
      </c>
      <c r="S8" s="116">
        <v>0</v>
      </c>
      <c r="T8" s="118">
        <v>1.6092000000000002</v>
      </c>
      <c r="U8" s="114">
        <v>0</v>
      </c>
      <c r="V8" s="114">
        <v>1</v>
      </c>
      <c r="W8" s="114">
        <v>0</v>
      </c>
      <c r="X8" s="115">
        <v>0</v>
      </c>
    </row>
    <row r="9" spans="1:31" x14ac:dyDescent="0.25">
      <c r="A9" s="133">
        <v>6</v>
      </c>
      <c r="B9" s="29" t="s">
        <v>123</v>
      </c>
      <c r="C9" s="65" t="s">
        <v>10</v>
      </c>
      <c r="D9" s="18" t="s">
        <v>10</v>
      </c>
      <c r="E9" s="18" t="s">
        <v>144</v>
      </c>
      <c r="F9" s="18" t="s">
        <v>171</v>
      </c>
      <c r="G9" s="21">
        <v>9</v>
      </c>
      <c r="H9" s="20">
        <v>1.67</v>
      </c>
      <c r="I9" s="20">
        <v>8.5509000000000004</v>
      </c>
      <c r="J9" s="114">
        <v>0.28000000000000003</v>
      </c>
      <c r="K9" s="114">
        <v>0</v>
      </c>
      <c r="L9" s="114">
        <v>0.3</v>
      </c>
      <c r="M9" s="114">
        <v>0.42</v>
      </c>
      <c r="N9" s="115">
        <v>0</v>
      </c>
      <c r="O9" s="116">
        <v>0</v>
      </c>
      <c r="P9" s="117">
        <v>0</v>
      </c>
      <c r="Q9" s="117">
        <v>0</v>
      </c>
      <c r="R9" s="117">
        <v>0</v>
      </c>
      <c r="S9" s="116">
        <v>0</v>
      </c>
      <c r="T9" s="118">
        <v>1.8</v>
      </c>
      <c r="U9" s="114">
        <v>0</v>
      </c>
      <c r="V9" s="114">
        <v>0</v>
      </c>
      <c r="W9" s="114">
        <v>1</v>
      </c>
      <c r="X9" s="115">
        <v>0</v>
      </c>
    </row>
    <row r="10" spans="1:31" x14ac:dyDescent="0.25">
      <c r="A10" s="133">
        <v>7</v>
      </c>
      <c r="B10" s="29" t="s">
        <v>123</v>
      </c>
      <c r="C10" s="65" t="s">
        <v>11</v>
      </c>
      <c r="D10" s="18" t="s">
        <v>11</v>
      </c>
      <c r="E10" s="18" t="s">
        <v>144</v>
      </c>
      <c r="F10" s="18" t="s">
        <v>171</v>
      </c>
      <c r="G10" s="21">
        <v>4.2</v>
      </c>
      <c r="H10" s="20">
        <v>4.8</v>
      </c>
      <c r="I10" s="20">
        <v>5.0760000000000005</v>
      </c>
      <c r="J10" s="114">
        <v>0</v>
      </c>
      <c r="K10" s="114">
        <v>0</v>
      </c>
      <c r="L10" s="114">
        <v>1</v>
      </c>
      <c r="M10" s="114">
        <v>0</v>
      </c>
      <c r="N10" s="115">
        <v>0</v>
      </c>
      <c r="O10" s="116">
        <v>0</v>
      </c>
      <c r="P10" s="117">
        <v>0</v>
      </c>
      <c r="Q10" s="117">
        <v>0</v>
      </c>
      <c r="R10" s="117">
        <v>0</v>
      </c>
      <c r="S10" s="116">
        <v>0</v>
      </c>
      <c r="T10" s="118">
        <v>0</v>
      </c>
      <c r="U10" s="114">
        <v>0</v>
      </c>
      <c r="V10" s="114">
        <v>0</v>
      </c>
      <c r="W10" s="114">
        <v>0</v>
      </c>
      <c r="X10" s="115">
        <v>0</v>
      </c>
    </row>
    <row r="11" spans="1:31" x14ac:dyDescent="0.25">
      <c r="A11" s="133">
        <v>8</v>
      </c>
      <c r="B11" s="29" t="s">
        <v>123</v>
      </c>
      <c r="C11" s="65" t="s">
        <v>12</v>
      </c>
      <c r="D11" s="18" t="s">
        <v>12</v>
      </c>
      <c r="E11" s="18" t="s">
        <v>144</v>
      </c>
      <c r="F11" s="18" t="s">
        <v>171</v>
      </c>
      <c r="G11" s="21">
        <v>7.2</v>
      </c>
      <c r="H11" s="20">
        <v>5.6</v>
      </c>
      <c r="I11" s="20">
        <v>7.9920000000000009</v>
      </c>
      <c r="J11" s="114">
        <v>0</v>
      </c>
      <c r="K11" s="114">
        <v>0</v>
      </c>
      <c r="L11" s="114">
        <v>0</v>
      </c>
      <c r="M11" s="114">
        <v>1</v>
      </c>
      <c r="N11" s="115">
        <v>0</v>
      </c>
      <c r="O11" s="116">
        <v>0</v>
      </c>
      <c r="P11" s="117">
        <v>0</v>
      </c>
      <c r="Q11" s="117">
        <v>0</v>
      </c>
      <c r="R11" s="117">
        <v>0</v>
      </c>
      <c r="S11" s="116">
        <v>0</v>
      </c>
      <c r="T11" s="118">
        <v>1.4400000000000002</v>
      </c>
      <c r="U11" s="114">
        <v>0</v>
      </c>
      <c r="V11" s="114">
        <v>0</v>
      </c>
      <c r="W11" s="114">
        <v>1</v>
      </c>
      <c r="X11" s="115">
        <v>0</v>
      </c>
    </row>
    <row r="12" spans="1:31" x14ac:dyDescent="0.25">
      <c r="A12" s="133">
        <v>9</v>
      </c>
      <c r="B12" s="29" t="s">
        <v>123</v>
      </c>
      <c r="C12" s="65" t="s">
        <v>13</v>
      </c>
      <c r="D12" s="18" t="s">
        <v>13</v>
      </c>
      <c r="E12" s="18" t="s">
        <v>144</v>
      </c>
      <c r="F12" s="18" t="s">
        <v>171</v>
      </c>
      <c r="G12" s="21">
        <v>3.3</v>
      </c>
      <c r="H12" s="20">
        <v>2.2000000000000002</v>
      </c>
      <c r="I12" s="20">
        <v>3.5640000000000001</v>
      </c>
      <c r="J12" s="114">
        <v>0</v>
      </c>
      <c r="K12" s="114">
        <v>0</v>
      </c>
      <c r="L12" s="114">
        <v>1</v>
      </c>
      <c r="M12" s="114">
        <v>0</v>
      </c>
      <c r="N12" s="115">
        <v>0</v>
      </c>
      <c r="O12" s="116">
        <v>0</v>
      </c>
      <c r="P12" s="117">
        <v>0</v>
      </c>
      <c r="Q12" s="117">
        <v>0</v>
      </c>
      <c r="R12" s="117">
        <v>0</v>
      </c>
      <c r="S12" s="116">
        <v>0</v>
      </c>
      <c r="T12" s="118">
        <v>0</v>
      </c>
      <c r="U12" s="114">
        <v>0</v>
      </c>
      <c r="V12" s="114">
        <v>0</v>
      </c>
      <c r="W12" s="114">
        <v>0</v>
      </c>
      <c r="X12" s="115">
        <v>0</v>
      </c>
    </row>
    <row r="13" spans="1:31" x14ac:dyDescent="0.25">
      <c r="A13" s="133">
        <v>10</v>
      </c>
      <c r="B13" s="29" t="s">
        <v>123</v>
      </c>
      <c r="C13" s="65" t="s">
        <v>14</v>
      </c>
      <c r="D13" s="18" t="s">
        <v>14</v>
      </c>
      <c r="E13" s="18" t="s">
        <v>144</v>
      </c>
      <c r="F13" s="18" t="s">
        <v>171</v>
      </c>
      <c r="G13" s="21">
        <v>8</v>
      </c>
      <c r="H13" s="20">
        <v>2.79</v>
      </c>
      <c r="I13" s="20">
        <v>7.7022000000000004</v>
      </c>
      <c r="J13" s="114">
        <v>0</v>
      </c>
      <c r="K13" s="114">
        <v>0</v>
      </c>
      <c r="L13" s="114">
        <v>0</v>
      </c>
      <c r="M13" s="114">
        <v>0</v>
      </c>
      <c r="N13" s="115">
        <v>1</v>
      </c>
      <c r="O13" s="116">
        <v>0</v>
      </c>
      <c r="P13" s="117">
        <v>0</v>
      </c>
      <c r="Q13" s="117">
        <v>0</v>
      </c>
      <c r="R13" s="117">
        <v>0</v>
      </c>
      <c r="S13" s="116">
        <v>0</v>
      </c>
      <c r="T13" s="118">
        <v>3.36</v>
      </c>
      <c r="U13" s="114">
        <v>0</v>
      </c>
      <c r="V13" s="114">
        <v>1</v>
      </c>
      <c r="W13" s="114">
        <v>0</v>
      </c>
      <c r="X13" s="115">
        <v>0</v>
      </c>
    </row>
    <row r="14" spans="1:31" x14ac:dyDescent="0.25">
      <c r="A14" s="133">
        <v>11</v>
      </c>
      <c r="B14" s="29" t="s">
        <v>123</v>
      </c>
      <c r="C14" s="65" t="s">
        <v>15</v>
      </c>
      <c r="D14" s="18" t="s">
        <v>15</v>
      </c>
      <c r="E14" s="18" t="s">
        <v>144</v>
      </c>
      <c r="F14" s="18" t="s">
        <v>171</v>
      </c>
      <c r="G14" s="21">
        <v>4</v>
      </c>
      <c r="H14" s="20">
        <v>2.33</v>
      </c>
      <c r="I14" s="20">
        <v>3.8097000000000003</v>
      </c>
      <c r="J14" s="114">
        <v>0</v>
      </c>
      <c r="K14" s="114">
        <v>0</v>
      </c>
      <c r="L14" s="114">
        <v>0</v>
      </c>
      <c r="M14" s="114">
        <v>1</v>
      </c>
      <c r="N14" s="115">
        <v>0</v>
      </c>
      <c r="O14" s="116">
        <v>0</v>
      </c>
      <c r="P14" s="117">
        <v>0</v>
      </c>
      <c r="Q14" s="117">
        <v>0</v>
      </c>
      <c r="R14" s="117">
        <v>0</v>
      </c>
      <c r="S14" s="116">
        <v>0</v>
      </c>
      <c r="T14" s="118">
        <v>0</v>
      </c>
      <c r="U14" s="114">
        <v>0</v>
      </c>
      <c r="V14" s="114">
        <v>0</v>
      </c>
      <c r="W14" s="114">
        <v>0</v>
      </c>
      <c r="X14" s="115">
        <v>0</v>
      </c>
    </row>
    <row r="15" spans="1:31" x14ac:dyDescent="0.25">
      <c r="A15" s="133">
        <v>12</v>
      </c>
      <c r="B15" s="29" t="s">
        <v>123</v>
      </c>
      <c r="C15" s="65" t="s">
        <v>16</v>
      </c>
      <c r="D15" s="18" t="s">
        <v>16</v>
      </c>
      <c r="E15" s="18" t="s">
        <v>144</v>
      </c>
      <c r="F15" s="18" t="s">
        <v>171</v>
      </c>
      <c r="G15" s="21">
        <v>2</v>
      </c>
      <c r="H15" s="20">
        <v>3.78</v>
      </c>
      <c r="I15" s="20">
        <v>2.3102999999999998</v>
      </c>
      <c r="J15" s="114">
        <v>0</v>
      </c>
      <c r="K15" s="114">
        <v>0</v>
      </c>
      <c r="L15" s="114">
        <v>1</v>
      </c>
      <c r="M15" s="114">
        <v>0</v>
      </c>
      <c r="N15" s="115">
        <v>0</v>
      </c>
      <c r="O15" s="116">
        <v>0</v>
      </c>
      <c r="P15" s="117">
        <v>0</v>
      </c>
      <c r="Q15" s="117">
        <v>0</v>
      </c>
      <c r="R15" s="117">
        <v>0</v>
      </c>
      <c r="S15" s="116">
        <v>0</v>
      </c>
      <c r="T15" s="118">
        <v>0</v>
      </c>
      <c r="U15" s="114">
        <v>0</v>
      </c>
      <c r="V15" s="114">
        <v>0</v>
      </c>
      <c r="W15" s="114">
        <v>0</v>
      </c>
      <c r="X15" s="115">
        <v>0</v>
      </c>
    </row>
    <row r="16" spans="1:31" x14ac:dyDescent="0.25">
      <c r="A16" s="133">
        <v>13</v>
      </c>
      <c r="B16" s="29" t="s">
        <v>123</v>
      </c>
      <c r="C16" s="65" t="s">
        <v>17</v>
      </c>
      <c r="D16" s="18" t="s">
        <v>17</v>
      </c>
      <c r="E16" s="18" t="s">
        <v>144</v>
      </c>
      <c r="F16" s="18" t="s">
        <v>171</v>
      </c>
      <c r="G16" s="21">
        <v>1</v>
      </c>
      <c r="H16" s="20">
        <v>15.9</v>
      </c>
      <c r="I16" s="20">
        <v>1.0430999999999999</v>
      </c>
      <c r="J16" s="114">
        <v>0</v>
      </c>
      <c r="K16" s="114">
        <v>0</v>
      </c>
      <c r="L16" s="114">
        <v>0</v>
      </c>
      <c r="M16" s="114">
        <v>0</v>
      </c>
      <c r="N16" s="115">
        <v>1</v>
      </c>
      <c r="O16" s="116">
        <v>0</v>
      </c>
      <c r="P16" s="117">
        <v>0</v>
      </c>
      <c r="Q16" s="117">
        <v>0</v>
      </c>
      <c r="R16" s="117">
        <v>0</v>
      </c>
      <c r="S16" s="116">
        <v>0</v>
      </c>
      <c r="T16" s="118">
        <v>0</v>
      </c>
      <c r="U16" s="114">
        <v>0</v>
      </c>
      <c r="V16" s="114">
        <v>0</v>
      </c>
      <c r="W16" s="114">
        <v>0</v>
      </c>
      <c r="X16" s="115">
        <v>0</v>
      </c>
    </row>
    <row r="17" spans="1:24" x14ac:dyDescent="0.25">
      <c r="A17" s="133">
        <v>14</v>
      </c>
      <c r="B17" s="29" t="s">
        <v>123</v>
      </c>
      <c r="C17" s="65" t="s">
        <v>18</v>
      </c>
      <c r="D17" s="18" t="s">
        <v>18</v>
      </c>
      <c r="E17" s="18" t="s">
        <v>144</v>
      </c>
      <c r="F17" s="18" t="s">
        <v>171</v>
      </c>
      <c r="G17" s="21">
        <v>1</v>
      </c>
      <c r="H17" s="20">
        <v>0.6</v>
      </c>
      <c r="I17" s="20">
        <v>0.90539999999999998</v>
      </c>
      <c r="J17" s="114">
        <v>0</v>
      </c>
      <c r="K17" s="114">
        <v>0</v>
      </c>
      <c r="L17" s="114">
        <v>1</v>
      </c>
      <c r="M17" s="114">
        <v>0</v>
      </c>
      <c r="N17" s="115">
        <v>0</v>
      </c>
      <c r="O17" s="116">
        <v>0</v>
      </c>
      <c r="P17" s="117">
        <v>0</v>
      </c>
      <c r="Q17" s="117">
        <v>0</v>
      </c>
      <c r="R17" s="117">
        <v>0</v>
      </c>
      <c r="S17" s="116">
        <v>0</v>
      </c>
      <c r="T17" s="118">
        <v>0.18</v>
      </c>
      <c r="U17" s="114">
        <v>0</v>
      </c>
      <c r="V17" s="114">
        <v>0</v>
      </c>
      <c r="W17" s="114">
        <v>1</v>
      </c>
      <c r="X17" s="115">
        <v>0</v>
      </c>
    </row>
    <row r="18" spans="1:24" x14ac:dyDescent="0.25">
      <c r="A18" s="133">
        <v>15</v>
      </c>
      <c r="B18" s="29" t="s">
        <v>117</v>
      </c>
      <c r="C18" s="65" t="s">
        <v>19</v>
      </c>
      <c r="D18" s="18" t="s">
        <v>19</v>
      </c>
      <c r="E18" s="18" t="s">
        <v>144</v>
      </c>
      <c r="F18" s="18" t="s">
        <v>171</v>
      </c>
      <c r="G18" s="21">
        <v>5.5</v>
      </c>
      <c r="H18" s="20">
        <v>1.91</v>
      </c>
      <c r="I18" s="20">
        <v>4.9671900000000004</v>
      </c>
      <c r="J18" s="114">
        <v>0.05</v>
      </c>
      <c r="K18" s="114">
        <v>0.87999999999999989</v>
      </c>
      <c r="L18" s="114">
        <v>0.05</v>
      </c>
      <c r="M18" s="114">
        <v>0.02</v>
      </c>
      <c r="N18" s="115">
        <v>0</v>
      </c>
      <c r="O18" s="116">
        <v>1.719E-2</v>
      </c>
      <c r="P18" s="117">
        <v>0</v>
      </c>
      <c r="Q18" s="117">
        <v>0</v>
      </c>
      <c r="R18" s="117">
        <v>1</v>
      </c>
      <c r="S18" s="116">
        <v>0</v>
      </c>
      <c r="T18" s="118">
        <v>0.55000000000000004</v>
      </c>
      <c r="U18" s="114">
        <v>0</v>
      </c>
      <c r="V18" s="114">
        <v>1</v>
      </c>
      <c r="W18" s="114">
        <v>0</v>
      </c>
      <c r="X18" s="115">
        <v>0</v>
      </c>
    </row>
    <row r="19" spans="1:24" x14ac:dyDescent="0.25">
      <c r="A19" s="133">
        <v>16</v>
      </c>
      <c r="B19" s="29" t="s">
        <v>117</v>
      </c>
      <c r="C19" s="65" t="s">
        <v>20</v>
      </c>
      <c r="D19" s="18" t="s">
        <v>20</v>
      </c>
      <c r="E19" s="18" t="s">
        <v>144</v>
      </c>
      <c r="F19" s="18" t="s">
        <v>171</v>
      </c>
      <c r="G19" s="21">
        <v>12.65</v>
      </c>
      <c r="H19" s="20">
        <v>2.2999999999999998</v>
      </c>
      <c r="I19" s="20">
        <v>11.4057</v>
      </c>
      <c r="J19" s="114">
        <v>0</v>
      </c>
      <c r="K19" s="114">
        <v>1</v>
      </c>
      <c r="L19" s="114">
        <v>0</v>
      </c>
      <c r="M19" s="114">
        <v>0</v>
      </c>
      <c r="N19" s="115">
        <v>0</v>
      </c>
      <c r="O19" s="116">
        <v>0</v>
      </c>
      <c r="P19" s="117">
        <v>0</v>
      </c>
      <c r="Q19" s="117">
        <v>0</v>
      </c>
      <c r="R19" s="117">
        <v>0</v>
      </c>
      <c r="S19" s="116">
        <v>0</v>
      </c>
      <c r="T19" s="118">
        <v>0</v>
      </c>
      <c r="U19" s="114">
        <v>0</v>
      </c>
      <c r="V19" s="114">
        <v>0</v>
      </c>
      <c r="W19" s="114">
        <v>0</v>
      </c>
      <c r="X19" s="115">
        <v>0</v>
      </c>
    </row>
    <row r="20" spans="1:24" x14ac:dyDescent="0.25">
      <c r="A20" s="133">
        <v>17</v>
      </c>
      <c r="B20" s="29" t="s">
        <v>117</v>
      </c>
      <c r="C20" s="65" t="s">
        <v>21</v>
      </c>
      <c r="D20" s="18" t="s">
        <v>21</v>
      </c>
      <c r="E20" s="18" t="s">
        <v>144</v>
      </c>
      <c r="F20" s="18" t="s">
        <v>171</v>
      </c>
      <c r="G20" s="21">
        <v>-2.0099999999999998</v>
      </c>
      <c r="H20" s="20">
        <v>7.92</v>
      </c>
      <c r="I20" s="20">
        <v>-1.7377199999999999</v>
      </c>
      <c r="J20" s="114">
        <v>1</v>
      </c>
      <c r="K20" s="114">
        <v>0</v>
      </c>
      <c r="L20" s="114">
        <v>0</v>
      </c>
      <c r="M20" s="114">
        <v>0</v>
      </c>
      <c r="N20" s="115">
        <v>0</v>
      </c>
      <c r="O20" s="116">
        <v>0</v>
      </c>
      <c r="P20" s="117">
        <v>0</v>
      </c>
      <c r="Q20" s="117">
        <v>0</v>
      </c>
      <c r="R20" s="117">
        <v>0</v>
      </c>
      <c r="S20" s="116">
        <v>0</v>
      </c>
      <c r="T20" s="118">
        <v>0</v>
      </c>
      <c r="U20" s="114">
        <v>0</v>
      </c>
      <c r="V20" s="114">
        <v>0</v>
      </c>
      <c r="W20" s="114">
        <v>0</v>
      </c>
      <c r="X20" s="115">
        <v>0</v>
      </c>
    </row>
    <row r="21" spans="1:24" x14ac:dyDescent="0.25">
      <c r="A21" s="133">
        <v>18</v>
      </c>
      <c r="B21" s="29" t="s">
        <v>117</v>
      </c>
      <c r="C21" s="65" t="s">
        <v>22</v>
      </c>
      <c r="D21" s="18" t="s">
        <v>22</v>
      </c>
      <c r="E21" s="18" t="s">
        <v>144</v>
      </c>
      <c r="F21" s="18" t="s">
        <v>171</v>
      </c>
      <c r="G21" s="21">
        <v>0.54</v>
      </c>
      <c r="H21" s="20">
        <v>0.94</v>
      </c>
      <c r="I21" s="20">
        <v>0.49446000000000007</v>
      </c>
      <c r="J21" s="114">
        <v>0</v>
      </c>
      <c r="K21" s="114">
        <v>1</v>
      </c>
      <c r="L21" s="114">
        <v>0</v>
      </c>
      <c r="M21" s="114">
        <v>0</v>
      </c>
      <c r="N21" s="115">
        <v>0</v>
      </c>
      <c r="O21" s="116">
        <v>0</v>
      </c>
      <c r="P21" s="117">
        <v>0</v>
      </c>
      <c r="Q21" s="117">
        <v>0</v>
      </c>
      <c r="R21" s="117">
        <v>0</v>
      </c>
      <c r="S21" s="116">
        <v>0</v>
      </c>
      <c r="T21" s="118">
        <v>0</v>
      </c>
      <c r="U21" s="114">
        <v>0</v>
      </c>
      <c r="V21" s="114">
        <v>0</v>
      </c>
      <c r="W21" s="114">
        <v>0</v>
      </c>
      <c r="X21" s="115">
        <v>0</v>
      </c>
    </row>
    <row r="22" spans="1:24" x14ac:dyDescent="0.25">
      <c r="A22" s="133">
        <v>19</v>
      </c>
      <c r="B22" s="29" t="s">
        <v>122</v>
      </c>
      <c r="C22" s="65" t="s">
        <v>23</v>
      </c>
      <c r="D22" s="18" t="s">
        <v>23</v>
      </c>
      <c r="E22" s="18" t="s">
        <v>144</v>
      </c>
      <c r="F22" s="18" t="s">
        <v>171</v>
      </c>
      <c r="G22" s="21">
        <v>5.78</v>
      </c>
      <c r="H22" s="20">
        <v>1.41</v>
      </c>
      <c r="I22" s="20">
        <v>5.2527600000000003</v>
      </c>
      <c r="J22" s="114">
        <v>0.02</v>
      </c>
      <c r="K22" s="114">
        <v>0.19</v>
      </c>
      <c r="L22" s="114">
        <v>0.19</v>
      </c>
      <c r="M22" s="114">
        <v>0.3</v>
      </c>
      <c r="N22" s="115">
        <v>0.3</v>
      </c>
      <c r="O22" s="116">
        <v>7.6139999999999999E-2</v>
      </c>
      <c r="P22" s="117">
        <v>0</v>
      </c>
      <c r="Q22" s="117">
        <v>0</v>
      </c>
      <c r="R22" s="117">
        <v>1</v>
      </c>
      <c r="S22" s="116">
        <v>0</v>
      </c>
      <c r="T22" s="118">
        <v>1.1560000000000001</v>
      </c>
      <c r="U22" s="114">
        <v>0</v>
      </c>
      <c r="V22" s="114">
        <v>0</v>
      </c>
      <c r="W22" s="114">
        <v>1</v>
      </c>
      <c r="X22" s="115">
        <v>0</v>
      </c>
    </row>
    <row r="23" spans="1:24" x14ac:dyDescent="0.25">
      <c r="A23" s="133">
        <v>20</v>
      </c>
      <c r="B23" s="29" t="s">
        <v>122</v>
      </c>
      <c r="C23" s="65" t="s">
        <v>24</v>
      </c>
      <c r="D23" s="18" t="s">
        <v>24</v>
      </c>
      <c r="E23" s="18" t="s">
        <v>144</v>
      </c>
      <c r="F23" s="18" t="s">
        <v>171</v>
      </c>
      <c r="G23" s="21">
        <v>10.92</v>
      </c>
      <c r="H23" s="20">
        <v>3.32</v>
      </c>
      <c r="I23" s="20">
        <v>9.8279999999999994</v>
      </c>
      <c r="J23" s="114">
        <v>0.02</v>
      </c>
      <c r="K23" s="114">
        <v>0.21</v>
      </c>
      <c r="L23" s="114">
        <v>0.42999999999999994</v>
      </c>
      <c r="M23" s="114">
        <v>0.12000000000000001</v>
      </c>
      <c r="N23" s="115">
        <v>0.22000000000000003</v>
      </c>
      <c r="O23" s="116">
        <v>0.17927999999999999</v>
      </c>
      <c r="P23" s="117">
        <v>0</v>
      </c>
      <c r="Q23" s="117">
        <v>0</v>
      </c>
      <c r="R23" s="117">
        <v>1</v>
      </c>
      <c r="S23" s="116">
        <v>0</v>
      </c>
      <c r="T23" s="118">
        <v>2.1840000000000002</v>
      </c>
      <c r="U23" s="114">
        <v>0</v>
      </c>
      <c r="V23" s="114">
        <v>0</v>
      </c>
      <c r="W23" s="114">
        <v>0</v>
      </c>
      <c r="X23" s="115">
        <v>1</v>
      </c>
    </row>
    <row r="24" spans="1:24" x14ac:dyDescent="0.25">
      <c r="A24" s="133">
        <v>21</v>
      </c>
      <c r="B24" s="29" t="s">
        <v>122</v>
      </c>
      <c r="C24" s="65" t="s">
        <v>25</v>
      </c>
      <c r="D24" s="18" t="s">
        <v>25</v>
      </c>
      <c r="E24" s="18" t="s">
        <v>144</v>
      </c>
      <c r="F24" s="18" t="s">
        <v>171</v>
      </c>
      <c r="G24" s="21">
        <v>4.92</v>
      </c>
      <c r="H24" s="20">
        <v>1.81</v>
      </c>
      <c r="I24" s="20">
        <v>4.7538</v>
      </c>
      <c r="J24" s="114">
        <v>0.02</v>
      </c>
      <c r="K24" s="114">
        <v>0.19</v>
      </c>
      <c r="L24" s="114">
        <v>0.19</v>
      </c>
      <c r="M24" s="114">
        <v>0.3</v>
      </c>
      <c r="N24" s="115">
        <v>0.3</v>
      </c>
      <c r="O24" s="116">
        <v>9.7740000000000007E-2</v>
      </c>
      <c r="P24" s="117">
        <v>0</v>
      </c>
      <c r="Q24" s="117">
        <v>0</v>
      </c>
      <c r="R24" s="117">
        <v>1</v>
      </c>
      <c r="S24" s="116">
        <v>0</v>
      </c>
      <c r="T24" s="118">
        <v>0.98399999999999999</v>
      </c>
      <c r="U24" s="114">
        <v>0</v>
      </c>
      <c r="V24" s="114">
        <v>0</v>
      </c>
      <c r="W24" s="114">
        <v>0</v>
      </c>
      <c r="X24" s="115">
        <v>1</v>
      </c>
    </row>
    <row r="25" spans="1:24" x14ac:dyDescent="0.25">
      <c r="A25" s="133">
        <v>22</v>
      </c>
      <c r="B25" s="29" t="s">
        <v>122</v>
      </c>
      <c r="C25" s="65" t="s">
        <v>26</v>
      </c>
      <c r="D25" s="18" t="s">
        <v>26</v>
      </c>
      <c r="E25" s="18" t="s">
        <v>144</v>
      </c>
      <c r="F25" s="18" t="s">
        <v>171</v>
      </c>
      <c r="G25" s="21">
        <v>11.48</v>
      </c>
      <c r="H25" s="20">
        <v>5.05</v>
      </c>
      <c r="I25" s="20">
        <v>11.104650000000001</v>
      </c>
      <c r="J25" s="114">
        <v>0.02</v>
      </c>
      <c r="K25" s="114">
        <v>0.22</v>
      </c>
      <c r="L25" s="114">
        <v>0.22</v>
      </c>
      <c r="M25" s="114">
        <v>0.22</v>
      </c>
      <c r="N25" s="115">
        <v>0.32</v>
      </c>
      <c r="O25" s="117">
        <v>0</v>
      </c>
      <c r="P25" s="117">
        <v>0</v>
      </c>
      <c r="Q25" s="117">
        <v>0</v>
      </c>
      <c r="R25" s="117">
        <v>0</v>
      </c>
      <c r="S25" s="116">
        <v>0</v>
      </c>
      <c r="T25" s="118">
        <v>2.2960000000000003</v>
      </c>
      <c r="U25" s="114">
        <v>0</v>
      </c>
      <c r="V25" s="114">
        <v>0</v>
      </c>
      <c r="W25" s="114">
        <v>0</v>
      </c>
      <c r="X25" s="115">
        <v>1</v>
      </c>
    </row>
    <row r="26" spans="1:24" x14ac:dyDescent="0.25">
      <c r="A26" s="133">
        <v>23</v>
      </c>
      <c r="B26" s="29" t="s">
        <v>122</v>
      </c>
      <c r="C26" s="65" t="s">
        <v>27</v>
      </c>
      <c r="D26" s="18" t="s">
        <v>27</v>
      </c>
      <c r="E26" s="18" t="s">
        <v>144</v>
      </c>
      <c r="F26" s="18" t="s">
        <v>171</v>
      </c>
      <c r="G26" s="21">
        <v>24.2350599225412</v>
      </c>
      <c r="H26" s="20">
        <v>4.8177668256844104</v>
      </c>
      <c r="I26" s="20">
        <v>21.854913831718239</v>
      </c>
      <c r="J26" s="114">
        <v>0.3</v>
      </c>
      <c r="K26" s="114">
        <v>0</v>
      </c>
      <c r="L26" s="114">
        <v>0</v>
      </c>
      <c r="M26" s="114">
        <v>0.05</v>
      </c>
      <c r="N26" s="115">
        <v>0.65</v>
      </c>
      <c r="O26" s="117">
        <v>0</v>
      </c>
      <c r="P26" s="117">
        <v>0</v>
      </c>
      <c r="Q26" s="117">
        <v>0</v>
      </c>
      <c r="R26" s="117">
        <v>0</v>
      </c>
      <c r="S26" s="116">
        <v>0</v>
      </c>
      <c r="T26" s="118">
        <v>2.4235059922541202</v>
      </c>
      <c r="U26" s="114">
        <v>0</v>
      </c>
      <c r="V26" s="114">
        <v>1</v>
      </c>
      <c r="W26" s="114">
        <v>0</v>
      </c>
      <c r="X26" s="115">
        <v>0</v>
      </c>
    </row>
    <row r="27" spans="1:24" x14ac:dyDescent="0.25">
      <c r="A27" s="133">
        <v>24</v>
      </c>
      <c r="B27" s="29" t="s">
        <v>122</v>
      </c>
      <c r="C27" s="65" t="s">
        <v>28</v>
      </c>
      <c r="D27" s="18" t="s">
        <v>28</v>
      </c>
      <c r="E27" s="18" t="s">
        <v>144</v>
      </c>
      <c r="F27" s="18" t="s">
        <v>171</v>
      </c>
      <c r="G27" s="21">
        <v>12.11</v>
      </c>
      <c r="H27" s="20">
        <v>3.23</v>
      </c>
      <c r="I27" s="20">
        <v>10.92807</v>
      </c>
      <c r="J27" s="114">
        <v>0.3</v>
      </c>
      <c r="K27" s="114">
        <v>0.15</v>
      </c>
      <c r="L27" s="114">
        <v>0.15</v>
      </c>
      <c r="M27" s="114">
        <v>0.25</v>
      </c>
      <c r="N27" s="115">
        <v>0.15</v>
      </c>
      <c r="O27" s="117">
        <v>0</v>
      </c>
      <c r="P27" s="117">
        <v>0</v>
      </c>
      <c r="Q27" s="117">
        <v>0</v>
      </c>
      <c r="R27" s="117">
        <v>0</v>
      </c>
      <c r="S27" s="116">
        <v>0</v>
      </c>
      <c r="T27" s="118">
        <v>1.2110000000000001</v>
      </c>
      <c r="U27" s="114">
        <v>0</v>
      </c>
      <c r="V27" s="114">
        <v>1</v>
      </c>
      <c r="W27" s="114">
        <v>0</v>
      </c>
      <c r="X27" s="115">
        <v>0</v>
      </c>
    </row>
    <row r="28" spans="1:24" x14ac:dyDescent="0.25">
      <c r="A28" s="133">
        <v>25</v>
      </c>
      <c r="B28" s="29" t="s">
        <v>122</v>
      </c>
      <c r="C28" s="65" t="s">
        <v>29</v>
      </c>
      <c r="D28" s="18" t="s">
        <v>29</v>
      </c>
      <c r="E28" s="18" t="s">
        <v>144</v>
      </c>
      <c r="F28" s="18" t="s">
        <v>171</v>
      </c>
      <c r="G28" s="21">
        <v>5.4602248245840599</v>
      </c>
      <c r="H28" s="20">
        <v>0.884857503398221</v>
      </c>
      <c r="I28" s="20">
        <v>4.922166059656238</v>
      </c>
      <c r="J28" s="114">
        <v>7.0000000000000007E-2</v>
      </c>
      <c r="K28" s="114">
        <v>0.11</v>
      </c>
      <c r="L28" s="114">
        <v>7.0000000000000007E-2</v>
      </c>
      <c r="M28" s="114">
        <v>0.18</v>
      </c>
      <c r="N28" s="115">
        <v>0.56999999999999995</v>
      </c>
      <c r="O28" s="117">
        <v>0</v>
      </c>
      <c r="P28" s="117">
        <v>0</v>
      </c>
      <c r="Q28" s="117">
        <v>0</v>
      </c>
      <c r="R28" s="117">
        <v>0</v>
      </c>
      <c r="S28" s="116">
        <v>0</v>
      </c>
      <c r="T28" s="118">
        <v>0.54602248245840601</v>
      </c>
      <c r="U28" s="114">
        <v>0</v>
      </c>
      <c r="V28" s="114">
        <v>1</v>
      </c>
      <c r="W28" s="114">
        <v>0</v>
      </c>
      <c r="X28" s="115">
        <v>0</v>
      </c>
    </row>
    <row r="29" spans="1:24" x14ac:dyDescent="0.25">
      <c r="A29" s="133">
        <v>26</v>
      </c>
      <c r="B29" s="29" t="s">
        <v>122</v>
      </c>
      <c r="C29" s="65" t="s">
        <v>181</v>
      </c>
      <c r="D29" s="18" t="s">
        <v>172</v>
      </c>
      <c r="E29" s="18" t="s">
        <v>144</v>
      </c>
      <c r="F29" s="18" t="s">
        <v>171</v>
      </c>
      <c r="G29" s="21">
        <v>2.625</v>
      </c>
      <c r="H29" s="20">
        <v>0.40325</v>
      </c>
      <c r="I29" s="20">
        <v>2.3624999999999998</v>
      </c>
      <c r="J29" s="114">
        <v>0</v>
      </c>
      <c r="K29" s="114">
        <v>0</v>
      </c>
      <c r="L29" s="114">
        <v>0.1</v>
      </c>
      <c r="M29" s="114">
        <v>0.6</v>
      </c>
      <c r="N29" s="115">
        <v>0.3</v>
      </c>
      <c r="O29" s="117">
        <v>0</v>
      </c>
      <c r="P29" s="117">
        <v>0</v>
      </c>
      <c r="Q29" s="117">
        <v>0</v>
      </c>
      <c r="R29" s="117">
        <v>0</v>
      </c>
      <c r="S29" s="116">
        <v>0</v>
      </c>
      <c r="T29" s="118">
        <v>0.70000000000000007</v>
      </c>
      <c r="U29" s="114">
        <v>0</v>
      </c>
      <c r="V29" s="114">
        <v>0</v>
      </c>
      <c r="W29" s="114">
        <v>1</v>
      </c>
      <c r="X29" s="115">
        <v>0</v>
      </c>
    </row>
    <row r="30" spans="1:24" x14ac:dyDescent="0.25">
      <c r="A30" s="133">
        <v>27</v>
      </c>
      <c r="B30" s="29" t="s">
        <v>122</v>
      </c>
      <c r="C30" s="65" t="s">
        <v>182</v>
      </c>
      <c r="D30" s="18" t="s">
        <v>172</v>
      </c>
      <c r="E30" s="18" t="s">
        <v>144</v>
      </c>
      <c r="F30" s="18" t="s">
        <v>171</v>
      </c>
      <c r="G30" s="21">
        <v>3</v>
      </c>
      <c r="H30" s="20">
        <v>0.41825000000000001</v>
      </c>
      <c r="I30" s="20">
        <v>2.7</v>
      </c>
      <c r="J30" s="114">
        <v>0</v>
      </c>
      <c r="K30" s="114">
        <v>0</v>
      </c>
      <c r="L30" s="114">
        <v>0.1</v>
      </c>
      <c r="M30" s="114">
        <v>0.6</v>
      </c>
      <c r="N30" s="115">
        <v>0.3</v>
      </c>
      <c r="O30" s="117">
        <v>0</v>
      </c>
      <c r="P30" s="117">
        <v>0</v>
      </c>
      <c r="Q30" s="117">
        <v>0</v>
      </c>
      <c r="R30" s="117">
        <v>0</v>
      </c>
      <c r="S30" s="116">
        <v>0</v>
      </c>
      <c r="T30" s="118">
        <v>0.8</v>
      </c>
      <c r="U30" s="114">
        <v>0</v>
      </c>
      <c r="V30" s="114">
        <v>0</v>
      </c>
      <c r="W30" s="114">
        <v>1</v>
      </c>
      <c r="X30" s="115">
        <v>0</v>
      </c>
    </row>
    <row r="31" spans="1:24" x14ac:dyDescent="0.25">
      <c r="A31" s="133">
        <v>28</v>
      </c>
      <c r="B31" s="29" t="s">
        <v>122</v>
      </c>
      <c r="C31" s="65" t="s">
        <v>183</v>
      </c>
      <c r="D31" s="18" t="s">
        <v>172</v>
      </c>
      <c r="E31" s="18" t="s">
        <v>144</v>
      </c>
      <c r="F31" s="18" t="s">
        <v>171</v>
      </c>
      <c r="G31" s="21">
        <v>4.125</v>
      </c>
      <c r="H31" s="20">
        <v>0.41825000000000001</v>
      </c>
      <c r="I31" s="20">
        <v>3.7125000000000004</v>
      </c>
      <c r="J31" s="114">
        <v>0</v>
      </c>
      <c r="K31" s="114">
        <v>0</v>
      </c>
      <c r="L31" s="114">
        <v>0.1</v>
      </c>
      <c r="M31" s="114">
        <v>0.6</v>
      </c>
      <c r="N31" s="115">
        <v>0.3</v>
      </c>
      <c r="O31" s="117">
        <v>0</v>
      </c>
      <c r="P31" s="117">
        <v>0</v>
      </c>
      <c r="Q31" s="117">
        <v>0</v>
      </c>
      <c r="R31" s="117">
        <v>0</v>
      </c>
      <c r="S31" s="116">
        <v>0</v>
      </c>
      <c r="T31" s="118">
        <v>1.1000000000000001</v>
      </c>
      <c r="U31" s="114">
        <v>0</v>
      </c>
      <c r="V31" s="114">
        <v>0</v>
      </c>
      <c r="W31" s="114">
        <v>1</v>
      </c>
      <c r="X31" s="115">
        <v>0</v>
      </c>
    </row>
    <row r="32" spans="1:24" x14ac:dyDescent="0.25">
      <c r="A32" s="133">
        <v>29</v>
      </c>
      <c r="B32" s="29" t="s">
        <v>122</v>
      </c>
      <c r="C32" s="65" t="s">
        <v>184</v>
      </c>
      <c r="D32" s="18" t="s">
        <v>185</v>
      </c>
      <c r="E32" s="18" t="s">
        <v>144</v>
      </c>
      <c r="F32" s="18" t="s">
        <v>171</v>
      </c>
      <c r="G32" s="21">
        <v>3.7</v>
      </c>
      <c r="H32" s="20">
        <v>0.30000000000000004</v>
      </c>
      <c r="I32" s="20">
        <v>3.33</v>
      </c>
      <c r="J32" s="114">
        <v>0</v>
      </c>
      <c r="K32" s="114">
        <v>0</v>
      </c>
      <c r="L32" s="114">
        <v>0</v>
      </c>
      <c r="M32" s="114">
        <v>0.4</v>
      </c>
      <c r="N32" s="115">
        <v>0.6</v>
      </c>
      <c r="O32" s="117">
        <v>0</v>
      </c>
      <c r="P32" s="117">
        <v>0</v>
      </c>
      <c r="Q32" s="117">
        <v>0</v>
      </c>
      <c r="R32" s="117">
        <v>0</v>
      </c>
      <c r="S32" s="116">
        <v>0</v>
      </c>
      <c r="T32" s="118">
        <v>0.41625000000000001</v>
      </c>
      <c r="U32" s="114">
        <v>0</v>
      </c>
      <c r="V32" s="114">
        <v>0</v>
      </c>
      <c r="W32" s="114">
        <v>1</v>
      </c>
      <c r="X32" s="115">
        <v>0</v>
      </c>
    </row>
    <row r="33" spans="1:24" x14ac:dyDescent="0.25">
      <c r="A33" s="133">
        <v>30</v>
      </c>
      <c r="B33" s="29" t="s">
        <v>122</v>
      </c>
      <c r="C33" s="65" t="s">
        <v>30</v>
      </c>
      <c r="D33" s="18" t="s">
        <v>30</v>
      </c>
      <c r="E33" s="18" t="s">
        <v>144</v>
      </c>
      <c r="F33" s="18" t="s">
        <v>171</v>
      </c>
      <c r="G33" s="21">
        <v>1</v>
      </c>
      <c r="H33" s="20">
        <v>0.2</v>
      </c>
      <c r="I33" s="20">
        <v>0.9</v>
      </c>
      <c r="J33" s="114">
        <v>0</v>
      </c>
      <c r="K33" s="114">
        <v>0.5</v>
      </c>
      <c r="L33" s="114">
        <v>0.3</v>
      </c>
      <c r="M33" s="114">
        <v>0.2</v>
      </c>
      <c r="N33" s="115">
        <v>0</v>
      </c>
      <c r="O33" s="117">
        <v>0</v>
      </c>
      <c r="P33" s="117">
        <v>0</v>
      </c>
      <c r="Q33" s="117">
        <v>0</v>
      </c>
      <c r="R33" s="117">
        <v>0</v>
      </c>
      <c r="S33" s="116">
        <v>0</v>
      </c>
      <c r="T33" s="118">
        <v>7.5000000000000011E-2</v>
      </c>
      <c r="U33" s="114">
        <v>0</v>
      </c>
      <c r="V33" s="114">
        <v>1</v>
      </c>
      <c r="W33" s="114">
        <v>0</v>
      </c>
      <c r="X33" s="115">
        <v>0</v>
      </c>
    </row>
    <row r="34" spans="1:24" x14ac:dyDescent="0.25">
      <c r="A34" s="133">
        <v>31</v>
      </c>
      <c r="B34" s="29" t="s">
        <v>122</v>
      </c>
      <c r="C34" s="65" t="s">
        <v>31</v>
      </c>
      <c r="D34" s="18" t="s">
        <v>31</v>
      </c>
      <c r="E34" s="18" t="s">
        <v>144</v>
      </c>
      <c r="F34" s="18" t="s">
        <v>171</v>
      </c>
      <c r="G34" s="21">
        <v>1.4</v>
      </c>
      <c r="H34" s="20">
        <v>0.2</v>
      </c>
      <c r="I34" s="20">
        <v>1.26</v>
      </c>
      <c r="J34" s="114">
        <v>0.2</v>
      </c>
      <c r="K34" s="114">
        <v>0</v>
      </c>
      <c r="L34" s="114">
        <v>0</v>
      </c>
      <c r="M34" s="114">
        <v>0.6</v>
      </c>
      <c r="N34" s="115">
        <v>0.2</v>
      </c>
      <c r="O34" s="117">
        <v>0</v>
      </c>
      <c r="P34" s="117">
        <v>0</v>
      </c>
      <c r="Q34" s="117">
        <v>0</v>
      </c>
      <c r="R34" s="117">
        <v>0</v>
      </c>
      <c r="S34" s="116">
        <v>0</v>
      </c>
      <c r="T34" s="118">
        <v>0.10499999999999998</v>
      </c>
      <c r="U34" s="114">
        <v>0</v>
      </c>
      <c r="V34" s="114">
        <v>0</v>
      </c>
      <c r="W34" s="114">
        <v>1</v>
      </c>
      <c r="X34" s="115">
        <v>0</v>
      </c>
    </row>
    <row r="35" spans="1:24" x14ac:dyDescent="0.25">
      <c r="A35" s="133">
        <v>32</v>
      </c>
      <c r="B35" s="29" t="s">
        <v>119</v>
      </c>
      <c r="C35" s="65" t="s">
        <v>33</v>
      </c>
      <c r="D35" s="18" t="s">
        <v>33</v>
      </c>
      <c r="E35" s="18" t="s">
        <v>144</v>
      </c>
      <c r="F35" s="18" t="s">
        <v>171</v>
      </c>
      <c r="G35" s="21">
        <v>26.91</v>
      </c>
      <c r="H35" s="20">
        <v>1.44</v>
      </c>
      <c r="I35" s="20">
        <v>24.219000000000001</v>
      </c>
      <c r="J35" s="114">
        <v>0</v>
      </c>
      <c r="K35" s="114">
        <v>0.5</v>
      </c>
      <c r="L35" s="114">
        <v>0.25</v>
      </c>
      <c r="M35" s="114">
        <v>0.25</v>
      </c>
      <c r="N35" s="115">
        <v>0</v>
      </c>
      <c r="O35" s="116">
        <v>0.19802879999999995</v>
      </c>
      <c r="P35" s="117">
        <v>0.2</v>
      </c>
      <c r="Q35" s="117">
        <v>0.3</v>
      </c>
      <c r="R35" s="117">
        <v>0.5</v>
      </c>
      <c r="S35" s="116">
        <v>0</v>
      </c>
      <c r="T35" s="118">
        <v>0</v>
      </c>
      <c r="U35" s="114">
        <v>0</v>
      </c>
      <c r="V35" s="114">
        <v>0</v>
      </c>
      <c r="W35" s="114">
        <v>0</v>
      </c>
      <c r="X35" s="115">
        <v>0</v>
      </c>
    </row>
    <row r="36" spans="1:24" x14ac:dyDescent="0.25">
      <c r="A36" s="133">
        <v>33</v>
      </c>
      <c r="B36" s="29" t="s">
        <v>119</v>
      </c>
      <c r="C36" s="65" t="s">
        <v>52</v>
      </c>
      <c r="D36" s="18" t="s">
        <v>52</v>
      </c>
      <c r="E36" s="18" t="s">
        <v>144</v>
      </c>
      <c r="F36" s="18" t="s">
        <v>171</v>
      </c>
      <c r="G36" s="21">
        <v>11.273999555574616</v>
      </c>
      <c r="H36" s="20">
        <v>0.48</v>
      </c>
      <c r="I36" s="20">
        <v>10.146599600017154</v>
      </c>
      <c r="J36" s="114">
        <v>0</v>
      </c>
      <c r="K36" s="114">
        <v>0</v>
      </c>
      <c r="L36" s="114">
        <v>0</v>
      </c>
      <c r="M36" s="114">
        <v>0.66</v>
      </c>
      <c r="N36" s="115">
        <v>0.33</v>
      </c>
      <c r="O36" s="116">
        <v>6.6009599999999988E-2</v>
      </c>
      <c r="P36" s="117">
        <v>0.2</v>
      </c>
      <c r="Q36" s="117">
        <v>0.3</v>
      </c>
      <c r="R36" s="117">
        <v>0.5</v>
      </c>
      <c r="S36" s="116">
        <v>0</v>
      </c>
      <c r="T36" s="118">
        <v>1.1273999555574616</v>
      </c>
      <c r="U36" s="114">
        <v>0</v>
      </c>
      <c r="V36" s="114">
        <v>0</v>
      </c>
      <c r="W36" s="114">
        <v>1</v>
      </c>
      <c r="X36" s="115">
        <v>0</v>
      </c>
    </row>
    <row r="37" spans="1:24" x14ac:dyDescent="0.25">
      <c r="A37" s="133">
        <v>34</v>
      </c>
      <c r="B37" s="29" t="s">
        <v>119</v>
      </c>
      <c r="C37" s="65" t="s">
        <v>34</v>
      </c>
      <c r="D37" s="18" t="s">
        <v>34</v>
      </c>
      <c r="E37" s="18" t="s">
        <v>144</v>
      </c>
      <c r="F37" s="18" t="s">
        <v>171</v>
      </c>
      <c r="G37" s="21">
        <v>6.12</v>
      </c>
      <c r="H37" s="20">
        <v>8.32</v>
      </c>
      <c r="I37" s="20">
        <v>12.621600000000001</v>
      </c>
      <c r="J37" s="114">
        <v>0</v>
      </c>
      <c r="K37" s="114">
        <v>0</v>
      </c>
      <c r="L37" s="114">
        <v>0</v>
      </c>
      <c r="M37" s="114">
        <v>0</v>
      </c>
      <c r="N37" s="115">
        <v>1</v>
      </c>
      <c r="O37" s="116">
        <v>0.38138880000000003</v>
      </c>
      <c r="P37" s="117">
        <v>0.2</v>
      </c>
      <c r="Q37" s="117">
        <v>0.3</v>
      </c>
      <c r="R37" s="117">
        <v>0.5</v>
      </c>
      <c r="S37" s="116">
        <v>0</v>
      </c>
      <c r="T37" s="118">
        <v>0</v>
      </c>
      <c r="U37" s="114">
        <v>0</v>
      </c>
      <c r="V37" s="114">
        <v>0</v>
      </c>
      <c r="W37" s="114">
        <v>0</v>
      </c>
      <c r="X37" s="115">
        <v>0</v>
      </c>
    </row>
    <row r="38" spans="1:24" x14ac:dyDescent="0.25">
      <c r="A38" s="133">
        <v>35</v>
      </c>
      <c r="B38" s="29" t="s">
        <v>119</v>
      </c>
      <c r="C38" s="65" t="s">
        <v>35</v>
      </c>
      <c r="D38" s="18" t="s">
        <v>35</v>
      </c>
      <c r="E38" s="18" t="s">
        <v>144</v>
      </c>
      <c r="F38" s="18" t="s">
        <v>171</v>
      </c>
      <c r="G38" s="21">
        <v>64.75</v>
      </c>
      <c r="H38" s="20">
        <v>1.78</v>
      </c>
      <c r="I38" s="20">
        <v>58.274999999999999</v>
      </c>
      <c r="J38" s="114">
        <v>0</v>
      </c>
      <c r="K38" s="114">
        <v>0</v>
      </c>
      <c r="L38" s="114">
        <v>0</v>
      </c>
      <c r="M38" s="114">
        <v>0</v>
      </c>
      <c r="N38" s="115">
        <v>1</v>
      </c>
      <c r="O38" s="116">
        <v>0.24478559999999996</v>
      </c>
      <c r="P38" s="117">
        <v>0.2</v>
      </c>
      <c r="Q38" s="117">
        <v>0.3</v>
      </c>
      <c r="R38" s="117">
        <v>0.5</v>
      </c>
      <c r="S38" s="116">
        <v>0</v>
      </c>
      <c r="T38" s="118">
        <v>6.4750000000000005</v>
      </c>
      <c r="U38" s="114">
        <v>0</v>
      </c>
      <c r="V38" s="114">
        <v>1</v>
      </c>
      <c r="W38" s="114">
        <v>0</v>
      </c>
      <c r="X38" s="115">
        <v>0</v>
      </c>
    </row>
    <row r="39" spans="1:24" x14ac:dyDescent="0.25">
      <c r="A39" s="133">
        <v>36</v>
      </c>
      <c r="B39" s="29" t="s">
        <v>119</v>
      </c>
      <c r="C39" s="65" t="s">
        <v>36</v>
      </c>
      <c r="D39" s="18" t="s">
        <v>186</v>
      </c>
      <c r="E39" s="18" t="s">
        <v>144</v>
      </c>
      <c r="F39" s="18" t="s">
        <v>171</v>
      </c>
      <c r="G39" s="21">
        <v>0</v>
      </c>
      <c r="H39" s="20">
        <v>10.69</v>
      </c>
      <c r="I39" s="20">
        <v>0</v>
      </c>
      <c r="J39" s="114">
        <v>0</v>
      </c>
      <c r="K39" s="114">
        <v>0</v>
      </c>
      <c r="L39" s="114">
        <v>0</v>
      </c>
      <c r="M39" s="114">
        <v>0</v>
      </c>
      <c r="N39" s="115">
        <v>0</v>
      </c>
      <c r="O39" s="116">
        <v>1.1342090000000002</v>
      </c>
      <c r="P39" s="117">
        <v>0.2</v>
      </c>
      <c r="Q39" s="117">
        <v>0.4</v>
      </c>
      <c r="R39" s="117">
        <v>0.4</v>
      </c>
      <c r="S39" s="116">
        <v>0</v>
      </c>
      <c r="T39" s="118">
        <v>0</v>
      </c>
      <c r="U39" s="114">
        <v>0</v>
      </c>
      <c r="V39" s="114">
        <v>0</v>
      </c>
      <c r="W39" s="114">
        <v>0</v>
      </c>
      <c r="X39" s="115">
        <v>0</v>
      </c>
    </row>
    <row r="40" spans="1:24" x14ac:dyDescent="0.25">
      <c r="A40" s="133">
        <v>37</v>
      </c>
      <c r="B40" s="29" t="s">
        <v>119</v>
      </c>
      <c r="C40" s="65" t="s">
        <v>37</v>
      </c>
      <c r="D40" s="18" t="s">
        <v>186</v>
      </c>
      <c r="E40" s="18" t="s">
        <v>144</v>
      </c>
      <c r="F40" s="18" t="s">
        <v>171</v>
      </c>
      <c r="G40" s="21">
        <v>1.85</v>
      </c>
      <c r="H40" s="20">
        <v>10.039999999999999</v>
      </c>
      <c r="I40" s="20">
        <v>1.665</v>
      </c>
      <c r="J40" s="114">
        <v>0</v>
      </c>
      <c r="K40" s="114">
        <v>1</v>
      </c>
      <c r="L40" s="114">
        <v>0</v>
      </c>
      <c r="M40" s="114">
        <v>0</v>
      </c>
      <c r="N40" s="115">
        <v>0</v>
      </c>
      <c r="O40" s="116">
        <v>1.0610000000000002</v>
      </c>
      <c r="P40" s="117">
        <v>0.2</v>
      </c>
      <c r="Q40" s="117">
        <v>0.4</v>
      </c>
      <c r="R40" s="117">
        <v>0.4</v>
      </c>
      <c r="S40" s="116">
        <v>0</v>
      </c>
      <c r="T40" s="118">
        <v>0</v>
      </c>
      <c r="U40" s="114">
        <v>0</v>
      </c>
      <c r="V40" s="114">
        <v>0</v>
      </c>
      <c r="W40" s="114">
        <v>0</v>
      </c>
      <c r="X40" s="115">
        <v>0</v>
      </c>
    </row>
    <row r="41" spans="1:24" x14ac:dyDescent="0.25">
      <c r="A41" s="133">
        <v>38</v>
      </c>
      <c r="B41" s="29" t="s">
        <v>119</v>
      </c>
      <c r="C41" s="65" t="s">
        <v>38</v>
      </c>
      <c r="D41" s="18" t="s">
        <v>186</v>
      </c>
      <c r="E41" s="18" t="s">
        <v>144</v>
      </c>
      <c r="F41" s="18" t="s">
        <v>171</v>
      </c>
      <c r="G41" s="21">
        <v>0</v>
      </c>
      <c r="H41" s="20">
        <v>12.82</v>
      </c>
      <c r="I41" s="20">
        <v>0</v>
      </c>
      <c r="J41" s="114">
        <v>0</v>
      </c>
      <c r="K41" s="114">
        <v>0</v>
      </c>
      <c r="L41" s="114">
        <v>0</v>
      </c>
      <c r="M41" s="114">
        <v>0</v>
      </c>
      <c r="N41" s="115">
        <v>0</v>
      </c>
      <c r="O41" s="116">
        <v>1.0881616000000001</v>
      </c>
      <c r="P41" s="117">
        <v>0.2</v>
      </c>
      <c r="Q41" s="117">
        <v>0.4</v>
      </c>
      <c r="R41" s="117">
        <v>0.4</v>
      </c>
      <c r="S41" s="116">
        <v>0</v>
      </c>
      <c r="T41" s="118">
        <v>0</v>
      </c>
      <c r="U41" s="114">
        <v>0</v>
      </c>
      <c r="V41" s="114">
        <v>0</v>
      </c>
      <c r="W41" s="114">
        <v>0</v>
      </c>
      <c r="X41" s="115">
        <v>0</v>
      </c>
    </row>
    <row r="42" spans="1:24" x14ac:dyDescent="0.25">
      <c r="A42" s="133">
        <v>39</v>
      </c>
      <c r="B42" s="29" t="s">
        <v>119</v>
      </c>
      <c r="C42" s="65" t="s">
        <v>39</v>
      </c>
      <c r="D42" s="18" t="s">
        <v>39</v>
      </c>
      <c r="E42" s="18" t="s">
        <v>144</v>
      </c>
      <c r="F42" s="18" t="s">
        <v>171</v>
      </c>
      <c r="G42" s="21">
        <v>35.904045759293481</v>
      </c>
      <c r="H42" s="20">
        <v>0</v>
      </c>
      <c r="I42" s="20">
        <v>32.313641183364133</v>
      </c>
      <c r="J42" s="114">
        <v>0</v>
      </c>
      <c r="K42" s="114">
        <v>0</v>
      </c>
      <c r="L42" s="114">
        <v>0</v>
      </c>
      <c r="M42" s="114">
        <v>1</v>
      </c>
      <c r="N42" s="115">
        <v>0</v>
      </c>
      <c r="O42" s="116">
        <v>0</v>
      </c>
      <c r="P42" s="117">
        <v>0</v>
      </c>
      <c r="Q42" s="117">
        <v>0</v>
      </c>
      <c r="R42" s="117">
        <v>0</v>
      </c>
      <c r="S42" s="116">
        <v>0</v>
      </c>
      <c r="T42" s="118">
        <v>3.5904045759293481</v>
      </c>
      <c r="U42" s="114">
        <v>0</v>
      </c>
      <c r="V42" s="114">
        <v>0</v>
      </c>
      <c r="W42" s="114">
        <v>1</v>
      </c>
      <c r="X42" s="115">
        <v>0</v>
      </c>
    </row>
    <row r="43" spans="1:24" x14ac:dyDescent="0.25">
      <c r="A43" s="133">
        <v>40</v>
      </c>
      <c r="B43" s="29" t="s">
        <v>119</v>
      </c>
      <c r="C43" s="65" t="s">
        <v>53</v>
      </c>
      <c r="D43" s="18" t="s">
        <v>53</v>
      </c>
      <c r="E43" s="18" t="s">
        <v>144</v>
      </c>
      <c r="F43" s="18" t="s">
        <v>171</v>
      </c>
      <c r="G43" s="21">
        <v>15.033099445066416</v>
      </c>
      <c r="H43" s="20">
        <v>0.48550005506371341</v>
      </c>
      <c r="I43" s="20">
        <v>13.529789500559774</v>
      </c>
      <c r="J43" s="114">
        <v>0</v>
      </c>
      <c r="K43" s="114">
        <v>0</v>
      </c>
      <c r="L43" s="114">
        <v>0</v>
      </c>
      <c r="M43" s="114">
        <v>0.22</v>
      </c>
      <c r="N43" s="115">
        <v>0.78</v>
      </c>
      <c r="O43" s="116">
        <v>5.4764406211186875E-2</v>
      </c>
      <c r="P43" s="117">
        <v>0</v>
      </c>
      <c r="Q43" s="117">
        <v>0.4</v>
      </c>
      <c r="R43" s="117">
        <v>0.6</v>
      </c>
      <c r="S43" s="116">
        <v>0</v>
      </c>
      <c r="T43" s="118">
        <v>0</v>
      </c>
      <c r="U43" s="114">
        <v>0</v>
      </c>
      <c r="V43" s="114">
        <v>0</v>
      </c>
      <c r="W43" s="114">
        <v>0</v>
      </c>
      <c r="X43" s="115">
        <v>0</v>
      </c>
    </row>
    <row r="44" spans="1:24" x14ac:dyDescent="0.25">
      <c r="A44" s="133">
        <v>41</v>
      </c>
      <c r="B44" s="29" t="s">
        <v>119</v>
      </c>
      <c r="C44" s="65" t="s">
        <v>54</v>
      </c>
      <c r="D44" s="18" t="s">
        <v>54</v>
      </c>
      <c r="E44" s="18" t="s">
        <v>144</v>
      </c>
      <c r="F44" s="18" t="s">
        <v>171</v>
      </c>
      <c r="G44" s="21">
        <v>-7.1999999999999995E-2</v>
      </c>
      <c r="H44" s="20">
        <v>2E-3</v>
      </c>
      <c r="I44" s="20">
        <v>-6.4799999999999996E-2</v>
      </c>
      <c r="J44" s="114">
        <v>0</v>
      </c>
      <c r="K44" s="114">
        <v>0</v>
      </c>
      <c r="L44" s="114">
        <v>0</v>
      </c>
      <c r="M44" s="114">
        <v>0</v>
      </c>
      <c r="N44" s="115">
        <v>0</v>
      </c>
      <c r="O44" s="116">
        <v>4.5840000000000002E-5</v>
      </c>
      <c r="P44" s="117">
        <v>0.2</v>
      </c>
      <c r="Q44" s="117">
        <v>0.3</v>
      </c>
      <c r="R44" s="117">
        <v>0.5</v>
      </c>
      <c r="S44" s="116">
        <v>0</v>
      </c>
      <c r="T44" s="118">
        <v>0</v>
      </c>
      <c r="U44" s="114">
        <v>0</v>
      </c>
      <c r="V44" s="114">
        <v>0</v>
      </c>
      <c r="W44" s="114">
        <v>0</v>
      </c>
      <c r="X44" s="115">
        <v>0</v>
      </c>
    </row>
    <row r="45" spans="1:24" x14ac:dyDescent="0.25">
      <c r="A45" s="133">
        <v>42</v>
      </c>
      <c r="B45" s="29" t="s">
        <v>119</v>
      </c>
      <c r="C45" s="65" t="s">
        <v>55</v>
      </c>
      <c r="D45" s="18" t="s">
        <v>55</v>
      </c>
      <c r="E45" s="18" t="s">
        <v>144</v>
      </c>
      <c r="F45" s="18" t="s">
        <v>171</v>
      </c>
      <c r="G45" s="21">
        <v>0</v>
      </c>
      <c r="H45" s="20">
        <v>0.95</v>
      </c>
      <c r="I45" s="20">
        <v>0</v>
      </c>
      <c r="J45" s="114">
        <v>0</v>
      </c>
      <c r="K45" s="114">
        <v>0</v>
      </c>
      <c r="L45" s="114">
        <v>0</v>
      </c>
      <c r="M45" s="114">
        <v>0</v>
      </c>
      <c r="N45" s="115">
        <v>0</v>
      </c>
      <c r="O45" s="116">
        <v>0.49065600000000004</v>
      </c>
      <c r="P45" s="117">
        <v>0.8</v>
      </c>
      <c r="Q45" s="117">
        <v>0.1</v>
      </c>
      <c r="R45" s="117">
        <v>0.1</v>
      </c>
      <c r="S45" s="116">
        <v>0</v>
      </c>
      <c r="T45" s="118">
        <v>0</v>
      </c>
      <c r="U45" s="114">
        <v>0</v>
      </c>
      <c r="V45" s="114">
        <v>0</v>
      </c>
      <c r="W45" s="114">
        <v>0</v>
      </c>
      <c r="X45" s="115">
        <v>0</v>
      </c>
    </row>
    <row r="46" spans="1:24" x14ac:dyDescent="0.25">
      <c r="A46" s="133">
        <v>43</v>
      </c>
      <c r="B46" s="29" t="s">
        <v>119</v>
      </c>
      <c r="C46" s="65" t="s">
        <v>40</v>
      </c>
      <c r="D46" s="18" t="s">
        <v>40</v>
      </c>
      <c r="E46" s="18" t="s">
        <v>144</v>
      </c>
      <c r="F46" s="18" t="s">
        <v>171</v>
      </c>
      <c r="G46" s="21">
        <v>12.86</v>
      </c>
      <c r="H46" s="20">
        <v>2.66</v>
      </c>
      <c r="I46" s="20">
        <v>11.574</v>
      </c>
      <c r="J46" s="114">
        <v>0</v>
      </c>
      <c r="K46" s="114">
        <v>1</v>
      </c>
      <c r="L46" s="114">
        <v>0</v>
      </c>
      <c r="M46" s="114">
        <v>0</v>
      </c>
      <c r="N46" s="115">
        <v>0</v>
      </c>
      <c r="O46" s="116">
        <v>0.15002400000000002</v>
      </c>
      <c r="P46" s="117">
        <v>0</v>
      </c>
      <c r="Q46" s="117">
        <v>0.4</v>
      </c>
      <c r="R46" s="117">
        <v>0.6</v>
      </c>
      <c r="S46" s="116">
        <v>0</v>
      </c>
      <c r="T46" s="118">
        <v>0</v>
      </c>
      <c r="U46" s="114">
        <v>0</v>
      </c>
      <c r="V46" s="114">
        <v>0</v>
      </c>
      <c r="W46" s="114">
        <v>0</v>
      </c>
      <c r="X46" s="115">
        <v>0</v>
      </c>
    </row>
    <row r="47" spans="1:24" x14ac:dyDescent="0.25">
      <c r="A47" s="133">
        <v>44</v>
      </c>
      <c r="B47" s="29" t="s">
        <v>119</v>
      </c>
      <c r="C47" s="65" t="s">
        <v>41</v>
      </c>
      <c r="D47" s="18" t="s">
        <v>41</v>
      </c>
      <c r="E47" s="18" t="s">
        <v>144</v>
      </c>
      <c r="F47" s="18" t="s">
        <v>171</v>
      </c>
      <c r="G47" s="21">
        <v>0.64</v>
      </c>
      <c r="H47" s="20">
        <v>2.04</v>
      </c>
      <c r="I47" s="20">
        <v>0.57600000000000007</v>
      </c>
      <c r="J47" s="114">
        <v>0</v>
      </c>
      <c r="K47" s="114">
        <v>1</v>
      </c>
      <c r="L47" s="114">
        <v>0</v>
      </c>
      <c r="M47" s="114">
        <v>0</v>
      </c>
      <c r="N47" s="115">
        <v>0</v>
      </c>
      <c r="O47" s="116">
        <v>0.11505600000000002</v>
      </c>
      <c r="P47" s="117">
        <v>0</v>
      </c>
      <c r="Q47" s="117">
        <v>0.4</v>
      </c>
      <c r="R47" s="117">
        <v>0.6</v>
      </c>
      <c r="S47" s="116">
        <v>0</v>
      </c>
      <c r="T47" s="118">
        <v>0</v>
      </c>
      <c r="U47" s="114">
        <v>0</v>
      </c>
      <c r="V47" s="114">
        <v>0</v>
      </c>
      <c r="W47" s="114">
        <v>0</v>
      </c>
      <c r="X47" s="115">
        <v>0</v>
      </c>
    </row>
    <row r="48" spans="1:24" x14ac:dyDescent="0.25">
      <c r="A48" s="133">
        <v>45</v>
      </c>
      <c r="B48" s="29" t="s">
        <v>119</v>
      </c>
      <c r="C48" s="65" t="s">
        <v>42</v>
      </c>
      <c r="D48" s="18" t="s">
        <v>42</v>
      </c>
      <c r="E48" s="18" t="s">
        <v>144</v>
      </c>
      <c r="F48" s="18" t="s">
        <v>171</v>
      </c>
      <c r="G48" s="21">
        <v>0.79400000000000004</v>
      </c>
      <c r="H48" s="20">
        <v>1.1479999999999999</v>
      </c>
      <c r="I48" s="20">
        <v>0.71460000000000001</v>
      </c>
      <c r="J48" s="114">
        <v>0</v>
      </c>
      <c r="K48" s="114">
        <v>1</v>
      </c>
      <c r="L48" s="114">
        <v>0</v>
      </c>
      <c r="M48" s="114">
        <v>0</v>
      </c>
      <c r="N48" s="115">
        <v>0</v>
      </c>
      <c r="O48" s="116">
        <v>0.12148136</v>
      </c>
      <c r="P48" s="117">
        <v>0.05</v>
      </c>
      <c r="Q48" s="117">
        <v>0.4</v>
      </c>
      <c r="R48" s="117">
        <v>0.55000000000000004</v>
      </c>
      <c r="S48" s="116">
        <v>0</v>
      </c>
      <c r="T48" s="118">
        <v>0</v>
      </c>
      <c r="U48" s="114">
        <v>0</v>
      </c>
      <c r="V48" s="114">
        <v>0</v>
      </c>
      <c r="W48" s="114">
        <v>0</v>
      </c>
      <c r="X48" s="115">
        <v>0</v>
      </c>
    </row>
    <row r="49" spans="1:27" x14ac:dyDescent="0.25">
      <c r="A49" s="133">
        <v>46</v>
      </c>
      <c r="B49" s="29" t="s">
        <v>119</v>
      </c>
      <c r="C49" s="65" t="s">
        <v>43</v>
      </c>
      <c r="D49" s="18" t="s">
        <v>43</v>
      </c>
      <c r="E49" s="18" t="s">
        <v>144</v>
      </c>
      <c r="F49" s="18" t="s">
        <v>171</v>
      </c>
      <c r="G49" s="21">
        <v>24.486000000000001</v>
      </c>
      <c r="H49" s="20">
        <v>3.0609999999999999</v>
      </c>
      <c r="I49" s="20">
        <v>22.037400000000002</v>
      </c>
      <c r="J49" s="114">
        <v>0</v>
      </c>
      <c r="K49" s="114">
        <v>1</v>
      </c>
      <c r="L49" s="114">
        <v>0</v>
      </c>
      <c r="M49" s="114">
        <v>0</v>
      </c>
      <c r="N49" s="115">
        <v>0</v>
      </c>
      <c r="O49" s="116">
        <v>0.34528080000000005</v>
      </c>
      <c r="P49" s="117">
        <v>0</v>
      </c>
      <c r="Q49" s="117">
        <v>0.4</v>
      </c>
      <c r="R49" s="117">
        <v>0.6</v>
      </c>
      <c r="S49" s="116">
        <v>0</v>
      </c>
      <c r="T49" s="118">
        <v>0</v>
      </c>
      <c r="U49" s="114">
        <v>0</v>
      </c>
      <c r="V49" s="114">
        <v>0</v>
      </c>
      <c r="W49" s="114">
        <v>0</v>
      </c>
      <c r="X49" s="115">
        <v>0</v>
      </c>
    </row>
    <row r="50" spans="1:27" x14ac:dyDescent="0.25">
      <c r="A50" s="133">
        <v>47</v>
      </c>
      <c r="B50" s="29" t="s">
        <v>119</v>
      </c>
      <c r="C50" s="65" t="s">
        <v>44</v>
      </c>
      <c r="D50" s="18" t="s">
        <v>44</v>
      </c>
      <c r="E50" s="18" t="s">
        <v>144</v>
      </c>
      <c r="F50" s="18" t="s">
        <v>171</v>
      </c>
      <c r="G50" s="21">
        <v>11.33</v>
      </c>
      <c r="H50" s="20">
        <v>0.33</v>
      </c>
      <c r="I50" s="20">
        <v>10.197000000000001</v>
      </c>
      <c r="J50" s="114">
        <v>0.3</v>
      </c>
      <c r="K50" s="114">
        <v>0.39999999999999997</v>
      </c>
      <c r="L50" s="114">
        <v>0</v>
      </c>
      <c r="M50" s="114">
        <v>0</v>
      </c>
      <c r="N50" s="115">
        <v>0.3</v>
      </c>
      <c r="O50" s="116">
        <v>0</v>
      </c>
      <c r="P50" s="117">
        <v>0</v>
      </c>
      <c r="Q50" s="117">
        <v>0</v>
      </c>
      <c r="R50" s="117">
        <v>0</v>
      </c>
      <c r="S50" s="116">
        <v>0</v>
      </c>
      <c r="T50" s="118">
        <v>0</v>
      </c>
      <c r="U50" s="114">
        <v>0</v>
      </c>
      <c r="V50" s="114">
        <v>0</v>
      </c>
      <c r="W50" s="114">
        <v>0</v>
      </c>
      <c r="X50" s="115">
        <v>0</v>
      </c>
    </row>
    <row r="51" spans="1:27" x14ac:dyDescent="0.25">
      <c r="A51" s="133">
        <v>48</v>
      </c>
      <c r="B51" s="29" t="s">
        <v>119</v>
      </c>
      <c r="C51" s="65" t="s">
        <v>45</v>
      </c>
      <c r="D51" s="18" t="s">
        <v>45</v>
      </c>
      <c r="E51" s="18" t="s">
        <v>144</v>
      </c>
      <c r="F51" s="18" t="s">
        <v>171</v>
      </c>
      <c r="G51" s="21">
        <v>26.69</v>
      </c>
      <c r="H51" s="20">
        <v>2.76</v>
      </c>
      <c r="I51" s="20">
        <v>24.145199999999999</v>
      </c>
      <c r="J51" s="114">
        <v>0</v>
      </c>
      <c r="K51" s="114">
        <v>1</v>
      </c>
      <c r="L51" s="114">
        <v>0</v>
      </c>
      <c r="M51" s="114">
        <v>0</v>
      </c>
      <c r="N51" s="115">
        <v>0</v>
      </c>
      <c r="O51" s="116">
        <v>0.16504799999999997</v>
      </c>
      <c r="P51" s="117">
        <v>0</v>
      </c>
      <c r="Q51" s="117">
        <v>0.3</v>
      </c>
      <c r="R51" s="117">
        <v>0.7</v>
      </c>
      <c r="S51" s="116">
        <v>0</v>
      </c>
      <c r="T51" s="118">
        <v>0</v>
      </c>
      <c r="U51" s="114">
        <v>0</v>
      </c>
      <c r="V51" s="114">
        <v>0</v>
      </c>
      <c r="W51" s="114">
        <v>0</v>
      </c>
      <c r="X51" s="115">
        <v>0</v>
      </c>
    </row>
    <row r="52" spans="1:27" x14ac:dyDescent="0.25">
      <c r="A52" s="133">
        <v>49</v>
      </c>
      <c r="B52" s="29" t="s">
        <v>119</v>
      </c>
      <c r="C52" s="65" t="s">
        <v>46</v>
      </c>
      <c r="D52" s="18" t="s">
        <v>46</v>
      </c>
      <c r="E52" s="18" t="s">
        <v>144</v>
      </c>
      <c r="F52" s="18" t="s">
        <v>171</v>
      </c>
      <c r="G52" s="21">
        <v>34.225789660125919</v>
      </c>
      <c r="H52" s="20">
        <v>3.3395738914810895</v>
      </c>
      <c r="I52" s="20">
        <v>30.803210694113329</v>
      </c>
      <c r="J52" s="114">
        <v>0</v>
      </c>
      <c r="K52" s="114">
        <v>0.3</v>
      </c>
      <c r="L52" s="114">
        <v>0.23</v>
      </c>
      <c r="M52" s="114">
        <v>0.35</v>
      </c>
      <c r="N52" s="115">
        <v>0.12</v>
      </c>
      <c r="O52" s="116">
        <v>9.4175983739766739E-2</v>
      </c>
      <c r="P52" s="117">
        <v>0</v>
      </c>
      <c r="Q52" s="117">
        <v>0.4</v>
      </c>
      <c r="R52" s="117">
        <v>0.6</v>
      </c>
      <c r="S52" s="116">
        <v>0</v>
      </c>
      <c r="T52" s="118">
        <v>0</v>
      </c>
      <c r="U52" s="114">
        <v>0</v>
      </c>
      <c r="V52" s="114">
        <v>0</v>
      </c>
      <c r="W52" s="114">
        <v>0</v>
      </c>
      <c r="X52" s="115">
        <v>0</v>
      </c>
    </row>
    <row r="53" spans="1:27" x14ac:dyDescent="0.25">
      <c r="A53" s="133">
        <v>50</v>
      </c>
      <c r="B53" s="29" t="s">
        <v>134</v>
      </c>
      <c r="C53" s="65" t="s">
        <v>47</v>
      </c>
      <c r="D53" s="18" t="s">
        <v>47</v>
      </c>
      <c r="E53" s="18" t="s">
        <v>144</v>
      </c>
      <c r="F53" s="18" t="s">
        <v>171</v>
      </c>
      <c r="G53" s="21">
        <v>4.6112023364743875</v>
      </c>
      <c r="H53" s="20">
        <v>0.69164739382583407</v>
      </c>
      <c r="I53" s="20">
        <v>4.150082102826949</v>
      </c>
      <c r="J53" s="114">
        <v>0.1</v>
      </c>
      <c r="K53" s="114">
        <v>0.6</v>
      </c>
      <c r="L53" s="114">
        <v>0</v>
      </c>
      <c r="M53" s="114">
        <v>0.3</v>
      </c>
      <c r="N53" s="115">
        <v>0</v>
      </c>
      <c r="O53" s="116">
        <v>0.88309539243682489</v>
      </c>
      <c r="P53" s="117">
        <v>0</v>
      </c>
      <c r="Q53" s="117">
        <v>0.2</v>
      </c>
      <c r="R53" s="117">
        <v>0.8</v>
      </c>
      <c r="S53" s="116">
        <v>0</v>
      </c>
      <c r="T53" s="118">
        <v>0.46112023364743876</v>
      </c>
      <c r="U53" s="114">
        <v>0</v>
      </c>
      <c r="V53" s="114">
        <v>1</v>
      </c>
      <c r="W53" s="114">
        <v>0</v>
      </c>
      <c r="X53" s="115">
        <v>0</v>
      </c>
    </row>
    <row r="54" spans="1:27" x14ac:dyDescent="0.25">
      <c r="A54" s="133">
        <v>51</v>
      </c>
      <c r="B54" s="29" t="s">
        <v>134</v>
      </c>
      <c r="C54" s="65" t="s">
        <v>48</v>
      </c>
      <c r="D54" s="18" t="s">
        <v>48</v>
      </c>
      <c r="E54" s="18" t="s">
        <v>144</v>
      </c>
      <c r="F54" s="18" t="s">
        <v>171</v>
      </c>
      <c r="G54" s="21">
        <v>1.5559377558400305</v>
      </c>
      <c r="H54" s="20">
        <v>0.53015113666831293</v>
      </c>
      <c r="I54" s="20">
        <v>1.4242007814061015</v>
      </c>
      <c r="J54" s="114">
        <v>0.9</v>
      </c>
      <c r="K54" s="114">
        <v>0.1</v>
      </c>
      <c r="L54" s="114">
        <v>0</v>
      </c>
      <c r="M54" s="114">
        <v>0</v>
      </c>
      <c r="N54" s="115">
        <v>0</v>
      </c>
      <c r="O54" s="116">
        <v>0.86425238299668372</v>
      </c>
      <c r="P54" s="117">
        <v>0</v>
      </c>
      <c r="Q54" s="117">
        <v>0.3</v>
      </c>
      <c r="R54" s="117">
        <v>0.7</v>
      </c>
      <c r="S54" s="116">
        <v>0</v>
      </c>
      <c r="T54" s="118">
        <v>0</v>
      </c>
      <c r="U54" s="114">
        <v>0</v>
      </c>
      <c r="V54" s="114">
        <v>0</v>
      </c>
      <c r="W54" s="114">
        <v>0</v>
      </c>
      <c r="X54" s="115">
        <v>0</v>
      </c>
    </row>
    <row r="55" spans="1:27" x14ac:dyDescent="0.25">
      <c r="A55" s="133">
        <v>52</v>
      </c>
      <c r="B55" s="29" t="s">
        <v>135</v>
      </c>
      <c r="C55" s="65" t="s">
        <v>49</v>
      </c>
      <c r="D55" s="18" t="s">
        <v>49</v>
      </c>
      <c r="E55" s="18" t="s">
        <v>144</v>
      </c>
      <c r="F55" s="18" t="s">
        <v>171</v>
      </c>
      <c r="G55" s="21">
        <v>0.93781735924463572</v>
      </c>
      <c r="H55" s="20">
        <v>0.38424537405095999</v>
      </c>
      <c r="I55" s="20">
        <v>0.86132666515246536</v>
      </c>
      <c r="J55" s="114">
        <v>0.55000000000000004</v>
      </c>
      <c r="K55" s="114">
        <v>0.45</v>
      </c>
      <c r="L55" s="114">
        <v>0</v>
      </c>
      <c r="M55" s="114">
        <v>0</v>
      </c>
      <c r="N55" s="115">
        <v>0</v>
      </c>
      <c r="O55" s="116">
        <v>0.43638747130967526</v>
      </c>
      <c r="P55" s="117">
        <v>0</v>
      </c>
      <c r="Q55" s="117">
        <v>0.35</v>
      </c>
      <c r="R55" s="117">
        <v>0.65</v>
      </c>
      <c r="S55" s="116">
        <v>0</v>
      </c>
      <c r="T55" s="118">
        <v>9.378173592446358E-2</v>
      </c>
      <c r="U55" s="114">
        <v>0</v>
      </c>
      <c r="V55" s="114">
        <v>1</v>
      </c>
      <c r="W55" s="114">
        <v>0</v>
      </c>
      <c r="X55" s="115">
        <v>0</v>
      </c>
    </row>
    <row r="56" spans="1:27" x14ac:dyDescent="0.25">
      <c r="A56" s="133">
        <v>53</v>
      </c>
      <c r="B56" s="29" t="s">
        <v>134</v>
      </c>
      <c r="C56" s="65" t="s">
        <v>50</v>
      </c>
      <c r="D56" s="18" t="s">
        <v>50</v>
      </c>
      <c r="E56" s="18" t="s">
        <v>144</v>
      </c>
      <c r="F56" s="18" t="s">
        <v>171</v>
      </c>
      <c r="G56" s="21">
        <v>2.0124591788969739</v>
      </c>
      <c r="H56" s="20">
        <v>1.5149750655391119</v>
      </c>
      <c r="I56" s="20">
        <v>1.8793871389565366</v>
      </c>
      <c r="J56" s="114">
        <v>0.4</v>
      </c>
      <c r="K56" s="114">
        <v>0.6</v>
      </c>
      <c r="L56" s="114">
        <v>0</v>
      </c>
      <c r="M56" s="114">
        <v>0</v>
      </c>
      <c r="N56" s="115">
        <v>0</v>
      </c>
      <c r="O56" s="116">
        <v>2.6430254993395343</v>
      </c>
      <c r="P56" s="117">
        <v>0</v>
      </c>
      <c r="Q56" s="117">
        <v>0.3</v>
      </c>
      <c r="R56" s="117">
        <v>0.7</v>
      </c>
      <c r="S56" s="116">
        <v>0</v>
      </c>
      <c r="T56" s="118">
        <v>0</v>
      </c>
      <c r="U56" s="114">
        <v>0</v>
      </c>
      <c r="V56" s="114">
        <v>0</v>
      </c>
      <c r="W56" s="114">
        <v>0</v>
      </c>
      <c r="X56" s="115">
        <v>0</v>
      </c>
    </row>
    <row r="57" spans="1:27" x14ac:dyDescent="0.25">
      <c r="A57" s="133">
        <v>54</v>
      </c>
      <c r="B57" s="29" t="s">
        <v>134</v>
      </c>
      <c r="C57" s="65" t="s">
        <v>51</v>
      </c>
      <c r="D57" s="18" t="s">
        <v>51</v>
      </c>
      <c r="E57" s="18" t="s">
        <v>144</v>
      </c>
      <c r="F57" s="18" t="s">
        <v>171</v>
      </c>
      <c r="G57" s="21">
        <v>2.4003150285411974</v>
      </c>
      <c r="H57" s="20">
        <v>1.4460895746606335</v>
      </c>
      <c r="I57" s="20">
        <v>2.7459498034246339</v>
      </c>
      <c r="J57" s="114">
        <v>0.19999999999999998</v>
      </c>
      <c r="K57" s="114">
        <v>0.33</v>
      </c>
      <c r="L57" s="114">
        <v>0.47000000000000003</v>
      </c>
      <c r="M57" s="114">
        <v>0</v>
      </c>
      <c r="N57" s="115">
        <v>0</v>
      </c>
      <c r="O57" s="116">
        <v>0.57265147156561091</v>
      </c>
      <c r="P57" s="117">
        <v>0</v>
      </c>
      <c r="Q57" s="117">
        <v>0.1</v>
      </c>
      <c r="R57" s="117">
        <v>0.9</v>
      </c>
      <c r="S57" s="116">
        <v>0</v>
      </c>
      <c r="T57" s="118">
        <v>0.24003150285411975</v>
      </c>
      <c r="U57" s="114">
        <v>0</v>
      </c>
      <c r="V57" s="114">
        <v>1</v>
      </c>
      <c r="W57" s="114">
        <v>0</v>
      </c>
      <c r="X57" s="115">
        <v>0</v>
      </c>
    </row>
    <row r="58" spans="1:27" x14ac:dyDescent="0.25">
      <c r="A58" s="133">
        <v>55</v>
      </c>
      <c r="B58" s="29" t="s">
        <v>134</v>
      </c>
      <c r="C58" s="65" t="s">
        <v>60</v>
      </c>
      <c r="D58" s="18" t="s">
        <v>60</v>
      </c>
      <c r="E58" s="18" t="s">
        <v>144</v>
      </c>
      <c r="F58" s="18" t="s">
        <v>171</v>
      </c>
      <c r="G58" s="21">
        <v>3.737985320712558</v>
      </c>
      <c r="H58" s="20">
        <v>1.3518759027027025</v>
      </c>
      <c r="I58" s="20">
        <v>3.4858556198845454</v>
      </c>
      <c r="J58" s="114">
        <v>1</v>
      </c>
      <c r="K58" s="114">
        <v>0</v>
      </c>
      <c r="L58" s="114">
        <v>0</v>
      </c>
      <c r="M58" s="114">
        <v>0</v>
      </c>
      <c r="N58" s="115">
        <v>0</v>
      </c>
      <c r="O58" s="116">
        <v>0.45206730186378374</v>
      </c>
      <c r="P58" s="117">
        <v>0</v>
      </c>
      <c r="Q58" s="117">
        <v>0.2</v>
      </c>
      <c r="R58" s="117">
        <v>0.8</v>
      </c>
      <c r="S58" s="116">
        <v>0</v>
      </c>
      <c r="T58" s="118">
        <v>0</v>
      </c>
      <c r="U58" s="114">
        <v>0</v>
      </c>
      <c r="V58" s="114">
        <v>0</v>
      </c>
      <c r="W58" s="114">
        <v>0</v>
      </c>
      <c r="X58" s="115">
        <v>0</v>
      </c>
    </row>
    <row r="59" spans="1:27" x14ac:dyDescent="0.25">
      <c r="A59" s="133">
        <v>56</v>
      </c>
      <c r="B59" s="29" t="s">
        <v>131</v>
      </c>
      <c r="C59" s="65" t="s">
        <v>56</v>
      </c>
      <c r="D59" s="18" t="s">
        <v>56</v>
      </c>
      <c r="E59" s="18" t="s">
        <v>144</v>
      </c>
      <c r="F59" s="18" t="s">
        <v>171</v>
      </c>
      <c r="G59" s="21">
        <v>1.6188018</v>
      </c>
      <c r="H59" s="20">
        <v>3.0063460000000002</v>
      </c>
      <c r="I59" s="20">
        <v>1.9980639</v>
      </c>
      <c r="J59" s="114">
        <v>0.2</v>
      </c>
      <c r="K59" s="114">
        <v>0.5</v>
      </c>
      <c r="L59" s="114">
        <v>0.3</v>
      </c>
      <c r="M59" s="114">
        <v>0</v>
      </c>
      <c r="N59" s="115">
        <v>0</v>
      </c>
      <c r="O59" s="116">
        <v>0.18939979800000006</v>
      </c>
      <c r="P59" s="117">
        <v>0</v>
      </c>
      <c r="Q59" s="117">
        <v>0</v>
      </c>
      <c r="R59" s="117">
        <v>1</v>
      </c>
      <c r="S59" s="116">
        <v>0</v>
      </c>
      <c r="T59" s="118">
        <v>0</v>
      </c>
      <c r="U59" s="114">
        <v>0</v>
      </c>
      <c r="V59" s="114">
        <v>0</v>
      </c>
      <c r="W59" s="114">
        <v>0</v>
      </c>
      <c r="X59" s="115">
        <v>0</v>
      </c>
    </row>
    <row r="60" spans="1:27" x14ac:dyDescent="0.25">
      <c r="A60" s="133">
        <v>57</v>
      </c>
      <c r="B60" s="29" t="s">
        <v>131</v>
      </c>
      <c r="C60" s="65" t="s">
        <v>57</v>
      </c>
      <c r="D60" s="18" t="s">
        <v>57</v>
      </c>
      <c r="E60" s="18" t="s">
        <v>144</v>
      </c>
      <c r="F60" s="18" t="s">
        <v>171</v>
      </c>
      <c r="G60" s="21">
        <v>3.9185780000000001</v>
      </c>
      <c r="H60" s="20">
        <v>7.2773580000000004</v>
      </c>
      <c r="I60" s="20">
        <v>4.8366446400000003</v>
      </c>
      <c r="J60" s="114">
        <v>0.2</v>
      </c>
      <c r="K60" s="114">
        <v>0.5</v>
      </c>
      <c r="L60" s="114">
        <v>0.3</v>
      </c>
      <c r="M60" s="114">
        <v>0</v>
      </c>
      <c r="N60" s="115">
        <v>0</v>
      </c>
      <c r="O60" s="116">
        <v>0.19648866600000001</v>
      </c>
      <c r="P60" s="117">
        <v>0</v>
      </c>
      <c r="Q60" s="117">
        <v>0</v>
      </c>
      <c r="R60" s="117">
        <v>1</v>
      </c>
      <c r="S60" s="116">
        <v>0</v>
      </c>
      <c r="T60" s="118">
        <v>0</v>
      </c>
      <c r="U60" s="114">
        <v>0</v>
      </c>
      <c r="V60" s="114">
        <v>0</v>
      </c>
      <c r="W60" s="114">
        <v>0</v>
      </c>
      <c r="X60" s="115">
        <v>0</v>
      </c>
    </row>
    <row r="61" spans="1:27" x14ac:dyDescent="0.25">
      <c r="A61" s="133">
        <v>58</v>
      </c>
      <c r="B61" s="29" t="s">
        <v>131</v>
      </c>
      <c r="C61" s="65" t="s">
        <v>58</v>
      </c>
      <c r="D61" s="18" t="s">
        <v>58</v>
      </c>
      <c r="E61" s="18" t="s">
        <v>144</v>
      </c>
      <c r="F61" s="18" t="s">
        <v>171</v>
      </c>
      <c r="G61" s="21">
        <v>2.8531272000000003</v>
      </c>
      <c r="H61" s="20">
        <v>5.2986649999999997</v>
      </c>
      <c r="I61" s="20">
        <v>3.5215741800000004</v>
      </c>
      <c r="J61" s="114">
        <v>0.2</v>
      </c>
      <c r="K61" s="114">
        <v>0.5</v>
      </c>
      <c r="L61" s="114">
        <v>0.3</v>
      </c>
      <c r="M61" s="114">
        <v>0</v>
      </c>
      <c r="N61" s="115">
        <v>0</v>
      </c>
      <c r="O61" s="116">
        <v>0.19075194000000001</v>
      </c>
      <c r="P61" s="117">
        <v>0</v>
      </c>
      <c r="Q61" s="117">
        <v>0</v>
      </c>
      <c r="R61" s="117">
        <v>1</v>
      </c>
      <c r="S61" s="116">
        <v>0</v>
      </c>
      <c r="T61" s="118">
        <v>0</v>
      </c>
      <c r="U61" s="114">
        <v>0</v>
      </c>
      <c r="V61" s="114">
        <v>0</v>
      </c>
      <c r="W61" s="114">
        <v>0</v>
      </c>
      <c r="X61" s="115">
        <v>0</v>
      </c>
    </row>
    <row r="62" spans="1:27" s="3" customFormat="1" ht="17.25" x14ac:dyDescent="0.25">
      <c r="A62" s="134">
        <v>59</v>
      </c>
      <c r="B62" s="135" t="s">
        <v>175</v>
      </c>
      <c r="C62" s="66" t="s">
        <v>187</v>
      </c>
      <c r="D62" s="136" t="s">
        <v>188</v>
      </c>
      <c r="E62" s="136" t="s">
        <v>173</v>
      </c>
      <c r="F62" s="136" t="s">
        <v>199</v>
      </c>
      <c r="G62" s="137">
        <v>0</v>
      </c>
      <c r="H62" s="138">
        <f>CONVERT(13684/2616,"MWh","GJ")</f>
        <v>18.83119266055046</v>
      </c>
      <c r="I62" s="138">
        <v>0</v>
      </c>
      <c r="J62" s="139">
        <v>0</v>
      </c>
      <c r="K62" s="139">
        <v>0</v>
      </c>
      <c r="L62" s="139">
        <v>0</v>
      </c>
      <c r="M62" s="139">
        <v>0</v>
      </c>
      <c r="N62" s="140">
        <v>0</v>
      </c>
      <c r="O62" s="140">
        <v>20.376300000000001</v>
      </c>
      <c r="P62" s="139">
        <v>0</v>
      </c>
      <c r="Q62" s="139">
        <v>0</v>
      </c>
      <c r="R62" s="139">
        <v>0</v>
      </c>
      <c r="S62" s="140">
        <v>1</v>
      </c>
      <c r="T62" s="141">
        <v>8.6388000000000016</v>
      </c>
      <c r="U62" s="139">
        <v>1</v>
      </c>
      <c r="V62" s="139">
        <v>0</v>
      </c>
      <c r="W62" s="139">
        <v>0</v>
      </c>
      <c r="X62" s="140">
        <v>0</v>
      </c>
    </row>
    <row r="63" spans="1:27" s="22" customFormat="1" ht="68.25" customHeight="1" x14ac:dyDescent="0.25">
      <c r="A63" s="164" t="s">
        <v>303</v>
      </c>
      <c r="B63" s="165" t="s">
        <v>313</v>
      </c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19"/>
      <c r="P63" s="119"/>
      <c r="Q63" s="119"/>
      <c r="R63" s="119"/>
      <c r="S63" s="119"/>
      <c r="T63" s="119"/>
      <c r="U63" s="119"/>
      <c r="V63" s="120"/>
      <c r="W63" s="120"/>
      <c r="X63" s="120"/>
    </row>
    <row r="64" spans="1:27" s="22" customFormat="1" x14ac:dyDescent="0.25"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AA64" s="113"/>
    </row>
    <row r="65" spans="11:11" s="22" customFormat="1" x14ac:dyDescent="0.25"/>
    <row r="66" spans="11:11" s="22" customFormat="1" x14ac:dyDescent="0.25"/>
    <row r="67" spans="11:11" s="22" customFormat="1" x14ac:dyDescent="0.25"/>
    <row r="68" spans="11:11" s="22" customFormat="1" x14ac:dyDescent="0.25">
      <c r="K68" s="107"/>
    </row>
    <row r="69" spans="11:11" s="22" customFormat="1" x14ac:dyDescent="0.25"/>
    <row r="70" spans="11:11" s="22" customFormat="1" x14ac:dyDescent="0.25"/>
    <row r="71" spans="11:11" s="22" customFormat="1" x14ac:dyDescent="0.25"/>
    <row r="72" spans="11:11" s="22" customFormat="1" x14ac:dyDescent="0.25"/>
    <row r="73" spans="11:11" s="22" customFormat="1" x14ac:dyDescent="0.25"/>
    <row r="74" spans="11:11" s="22" customFormat="1" x14ac:dyDescent="0.25"/>
    <row r="75" spans="11:11" s="22" customFormat="1" x14ac:dyDescent="0.25"/>
    <row r="76" spans="11:11" s="22" customFormat="1" x14ac:dyDescent="0.25"/>
    <row r="77" spans="11:11" s="22" customFormat="1" x14ac:dyDescent="0.25"/>
    <row r="78" spans="11:11" s="22" customFormat="1" x14ac:dyDescent="0.25"/>
    <row r="79" spans="11:11" s="22" customFormat="1" x14ac:dyDescent="0.25"/>
    <row r="80" spans="11:11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  <row r="888" s="22" customFormat="1" x14ac:dyDescent="0.25"/>
    <row r="889" s="22" customFormat="1" x14ac:dyDescent="0.25"/>
    <row r="890" s="22" customFormat="1" x14ac:dyDescent="0.25"/>
    <row r="891" s="22" customFormat="1" x14ac:dyDescent="0.25"/>
    <row r="892" s="22" customFormat="1" x14ac:dyDescent="0.25"/>
    <row r="893" s="22" customFormat="1" x14ac:dyDescent="0.25"/>
    <row r="894" s="22" customFormat="1" x14ac:dyDescent="0.25"/>
    <row r="895" s="22" customFormat="1" x14ac:dyDescent="0.25"/>
    <row r="896" s="22" customFormat="1" x14ac:dyDescent="0.25"/>
    <row r="897" s="22" customFormat="1" x14ac:dyDescent="0.25"/>
    <row r="898" s="22" customFormat="1" x14ac:dyDescent="0.25"/>
    <row r="899" s="22" customFormat="1" x14ac:dyDescent="0.25"/>
    <row r="900" s="22" customFormat="1" x14ac:dyDescent="0.25"/>
    <row r="901" s="22" customFormat="1" x14ac:dyDescent="0.25"/>
    <row r="902" s="22" customFormat="1" x14ac:dyDescent="0.25"/>
    <row r="903" s="22" customFormat="1" x14ac:dyDescent="0.25"/>
    <row r="904" s="22" customFormat="1" x14ac:dyDescent="0.25"/>
    <row r="905" s="22" customFormat="1" x14ac:dyDescent="0.25"/>
    <row r="906" s="22" customFormat="1" x14ac:dyDescent="0.25"/>
    <row r="907" s="22" customFormat="1" x14ac:dyDescent="0.25"/>
    <row r="908" s="22" customFormat="1" x14ac:dyDescent="0.25"/>
    <row r="909" s="22" customFormat="1" x14ac:dyDescent="0.25"/>
    <row r="910" s="22" customFormat="1" x14ac:dyDescent="0.25"/>
    <row r="911" s="22" customFormat="1" x14ac:dyDescent="0.25"/>
    <row r="912" s="22" customFormat="1" x14ac:dyDescent="0.25"/>
    <row r="913" s="22" customFormat="1" x14ac:dyDescent="0.25"/>
    <row r="914" s="22" customFormat="1" x14ac:dyDescent="0.25"/>
    <row r="915" s="22" customFormat="1" x14ac:dyDescent="0.25"/>
    <row r="916" s="22" customFormat="1" x14ac:dyDescent="0.25"/>
    <row r="917" s="22" customFormat="1" x14ac:dyDescent="0.25"/>
    <row r="918" s="22" customFormat="1" x14ac:dyDescent="0.25"/>
    <row r="919" s="22" customFormat="1" x14ac:dyDescent="0.25"/>
    <row r="920" s="22" customFormat="1" x14ac:dyDescent="0.25"/>
    <row r="921" s="22" customFormat="1" x14ac:dyDescent="0.25"/>
    <row r="922" s="22" customFormat="1" x14ac:dyDescent="0.25"/>
    <row r="923" s="22" customFormat="1" x14ac:dyDescent="0.25"/>
    <row r="924" s="22" customFormat="1" x14ac:dyDescent="0.25"/>
    <row r="925" s="22" customFormat="1" x14ac:dyDescent="0.25"/>
    <row r="926" s="22" customFormat="1" x14ac:dyDescent="0.25"/>
    <row r="927" s="22" customFormat="1" x14ac:dyDescent="0.25"/>
    <row r="928" s="22" customFormat="1" x14ac:dyDescent="0.25"/>
    <row r="929" s="22" customFormat="1" x14ac:dyDescent="0.25"/>
    <row r="930" s="22" customFormat="1" x14ac:dyDescent="0.25"/>
    <row r="931" s="22" customFormat="1" x14ac:dyDescent="0.25"/>
    <row r="932" s="22" customFormat="1" x14ac:dyDescent="0.25"/>
    <row r="933" s="22" customFormat="1" x14ac:dyDescent="0.25"/>
    <row r="934" s="22" customFormat="1" x14ac:dyDescent="0.25"/>
    <row r="935" s="22" customFormat="1" x14ac:dyDescent="0.25"/>
    <row r="936" s="22" customFormat="1" x14ac:dyDescent="0.25"/>
    <row r="937" s="22" customFormat="1" x14ac:dyDescent="0.25"/>
    <row r="938" s="22" customFormat="1" x14ac:dyDescent="0.25"/>
    <row r="939" s="22" customFormat="1" x14ac:dyDescent="0.25"/>
    <row r="940" s="22" customFormat="1" x14ac:dyDescent="0.25"/>
    <row r="941" s="22" customFormat="1" x14ac:dyDescent="0.25"/>
    <row r="942" s="22" customFormat="1" x14ac:dyDescent="0.25"/>
    <row r="943" s="22" customFormat="1" x14ac:dyDescent="0.25"/>
    <row r="944" s="22" customFormat="1" x14ac:dyDescent="0.25"/>
    <row r="945" s="22" customFormat="1" x14ac:dyDescent="0.25"/>
    <row r="946" s="22" customFormat="1" x14ac:dyDescent="0.25"/>
    <row r="947" s="22" customFormat="1" x14ac:dyDescent="0.25"/>
    <row r="948" s="22" customFormat="1" x14ac:dyDescent="0.25"/>
    <row r="949" s="22" customFormat="1" x14ac:dyDescent="0.25"/>
    <row r="950" s="22" customFormat="1" x14ac:dyDescent="0.25"/>
    <row r="951" s="22" customFormat="1" x14ac:dyDescent="0.25"/>
    <row r="952" s="22" customFormat="1" x14ac:dyDescent="0.25"/>
    <row r="953" s="22" customFormat="1" x14ac:dyDescent="0.25"/>
    <row r="954" s="22" customFormat="1" x14ac:dyDescent="0.25"/>
    <row r="955" s="22" customFormat="1" x14ac:dyDescent="0.25"/>
    <row r="956" s="22" customFormat="1" x14ac:dyDescent="0.25"/>
    <row r="957" s="22" customFormat="1" x14ac:dyDescent="0.25"/>
    <row r="958" s="22" customFormat="1" x14ac:dyDescent="0.25"/>
    <row r="959" s="22" customFormat="1" x14ac:dyDescent="0.25"/>
    <row r="960" s="22" customFormat="1" x14ac:dyDescent="0.25"/>
    <row r="961" s="22" customFormat="1" x14ac:dyDescent="0.25"/>
    <row r="962" s="22" customFormat="1" x14ac:dyDescent="0.25"/>
    <row r="963" s="22" customFormat="1" x14ac:dyDescent="0.25"/>
    <row r="964" s="22" customFormat="1" x14ac:dyDescent="0.25"/>
    <row r="965" s="22" customFormat="1" x14ac:dyDescent="0.25"/>
    <row r="966" s="22" customFormat="1" x14ac:dyDescent="0.25"/>
    <row r="967" s="22" customFormat="1" x14ac:dyDescent="0.25"/>
    <row r="968" s="22" customFormat="1" x14ac:dyDescent="0.25"/>
    <row r="969" s="22" customFormat="1" x14ac:dyDescent="0.25"/>
    <row r="970" s="22" customFormat="1" x14ac:dyDescent="0.25"/>
    <row r="971" s="22" customFormat="1" x14ac:dyDescent="0.25"/>
    <row r="972" s="22" customFormat="1" x14ac:dyDescent="0.25"/>
    <row r="973" s="22" customFormat="1" x14ac:dyDescent="0.25"/>
    <row r="974" s="22" customFormat="1" x14ac:dyDescent="0.25"/>
    <row r="975" s="22" customFormat="1" x14ac:dyDescent="0.25"/>
    <row r="976" s="22" customFormat="1" x14ac:dyDescent="0.25"/>
    <row r="977" s="22" customFormat="1" x14ac:dyDescent="0.25"/>
    <row r="978" s="22" customFormat="1" x14ac:dyDescent="0.25"/>
    <row r="979" s="22" customFormat="1" x14ac:dyDescent="0.25"/>
    <row r="980" s="22" customFormat="1" x14ac:dyDescent="0.25"/>
    <row r="981" s="22" customFormat="1" x14ac:dyDescent="0.25"/>
    <row r="982" s="22" customFormat="1" x14ac:dyDescent="0.25"/>
    <row r="983" s="22" customFormat="1" x14ac:dyDescent="0.25"/>
    <row r="984" s="22" customFormat="1" x14ac:dyDescent="0.25"/>
    <row r="985" s="22" customFormat="1" x14ac:dyDescent="0.25"/>
    <row r="986" s="22" customFormat="1" x14ac:dyDescent="0.25"/>
    <row r="987" s="22" customFormat="1" x14ac:dyDescent="0.25"/>
    <row r="988" s="22" customFormat="1" x14ac:dyDescent="0.25"/>
    <row r="989" s="22" customFormat="1" x14ac:dyDescent="0.25"/>
    <row r="990" s="22" customFormat="1" x14ac:dyDescent="0.25"/>
    <row r="991" s="22" customFormat="1" x14ac:dyDescent="0.25"/>
    <row r="992" s="22" customFormat="1" x14ac:dyDescent="0.25"/>
    <row r="993" s="22" customFormat="1" x14ac:dyDescent="0.25"/>
    <row r="994" s="22" customFormat="1" x14ac:dyDescent="0.25"/>
    <row r="995" s="22" customFormat="1" x14ac:dyDescent="0.25"/>
    <row r="996" s="22" customFormat="1" x14ac:dyDescent="0.25"/>
    <row r="997" s="22" customFormat="1" x14ac:dyDescent="0.25"/>
    <row r="998" s="22" customFormat="1" x14ac:dyDescent="0.25"/>
    <row r="999" s="22" customFormat="1" x14ac:dyDescent="0.25"/>
    <row r="1000" s="22" customFormat="1" x14ac:dyDescent="0.25"/>
    <row r="1001" s="22" customFormat="1" x14ac:dyDescent="0.25"/>
    <row r="1002" s="22" customFormat="1" x14ac:dyDescent="0.25"/>
    <row r="1003" s="22" customFormat="1" x14ac:dyDescent="0.25"/>
    <row r="1004" s="22" customFormat="1" x14ac:dyDescent="0.25"/>
    <row r="1005" s="22" customFormat="1" x14ac:dyDescent="0.25"/>
    <row r="1006" s="22" customFormat="1" x14ac:dyDescent="0.25"/>
    <row r="1007" s="22" customFormat="1" x14ac:dyDescent="0.25"/>
    <row r="1008" s="22" customFormat="1" x14ac:dyDescent="0.25"/>
    <row r="1009" s="22" customFormat="1" x14ac:dyDescent="0.25"/>
    <row r="1010" s="22" customFormat="1" x14ac:dyDescent="0.25"/>
    <row r="1011" s="22" customFormat="1" x14ac:dyDescent="0.25"/>
    <row r="1012" s="22" customFormat="1" x14ac:dyDescent="0.25"/>
    <row r="1013" s="22" customFormat="1" x14ac:dyDescent="0.25"/>
    <row r="1014" s="22" customFormat="1" x14ac:dyDescent="0.25"/>
    <row r="1015" s="22" customFormat="1" x14ac:dyDescent="0.25"/>
    <row r="1016" s="22" customFormat="1" x14ac:dyDescent="0.25"/>
    <row r="1017" s="22" customFormat="1" x14ac:dyDescent="0.25"/>
    <row r="1018" s="22" customFormat="1" x14ac:dyDescent="0.25"/>
    <row r="1019" s="22" customFormat="1" x14ac:dyDescent="0.25"/>
    <row r="1020" s="22" customFormat="1" x14ac:dyDescent="0.25"/>
    <row r="1021" s="22" customFormat="1" x14ac:dyDescent="0.25"/>
    <row r="1022" s="22" customFormat="1" x14ac:dyDescent="0.25"/>
    <row r="1023" s="22" customFormat="1" x14ac:dyDescent="0.25"/>
    <row r="1024" s="22" customFormat="1" x14ac:dyDescent="0.25"/>
    <row r="1025" s="22" customFormat="1" x14ac:dyDescent="0.25"/>
    <row r="1026" s="22" customFormat="1" x14ac:dyDescent="0.25"/>
    <row r="1027" s="22" customFormat="1" x14ac:dyDescent="0.25"/>
    <row r="1028" s="22" customFormat="1" x14ac:dyDescent="0.25"/>
    <row r="1029" s="22" customFormat="1" x14ac:dyDescent="0.25"/>
    <row r="1030" s="22" customFormat="1" x14ac:dyDescent="0.25"/>
    <row r="1031" s="22" customFormat="1" x14ac:dyDescent="0.25"/>
    <row r="1032" s="22" customFormat="1" x14ac:dyDescent="0.25"/>
    <row r="1033" s="22" customFormat="1" x14ac:dyDescent="0.25"/>
    <row r="1034" s="22" customFormat="1" x14ac:dyDescent="0.25"/>
    <row r="1035" s="22" customFormat="1" x14ac:dyDescent="0.25"/>
    <row r="1036" s="22" customFormat="1" x14ac:dyDescent="0.25"/>
    <row r="1037" s="22" customFormat="1" x14ac:dyDescent="0.25"/>
    <row r="1038" s="22" customFormat="1" x14ac:dyDescent="0.25"/>
    <row r="1039" s="22" customFormat="1" x14ac:dyDescent="0.25"/>
    <row r="1040" s="22" customFormat="1" x14ac:dyDescent="0.25"/>
    <row r="1041" s="22" customFormat="1" x14ac:dyDescent="0.25"/>
    <row r="1042" s="22" customFormat="1" x14ac:dyDescent="0.25"/>
    <row r="1043" s="22" customFormat="1" x14ac:dyDescent="0.25"/>
    <row r="1044" s="22" customFormat="1" x14ac:dyDescent="0.25"/>
    <row r="1045" s="22" customFormat="1" x14ac:dyDescent="0.25"/>
    <row r="1046" s="22" customFormat="1" x14ac:dyDescent="0.25"/>
    <row r="1047" s="22" customFormat="1" x14ac:dyDescent="0.25"/>
    <row r="1048" s="22" customFormat="1" x14ac:dyDescent="0.25"/>
    <row r="1049" s="22" customFormat="1" x14ac:dyDescent="0.25"/>
    <row r="1050" s="22" customFormat="1" x14ac:dyDescent="0.25"/>
    <row r="1051" s="22" customFormat="1" x14ac:dyDescent="0.25"/>
    <row r="1052" s="22" customFormat="1" x14ac:dyDescent="0.25"/>
    <row r="1053" s="22" customFormat="1" x14ac:dyDescent="0.25"/>
    <row r="1054" s="22" customFormat="1" x14ac:dyDescent="0.25"/>
    <row r="1055" s="22" customFormat="1" x14ac:dyDescent="0.25"/>
    <row r="1056" s="22" customFormat="1" x14ac:dyDescent="0.25"/>
    <row r="1057" s="22" customFormat="1" x14ac:dyDescent="0.25"/>
    <row r="1058" s="22" customFormat="1" x14ac:dyDescent="0.25"/>
    <row r="1059" s="22" customFormat="1" x14ac:dyDescent="0.25"/>
    <row r="1060" s="22" customFormat="1" x14ac:dyDescent="0.25"/>
    <row r="1061" s="22" customFormat="1" x14ac:dyDescent="0.25"/>
    <row r="1062" s="22" customFormat="1" x14ac:dyDescent="0.25"/>
    <row r="1063" s="22" customFormat="1" x14ac:dyDescent="0.25"/>
    <row r="1064" s="22" customFormat="1" x14ac:dyDescent="0.25"/>
    <row r="1065" s="22" customFormat="1" x14ac:dyDescent="0.25"/>
    <row r="1066" s="22" customFormat="1" x14ac:dyDescent="0.25"/>
    <row r="1067" s="22" customFormat="1" x14ac:dyDescent="0.25"/>
    <row r="1068" s="22" customFormat="1" x14ac:dyDescent="0.25"/>
    <row r="1069" s="22" customFormat="1" x14ac:dyDescent="0.25"/>
    <row r="1070" s="22" customFormat="1" x14ac:dyDescent="0.25"/>
    <row r="1071" s="22" customFormat="1" x14ac:dyDescent="0.25"/>
    <row r="1072" s="22" customFormat="1" x14ac:dyDescent="0.25"/>
    <row r="1073" s="22" customFormat="1" x14ac:dyDescent="0.25"/>
    <row r="1074" s="22" customFormat="1" x14ac:dyDescent="0.25"/>
    <row r="1075" s="22" customFormat="1" x14ac:dyDescent="0.25"/>
    <row r="1076" s="22" customFormat="1" x14ac:dyDescent="0.25"/>
    <row r="1077" s="22" customFormat="1" x14ac:dyDescent="0.25"/>
    <row r="1078" s="22" customFormat="1" x14ac:dyDescent="0.25"/>
    <row r="1079" s="22" customFormat="1" x14ac:dyDescent="0.25"/>
    <row r="1080" s="22" customFormat="1" x14ac:dyDescent="0.25"/>
    <row r="1081" s="22" customFormat="1" x14ac:dyDescent="0.25"/>
    <row r="1082" s="22" customFormat="1" x14ac:dyDescent="0.25"/>
    <row r="1083" s="22" customFormat="1" x14ac:dyDescent="0.25"/>
    <row r="1084" s="22" customFormat="1" x14ac:dyDescent="0.25"/>
    <row r="1085" s="22" customFormat="1" x14ac:dyDescent="0.25"/>
    <row r="1086" s="22" customFormat="1" x14ac:dyDescent="0.25"/>
    <row r="1087" s="22" customFormat="1" x14ac:dyDescent="0.25"/>
    <row r="1088" s="22" customFormat="1" x14ac:dyDescent="0.25"/>
    <row r="1089" s="22" customFormat="1" x14ac:dyDescent="0.25"/>
    <row r="1090" s="22" customFormat="1" x14ac:dyDescent="0.25"/>
    <row r="1091" s="22" customFormat="1" x14ac:dyDescent="0.25"/>
    <row r="1092" s="22" customFormat="1" x14ac:dyDescent="0.25"/>
    <row r="1093" s="22" customFormat="1" x14ac:dyDescent="0.25"/>
    <row r="1094" s="22" customFormat="1" x14ac:dyDescent="0.25"/>
    <row r="1095" s="22" customFormat="1" x14ac:dyDescent="0.25"/>
    <row r="1096" s="22" customFormat="1" x14ac:dyDescent="0.25"/>
    <row r="1097" s="22" customFormat="1" x14ac:dyDescent="0.25"/>
    <row r="1098" s="22" customFormat="1" x14ac:dyDescent="0.25"/>
    <row r="1099" s="22" customFormat="1" x14ac:dyDescent="0.25"/>
    <row r="1100" s="22" customFormat="1" x14ac:dyDescent="0.25"/>
    <row r="1101" s="22" customFormat="1" x14ac:dyDescent="0.25"/>
    <row r="1102" s="22" customFormat="1" x14ac:dyDescent="0.25"/>
    <row r="1103" s="22" customFormat="1" x14ac:dyDescent="0.25"/>
    <row r="1104" s="22" customFormat="1" x14ac:dyDescent="0.25"/>
    <row r="1105" s="22" customFormat="1" x14ac:dyDescent="0.25"/>
    <row r="1106" s="22" customFormat="1" x14ac:dyDescent="0.25"/>
    <row r="1107" s="22" customFormat="1" x14ac:dyDescent="0.25"/>
    <row r="1108" s="22" customFormat="1" x14ac:dyDescent="0.25"/>
    <row r="1109" s="22" customFormat="1" x14ac:dyDescent="0.25"/>
    <row r="1110" s="22" customFormat="1" x14ac:dyDescent="0.25"/>
    <row r="1111" s="22" customFormat="1" x14ac:dyDescent="0.25"/>
    <row r="1112" s="22" customFormat="1" x14ac:dyDescent="0.25"/>
    <row r="1113" s="22" customFormat="1" x14ac:dyDescent="0.25"/>
    <row r="1114" s="22" customFormat="1" x14ac:dyDescent="0.25"/>
    <row r="1115" s="22" customFormat="1" x14ac:dyDescent="0.25"/>
    <row r="1116" s="22" customFormat="1" x14ac:dyDescent="0.25"/>
    <row r="1117" s="22" customFormat="1" x14ac:dyDescent="0.25"/>
    <row r="1118" s="22" customFormat="1" x14ac:dyDescent="0.25"/>
    <row r="1119" s="22" customFormat="1" x14ac:dyDescent="0.25"/>
    <row r="1120" s="22" customFormat="1" x14ac:dyDescent="0.25"/>
    <row r="1121" s="22" customFormat="1" x14ac:dyDescent="0.25"/>
    <row r="1122" s="22" customFormat="1" x14ac:dyDescent="0.25"/>
    <row r="1123" s="22" customFormat="1" x14ac:dyDescent="0.25"/>
    <row r="1124" s="22" customFormat="1" x14ac:dyDescent="0.25"/>
    <row r="1125" s="22" customFormat="1" x14ac:dyDescent="0.25"/>
    <row r="1126" s="22" customFormat="1" x14ac:dyDescent="0.25"/>
    <row r="1127" s="22" customFormat="1" x14ac:dyDescent="0.25"/>
    <row r="1128" s="22" customFormat="1" x14ac:dyDescent="0.25"/>
    <row r="1129" s="22" customFormat="1" x14ac:dyDescent="0.25"/>
    <row r="1130" s="22" customFormat="1" x14ac:dyDescent="0.25"/>
    <row r="1131" s="22" customFormat="1" x14ac:dyDescent="0.25"/>
    <row r="1132" s="22" customFormat="1" x14ac:dyDescent="0.25"/>
    <row r="1133" s="22" customFormat="1" x14ac:dyDescent="0.25"/>
    <row r="1134" s="22" customFormat="1" x14ac:dyDescent="0.25"/>
    <row r="1135" s="22" customFormat="1" x14ac:dyDescent="0.25"/>
    <row r="1136" s="22" customFormat="1" x14ac:dyDescent="0.25"/>
    <row r="1137" s="22" customFormat="1" x14ac:dyDescent="0.25"/>
    <row r="1138" s="22" customFormat="1" x14ac:dyDescent="0.25"/>
    <row r="1139" s="22" customFormat="1" x14ac:dyDescent="0.25"/>
    <row r="1140" s="22" customFormat="1" x14ac:dyDescent="0.25"/>
    <row r="1141" s="22" customFormat="1" x14ac:dyDescent="0.25"/>
    <row r="1142" s="22" customFormat="1" x14ac:dyDescent="0.25"/>
    <row r="1143" s="22" customFormat="1" x14ac:dyDescent="0.25"/>
    <row r="1144" s="22" customFormat="1" x14ac:dyDescent="0.25"/>
    <row r="1145" s="22" customFormat="1" x14ac:dyDescent="0.25"/>
    <row r="1146" s="22" customFormat="1" x14ac:dyDescent="0.25"/>
    <row r="1147" s="22" customFormat="1" x14ac:dyDescent="0.25"/>
    <row r="1148" s="22" customFormat="1" x14ac:dyDescent="0.25"/>
    <row r="1149" s="22" customFormat="1" x14ac:dyDescent="0.25"/>
    <row r="1150" s="22" customFormat="1" x14ac:dyDescent="0.25"/>
    <row r="1151" s="22" customFormat="1" x14ac:dyDescent="0.25"/>
    <row r="1152" s="22" customFormat="1" x14ac:dyDescent="0.25"/>
    <row r="1153" s="22" customFormat="1" x14ac:dyDescent="0.25"/>
    <row r="1154" s="22" customFormat="1" x14ac:dyDescent="0.25"/>
    <row r="1155" s="22" customFormat="1" x14ac:dyDescent="0.25"/>
    <row r="1156" s="22" customFormat="1" x14ac:dyDescent="0.25"/>
    <row r="1157" s="22" customFormat="1" x14ac:dyDescent="0.25"/>
    <row r="1158" s="22" customFormat="1" x14ac:dyDescent="0.25"/>
    <row r="1159" s="22" customFormat="1" x14ac:dyDescent="0.25"/>
    <row r="1160" s="22" customFormat="1" x14ac:dyDescent="0.25"/>
    <row r="1161" s="22" customFormat="1" x14ac:dyDescent="0.25"/>
    <row r="1162" s="22" customFormat="1" x14ac:dyDescent="0.25"/>
    <row r="1163" s="22" customFormat="1" x14ac:dyDescent="0.25"/>
    <row r="1164" s="22" customFormat="1" x14ac:dyDescent="0.25"/>
    <row r="1165" s="22" customFormat="1" x14ac:dyDescent="0.25"/>
    <row r="1166" s="22" customFormat="1" x14ac:dyDescent="0.25"/>
    <row r="1167" s="22" customFormat="1" x14ac:dyDescent="0.25"/>
    <row r="1168" s="22" customFormat="1" x14ac:dyDescent="0.25"/>
    <row r="1169" s="22" customFormat="1" x14ac:dyDescent="0.25"/>
    <row r="1170" s="22" customFormat="1" x14ac:dyDescent="0.25"/>
    <row r="1171" s="22" customFormat="1" x14ac:dyDescent="0.25"/>
    <row r="1172" s="22" customFormat="1" x14ac:dyDescent="0.25"/>
    <row r="1173" s="22" customFormat="1" x14ac:dyDescent="0.25"/>
    <row r="1174" s="22" customFormat="1" x14ac:dyDescent="0.25"/>
    <row r="1175" s="22" customFormat="1" x14ac:dyDescent="0.25"/>
    <row r="1176" s="22" customFormat="1" x14ac:dyDescent="0.25"/>
    <row r="1177" s="22" customFormat="1" x14ac:dyDescent="0.25"/>
    <row r="1178" s="22" customFormat="1" x14ac:dyDescent="0.25"/>
    <row r="1179" s="22" customFormat="1" x14ac:dyDescent="0.25"/>
    <row r="1180" s="22" customFormat="1" x14ac:dyDescent="0.25"/>
    <row r="1181" s="22" customFormat="1" x14ac:dyDescent="0.25"/>
    <row r="1182" s="22" customFormat="1" x14ac:dyDescent="0.25"/>
    <row r="1183" s="22" customFormat="1" x14ac:dyDescent="0.25"/>
    <row r="1184" s="22" customFormat="1" x14ac:dyDescent="0.25"/>
    <row r="1185" s="22" customFormat="1" x14ac:dyDescent="0.25"/>
    <row r="1186" s="22" customFormat="1" x14ac:dyDescent="0.25"/>
    <row r="1187" s="22" customFormat="1" x14ac:dyDescent="0.25"/>
    <row r="1188" s="22" customFormat="1" x14ac:dyDescent="0.25"/>
    <row r="1189" s="22" customFormat="1" x14ac:dyDescent="0.25"/>
    <row r="1190" s="22" customFormat="1" x14ac:dyDescent="0.25"/>
    <row r="1191" s="22" customFormat="1" x14ac:dyDescent="0.25"/>
    <row r="1192" s="22" customFormat="1" x14ac:dyDescent="0.25"/>
    <row r="1193" s="22" customFormat="1" x14ac:dyDescent="0.25"/>
    <row r="1194" s="22" customFormat="1" x14ac:dyDescent="0.25"/>
    <row r="1195" s="22" customFormat="1" x14ac:dyDescent="0.25"/>
    <row r="1196" s="22" customFormat="1" x14ac:dyDescent="0.25"/>
    <row r="1197" s="22" customFormat="1" x14ac:dyDescent="0.25"/>
    <row r="1198" s="22" customFormat="1" x14ac:dyDescent="0.25"/>
    <row r="1199" s="22" customFormat="1" x14ac:dyDescent="0.25"/>
    <row r="1200" s="22" customFormat="1" x14ac:dyDescent="0.25"/>
    <row r="1201" s="22" customFormat="1" x14ac:dyDescent="0.25"/>
    <row r="1202" s="22" customFormat="1" x14ac:dyDescent="0.25"/>
    <row r="1203" s="22" customFormat="1" x14ac:dyDescent="0.25"/>
    <row r="1204" s="22" customFormat="1" x14ac:dyDescent="0.25"/>
    <row r="1205" s="22" customFormat="1" x14ac:dyDescent="0.25"/>
    <row r="1206" s="22" customFormat="1" x14ac:dyDescent="0.25"/>
    <row r="1207" s="22" customFormat="1" x14ac:dyDescent="0.25"/>
    <row r="1208" s="22" customFormat="1" x14ac:dyDescent="0.25"/>
    <row r="1209" s="22" customFormat="1" x14ac:dyDescent="0.25"/>
    <row r="1210" s="22" customFormat="1" x14ac:dyDescent="0.25"/>
    <row r="1211" s="22" customFormat="1" x14ac:dyDescent="0.25"/>
    <row r="1212" s="22" customFormat="1" x14ac:dyDescent="0.25"/>
    <row r="1213" s="22" customFormat="1" x14ac:dyDescent="0.25"/>
    <row r="1214" s="22" customFormat="1" x14ac:dyDescent="0.25"/>
    <row r="1215" s="22" customFormat="1" x14ac:dyDescent="0.25"/>
    <row r="1216" s="22" customFormat="1" x14ac:dyDescent="0.25"/>
    <row r="1217" s="22" customFormat="1" x14ac:dyDescent="0.25"/>
    <row r="1218" s="22" customFormat="1" x14ac:dyDescent="0.25"/>
    <row r="1219" s="22" customFormat="1" x14ac:dyDescent="0.25"/>
    <row r="1220" s="22" customFormat="1" x14ac:dyDescent="0.25"/>
    <row r="1221" s="22" customFormat="1" x14ac:dyDescent="0.25"/>
    <row r="1222" s="22" customFormat="1" x14ac:dyDescent="0.25"/>
    <row r="1223" s="22" customFormat="1" x14ac:dyDescent="0.25"/>
    <row r="1224" s="22" customFormat="1" x14ac:dyDescent="0.25"/>
    <row r="1225" s="22" customFormat="1" x14ac:dyDescent="0.25"/>
    <row r="1226" s="22" customFormat="1" x14ac:dyDescent="0.25"/>
    <row r="1227" s="22" customFormat="1" x14ac:dyDescent="0.25"/>
    <row r="1228" s="22" customFormat="1" x14ac:dyDescent="0.25"/>
    <row r="1229" s="22" customFormat="1" x14ac:dyDescent="0.25"/>
    <row r="1230" s="22" customFormat="1" x14ac:dyDescent="0.25"/>
    <row r="1231" s="22" customFormat="1" x14ac:dyDescent="0.25"/>
    <row r="1232" s="22" customFormat="1" x14ac:dyDescent="0.25"/>
    <row r="1233" s="22" customFormat="1" x14ac:dyDescent="0.25"/>
    <row r="1234" s="22" customFormat="1" x14ac:dyDescent="0.25"/>
    <row r="1235" s="22" customFormat="1" x14ac:dyDescent="0.25"/>
    <row r="1236" s="22" customFormat="1" x14ac:dyDescent="0.25"/>
    <row r="1237" s="22" customFormat="1" x14ac:dyDescent="0.25"/>
    <row r="1238" s="22" customFormat="1" x14ac:dyDescent="0.25"/>
    <row r="1239" s="22" customFormat="1" x14ac:dyDescent="0.25"/>
    <row r="1240" s="22" customFormat="1" x14ac:dyDescent="0.25"/>
    <row r="1241" s="22" customFormat="1" x14ac:dyDescent="0.25"/>
    <row r="1242" s="22" customFormat="1" x14ac:dyDescent="0.25"/>
    <row r="1243" s="22" customFormat="1" x14ac:dyDescent="0.25"/>
    <row r="1244" s="22" customFormat="1" x14ac:dyDescent="0.25"/>
    <row r="1245" s="22" customFormat="1" x14ac:dyDescent="0.25"/>
    <row r="1246" s="22" customFormat="1" x14ac:dyDescent="0.25"/>
    <row r="1247" s="22" customFormat="1" x14ac:dyDescent="0.25"/>
    <row r="1248" s="22" customFormat="1" x14ac:dyDescent="0.25"/>
    <row r="1249" s="22" customFormat="1" x14ac:dyDescent="0.25"/>
    <row r="1250" s="22" customFormat="1" x14ac:dyDescent="0.25"/>
    <row r="1251" s="22" customFormat="1" x14ac:dyDescent="0.25"/>
    <row r="1252" s="22" customFormat="1" x14ac:dyDescent="0.25"/>
    <row r="1253" s="22" customFormat="1" x14ac:dyDescent="0.25"/>
    <row r="1254" s="22" customFormat="1" x14ac:dyDescent="0.25"/>
    <row r="1255" s="22" customFormat="1" x14ac:dyDescent="0.25"/>
    <row r="1256" s="22" customFormat="1" x14ac:dyDescent="0.25"/>
    <row r="1257" s="22" customFormat="1" x14ac:dyDescent="0.25"/>
    <row r="1258" s="22" customFormat="1" x14ac:dyDescent="0.25"/>
    <row r="1259" s="22" customFormat="1" x14ac:dyDescent="0.25"/>
    <row r="1260" s="22" customFormat="1" x14ac:dyDescent="0.25"/>
    <row r="1261" s="22" customFormat="1" x14ac:dyDescent="0.25"/>
    <row r="1262" s="22" customFormat="1" x14ac:dyDescent="0.25"/>
    <row r="1263" s="22" customFormat="1" x14ac:dyDescent="0.25"/>
    <row r="1264" s="22" customFormat="1" x14ac:dyDescent="0.25"/>
    <row r="1265" s="22" customFormat="1" x14ac:dyDescent="0.25"/>
    <row r="1266" s="22" customFormat="1" x14ac:dyDescent="0.25"/>
    <row r="1267" s="22" customFormat="1" x14ac:dyDescent="0.25"/>
    <row r="1268" s="22" customFormat="1" x14ac:dyDescent="0.25"/>
    <row r="1269" s="22" customFormat="1" x14ac:dyDescent="0.25"/>
    <row r="1270" s="22" customFormat="1" x14ac:dyDescent="0.25"/>
    <row r="1271" s="22" customFormat="1" x14ac:dyDescent="0.25"/>
    <row r="1272" s="22" customFormat="1" x14ac:dyDescent="0.25"/>
    <row r="1273" s="22" customFormat="1" x14ac:dyDescent="0.25"/>
    <row r="1274" s="22" customFormat="1" x14ac:dyDescent="0.25"/>
    <row r="1275" s="22" customFormat="1" x14ac:dyDescent="0.25"/>
    <row r="1276" s="22" customFormat="1" x14ac:dyDescent="0.25"/>
    <row r="1277" s="22" customFormat="1" x14ac:dyDescent="0.25"/>
    <row r="1278" s="22" customFormat="1" x14ac:dyDescent="0.25"/>
    <row r="1279" s="22" customFormat="1" x14ac:dyDescent="0.25"/>
    <row r="1280" s="22" customFormat="1" x14ac:dyDescent="0.25"/>
    <row r="1281" s="22" customFormat="1" x14ac:dyDescent="0.25"/>
    <row r="1282" s="22" customFormat="1" x14ac:dyDescent="0.25"/>
    <row r="1283" s="22" customFormat="1" x14ac:dyDescent="0.25"/>
    <row r="1284" s="22" customFormat="1" x14ac:dyDescent="0.25"/>
    <row r="1285" s="22" customFormat="1" x14ac:dyDescent="0.25"/>
    <row r="1286" s="22" customFormat="1" x14ac:dyDescent="0.25"/>
    <row r="1287" s="22" customFormat="1" x14ac:dyDescent="0.25"/>
    <row r="1288" s="22" customFormat="1" x14ac:dyDescent="0.25"/>
    <row r="1289" s="22" customFormat="1" x14ac:dyDescent="0.25"/>
    <row r="1290" s="22" customFormat="1" x14ac:dyDescent="0.25"/>
    <row r="1291" s="22" customFormat="1" x14ac:dyDescent="0.25"/>
    <row r="1292" s="22" customFormat="1" x14ac:dyDescent="0.25"/>
    <row r="1293" s="22" customFormat="1" x14ac:dyDescent="0.25"/>
    <row r="1294" s="22" customFormat="1" x14ac:dyDescent="0.25"/>
    <row r="1295" s="22" customFormat="1" x14ac:dyDescent="0.25"/>
    <row r="1296" s="22" customFormat="1" x14ac:dyDescent="0.25"/>
    <row r="1297" s="22" customFormat="1" x14ac:dyDescent="0.25"/>
    <row r="1298" s="22" customFormat="1" x14ac:dyDescent="0.25"/>
    <row r="1299" s="22" customFormat="1" x14ac:dyDescent="0.25"/>
    <row r="1300" s="22" customFormat="1" x14ac:dyDescent="0.25"/>
    <row r="1301" s="22" customFormat="1" x14ac:dyDescent="0.25"/>
    <row r="1302" s="22" customFormat="1" x14ac:dyDescent="0.25"/>
    <row r="1303" s="22" customFormat="1" x14ac:dyDescent="0.25"/>
    <row r="1304" s="22" customFormat="1" x14ac:dyDescent="0.25"/>
    <row r="1305" s="22" customFormat="1" x14ac:dyDescent="0.25"/>
    <row r="1306" s="22" customFormat="1" x14ac:dyDescent="0.25"/>
    <row r="1307" s="22" customFormat="1" x14ac:dyDescent="0.25"/>
    <row r="1308" s="22" customFormat="1" x14ac:dyDescent="0.25"/>
    <row r="1309" s="22" customFormat="1" x14ac:dyDescent="0.25"/>
    <row r="1310" s="22" customFormat="1" x14ac:dyDescent="0.25"/>
    <row r="1311" s="22" customFormat="1" x14ac:dyDescent="0.25"/>
    <row r="1312" s="22" customFormat="1" x14ac:dyDescent="0.25"/>
    <row r="1313" s="22" customFormat="1" x14ac:dyDescent="0.25"/>
    <row r="1314" s="22" customFormat="1" x14ac:dyDescent="0.25"/>
    <row r="1315" s="22" customFormat="1" x14ac:dyDescent="0.25"/>
    <row r="1316" s="22" customFormat="1" x14ac:dyDescent="0.25"/>
    <row r="1317" s="22" customFormat="1" x14ac:dyDescent="0.25"/>
    <row r="1318" s="22" customFormat="1" x14ac:dyDescent="0.25"/>
    <row r="1319" s="22" customFormat="1" x14ac:dyDescent="0.25"/>
    <row r="1320" s="22" customFormat="1" x14ac:dyDescent="0.25"/>
    <row r="1321" s="22" customFormat="1" x14ac:dyDescent="0.25"/>
    <row r="1322" s="22" customFormat="1" x14ac:dyDescent="0.25"/>
    <row r="1323" s="22" customFormat="1" x14ac:dyDescent="0.25"/>
    <row r="1324" s="22" customFormat="1" x14ac:dyDescent="0.25"/>
    <row r="1325" s="22" customFormat="1" x14ac:dyDescent="0.25"/>
    <row r="1326" s="22" customFormat="1" x14ac:dyDescent="0.25"/>
    <row r="1327" s="22" customFormat="1" x14ac:dyDescent="0.25"/>
    <row r="1328" s="22" customFormat="1" x14ac:dyDescent="0.25"/>
    <row r="1329" s="22" customFormat="1" x14ac:dyDescent="0.25"/>
    <row r="1330" s="22" customFormat="1" x14ac:dyDescent="0.25"/>
    <row r="1331" s="22" customFormat="1" x14ac:dyDescent="0.25"/>
    <row r="1332" s="22" customFormat="1" x14ac:dyDescent="0.25"/>
    <row r="1333" s="22" customFormat="1" x14ac:dyDescent="0.25"/>
    <row r="1334" s="22" customFormat="1" x14ac:dyDescent="0.25"/>
    <row r="1335" s="22" customFormat="1" x14ac:dyDescent="0.25"/>
    <row r="1336" s="22" customFormat="1" x14ac:dyDescent="0.25"/>
    <row r="1337" s="22" customFormat="1" x14ac:dyDescent="0.25"/>
    <row r="1338" s="22" customFormat="1" x14ac:dyDescent="0.25"/>
    <row r="1339" s="22" customFormat="1" x14ac:dyDescent="0.25"/>
    <row r="1340" s="22" customFormat="1" x14ac:dyDescent="0.25"/>
    <row r="1341" s="22" customFormat="1" x14ac:dyDescent="0.25"/>
    <row r="1342" s="22" customFormat="1" x14ac:dyDescent="0.25"/>
    <row r="1343" s="22" customFormat="1" x14ac:dyDescent="0.25"/>
    <row r="1344" s="22" customFormat="1" x14ac:dyDescent="0.25"/>
    <row r="1345" s="22" customFormat="1" x14ac:dyDescent="0.25"/>
    <row r="1346" s="22" customFormat="1" x14ac:dyDescent="0.25"/>
    <row r="1347" s="22" customFormat="1" x14ac:dyDescent="0.25"/>
    <row r="1348" s="22" customFormat="1" x14ac:dyDescent="0.25"/>
    <row r="1349" s="22" customFormat="1" x14ac:dyDescent="0.25"/>
    <row r="1350" s="22" customFormat="1" x14ac:dyDescent="0.25"/>
    <row r="1351" s="22" customFormat="1" x14ac:dyDescent="0.25"/>
    <row r="1352" s="22" customFormat="1" x14ac:dyDescent="0.25"/>
    <row r="1353" s="22" customFormat="1" x14ac:dyDescent="0.25"/>
    <row r="1354" s="22" customFormat="1" x14ac:dyDescent="0.25"/>
    <row r="1355" s="22" customFormat="1" x14ac:dyDescent="0.25"/>
    <row r="1356" s="22" customFormat="1" x14ac:dyDescent="0.25"/>
    <row r="1357" s="22" customFormat="1" x14ac:dyDescent="0.25"/>
    <row r="1358" s="22" customFormat="1" x14ac:dyDescent="0.25"/>
    <row r="1359" s="22" customFormat="1" x14ac:dyDescent="0.25"/>
    <row r="1360" s="22" customFormat="1" x14ac:dyDescent="0.25"/>
    <row r="1361" s="22" customFormat="1" x14ac:dyDescent="0.25"/>
    <row r="1362" s="22" customFormat="1" x14ac:dyDescent="0.25"/>
    <row r="1363" s="22" customFormat="1" x14ac:dyDescent="0.25"/>
    <row r="1364" s="22" customFormat="1" x14ac:dyDescent="0.25"/>
    <row r="1365" s="22" customFormat="1" x14ac:dyDescent="0.25"/>
    <row r="1366" s="22" customFormat="1" x14ac:dyDescent="0.25"/>
    <row r="1367" s="22" customFormat="1" x14ac:dyDescent="0.25"/>
    <row r="1368" s="22" customFormat="1" x14ac:dyDescent="0.25"/>
    <row r="1369" s="22" customFormat="1" x14ac:dyDescent="0.25"/>
    <row r="1370" s="22" customFormat="1" x14ac:dyDescent="0.25"/>
    <row r="1371" s="22" customFormat="1" x14ac:dyDescent="0.25"/>
    <row r="1372" s="22" customFormat="1" x14ac:dyDescent="0.25"/>
    <row r="1373" s="22" customFormat="1" x14ac:dyDescent="0.25"/>
    <row r="1374" s="22" customFormat="1" x14ac:dyDescent="0.25"/>
    <row r="1375" s="22" customFormat="1" x14ac:dyDescent="0.25"/>
    <row r="1376" s="22" customFormat="1" x14ac:dyDescent="0.25"/>
    <row r="1377" s="22" customFormat="1" x14ac:dyDescent="0.25"/>
    <row r="1378" s="22" customFormat="1" x14ac:dyDescent="0.25"/>
    <row r="1379" s="22" customFormat="1" x14ac:dyDescent="0.25"/>
    <row r="1380" s="22" customFormat="1" x14ac:dyDescent="0.25"/>
    <row r="1381" s="22" customFormat="1" x14ac:dyDescent="0.25"/>
    <row r="1382" s="22" customFormat="1" x14ac:dyDescent="0.25"/>
    <row r="1383" s="22" customFormat="1" x14ac:dyDescent="0.25"/>
    <row r="1384" s="22" customFormat="1" x14ac:dyDescent="0.25"/>
    <row r="1385" s="22" customFormat="1" x14ac:dyDescent="0.25"/>
    <row r="1386" s="22" customFormat="1" x14ac:dyDescent="0.25"/>
    <row r="1387" s="22" customFormat="1" x14ac:dyDescent="0.25"/>
    <row r="1388" s="22" customFormat="1" x14ac:dyDescent="0.25"/>
    <row r="1389" s="22" customFormat="1" x14ac:dyDescent="0.25"/>
    <row r="1390" s="22" customFormat="1" x14ac:dyDescent="0.25"/>
    <row r="1391" s="22" customFormat="1" x14ac:dyDescent="0.25"/>
    <row r="1392" s="22" customFormat="1" x14ac:dyDescent="0.25"/>
    <row r="1393" s="22" customFormat="1" x14ac:dyDescent="0.25"/>
    <row r="1394" s="22" customFormat="1" x14ac:dyDescent="0.25"/>
    <row r="1395" s="22" customFormat="1" x14ac:dyDescent="0.25"/>
    <row r="1396" s="22" customFormat="1" x14ac:dyDescent="0.25"/>
    <row r="1397" s="22" customFormat="1" x14ac:dyDescent="0.25"/>
    <row r="1398" s="22" customFormat="1" x14ac:dyDescent="0.25"/>
    <row r="1399" s="22" customFormat="1" x14ac:dyDescent="0.25"/>
    <row r="1400" s="22" customFormat="1" x14ac:dyDescent="0.25"/>
    <row r="1401" s="22" customFormat="1" x14ac:dyDescent="0.25"/>
    <row r="1402" s="22" customFormat="1" x14ac:dyDescent="0.25"/>
    <row r="1403" s="22" customFormat="1" x14ac:dyDescent="0.25"/>
    <row r="1404" s="22" customFormat="1" x14ac:dyDescent="0.25"/>
    <row r="1405" s="22" customFormat="1" x14ac:dyDescent="0.25"/>
    <row r="1406" s="22" customFormat="1" x14ac:dyDescent="0.25"/>
    <row r="1407" s="22" customFormat="1" x14ac:dyDescent="0.25"/>
    <row r="1408" s="22" customFormat="1" x14ac:dyDescent="0.25"/>
    <row r="1409" s="22" customFormat="1" x14ac:dyDescent="0.25"/>
    <row r="1410" s="22" customFormat="1" x14ac:dyDescent="0.25"/>
    <row r="1411" s="22" customFormat="1" x14ac:dyDescent="0.25"/>
    <row r="1412" s="22" customFormat="1" x14ac:dyDescent="0.25"/>
    <row r="1413" s="22" customFormat="1" x14ac:dyDescent="0.25"/>
    <row r="1414" s="22" customFormat="1" x14ac:dyDescent="0.25"/>
    <row r="1415" s="22" customFormat="1" x14ac:dyDescent="0.25"/>
    <row r="1416" s="22" customFormat="1" x14ac:dyDescent="0.25"/>
    <row r="1417" s="22" customFormat="1" x14ac:dyDescent="0.25"/>
    <row r="1418" s="22" customFormat="1" x14ac:dyDescent="0.25"/>
    <row r="1419" s="22" customFormat="1" x14ac:dyDescent="0.25"/>
    <row r="1420" s="22" customFormat="1" x14ac:dyDescent="0.25"/>
    <row r="1421" s="22" customFormat="1" x14ac:dyDescent="0.25"/>
    <row r="1422" s="22" customFormat="1" x14ac:dyDescent="0.25"/>
    <row r="1423" s="22" customFormat="1" x14ac:dyDescent="0.25"/>
    <row r="1424" s="22" customFormat="1" x14ac:dyDescent="0.25"/>
    <row r="1425" s="22" customFormat="1" x14ac:dyDescent="0.25"/>
    <row r="1426" s="22" customFormat="1" x14ac:dyDescent="0.25"/>
    <row r="1427" s="22" customFormat="1" x14ac:dyDescent="0.25"/>
    <row r="1428" s="22" customFormat="1" x14ac:dyDescent="0.25"/>
    <row r="1429" s="22" customFormat="1" x14ac:dyDescent="0.25"/>
    <row r="1430" s="22" customFormat="1" x14ac:dyDescent="0.25"/>
    <row r="1431" s="22" customFormat="1" x14ac:dyDescent="0.25"/>
    <row r="1432" s="22" customFormat="1" x14ac:dyDescent="0.25"/>
    <row r="1433" s="22" customFormat="1" x14ac:dyDescent="0.25"/>
    <row r="1434" s="22" customFormat="1" x14ac:dyDescent="0.25"/>
    <row r="1435" s="22" customFormat="1" x14ac:dyDescent="0.25"/>
    <row r="1436" s="22" customFormat="1" x14ac:dyDescent="0.25"/>
    <row r="1437" s="22" customFormat="1" x14ac:dyDescent="0.25"/>
    <row r="1438" s="22" customFormat="1" x14ac:dyDescent="0.25"/>
    <row r="1439" s="22" customFormat="1" x14ac:dyDescent="0.25"/>
    <row r="1440" s="22" customFormat="1" x14ac:dyDescent="0.25"/>
    <row r="1441" s="22" customFormat="1" x14ac:dyDescent="0.25"/>
    <row r="1442" s="22" customFormat="1" x14ac:dyDescent="0.25"/>
    <row r="1443" s="22" customFormat="1" x14ac:dyDescent="0.25"/>
    <row r="1444" s="22" customFormat="1" x14ac:dyDescent="0.25"/>
    <row r="1445" s="22" customFormat="1" x14ac:dyDescent="0.25"/>
    <row r="1446" s="22" customFormat="1" x14ac:dyDescent="0.25"/>
    <row r="1447" s="22" customFormat="1" x14ac:dyDescent="0.25"/>
    <row r="1448" s="22" customFormat="1" x14ac:dyDescent="0.25"/>
    <row r="1449" s="22" customFormat="1" x14ac:dyDescent="0.25"/>
    <row r="1450" s="22" customFormat="1" x14ac:dyDescent="0.25"/>
    <row r="1451" s="22" customFormat="1" x14ac:dyDescent="0.25"/>
    <row r="1452" s="22" customFormat="1" x14ac:dyDescent="0.25"/>
    <row r="1453" s="22" customFormat="1" x14ac:dyDescent="0.25"/>
    <row r="1454" s="22" customFormat="1" x14ac:dyDescent="0.25"/>
    <row r="1455" s="22" customFormat="1" x14ac:dyDescent="0.25"/>
    <row r="1456" s="22" customFormat="1" x14ac:dyDescent="0.25"/>
    <row r="1457" s="22" customFormat="1" x14ac:dyDescent="0.25"/>
    <row r="1458" s="22" customFormat="1" x14ac:dyDescent="0.25"/>
    <row r="1459" s="22" customFormat="1" x14ac:dyDescent="0.25"/>
    <row r="1460" s="22" customFormat="1" x14ac:dyDescent="0.25"/>
    <row r="1461" s="22" customFormat="1" x14ac:dyDescent="0.25"/>
    <row r="1462" s="22" customFormat="1" x14ac:dyDescent="0.25"/>
    <row r="1463" s="22" customFormat="1" x14ac:dyDescent="0.25"/>
    <row r="1464" s="22" customFormat="1" x14ac:dyDescent="0.25"/>
    <row r="1465" s="22" customFormat="1" x14ac:dyDescent="0.25"/>
    <row r="1466" s="22" customFormat="1" x14ac:dyDescent="0.25"/>
    <row r="1467" s="22" customFormat="1" x14ac:dyDescent="0.25"/>
    <row r="1468" s="22" customFormat="1" x14ac:dyDescent="0.25"/>
    <row r="1469" s="22" customFormat="1" x14ac:dyDescent="0.25"/>
    <row r="1470" s="22" customFormat="1" x14ac:dyDescent="0.25"/>
    <row r="1471" s="22" customFormat="1" x14ac:dyDescent="0.25"/>
    <row r="1472" s="22" customFormat="1" x14ac:dyDescent="0.25"/>
    <row r="1473" s="22" customFormat="1" x14ac:dyDescent="0.25"/>
    <row r="1474" s="22" customFormat="1" x14ac:dyDescent="0.25"/>
    <row r="1475" s="22" customFormat="1" x14ac:dyDescent="0.25"/>
    <row r="1476" s="22" customFormat="1" x14ac:dyDescent="0.25"/>
    <row r="1477" s="22" customFormat="1" x14ac:dyDescent="0.25"/>
    <row r="1478" s="22" customFormat="1" x14ac:dyDescent="0.25"/>
    <row r="1479" s="22" customFormat="1" x14ac:dyDescent="0.25"/>
    <row r="1480" s="22" customFormat="1" x14ac:dyDescent="0.25"/>
    <row r="1481" s="22" customFormat="1" x14ac:dyDescent="0.25"/>
    <row r="1482" s="22" customFormat="1" x14ac:dyDescent="0.25"/>
    <row r="1483" s="22" customFormat="1" x14ac:dyDescent="0.25"/>
    <row r="1484" s="22" customFormat="1" x14ac:dyDescent="0.25"/>
    <row r="1485" s="22" customFormat="1" x14ac:dyDescent="0.25"/>
    <row r="1486" s="22" customFormat="1" x14ac:dyDescent="0.25"/>
    <row r="1487" s="22" customFormat="1" x14ac:dyDescent="0.25"/>
    <row r="1488" s="22" customFormat="1" x14ac:dyDescent="0.25"/>
    <row r="1489" s="22" customFormat="1" x14ac:dyDescent="0.25"/>
    <row r="1490" s="22" customFormat="1" x14ac:dyDescent="0.25"/>
    <row r="1491" s="22" customFormat="1" x14ac:dyDescent="0.25"/>
    <row r="1492" s="22" customFormat="1" x14ac:dyDescent="0.25"/>
    <row r="1493" s="22" customFormat="1" x14ac:dyDescent="0.25"/>
    <row r="1494" s="22" customFormat="1" x14ac:dyDescent="0.25"/>
    <row r="1495" s="22" customFormat="1" x14ac:dyDescent="0.25"/>
    <row r="1496" s="22" customFormat="1" x14ac:dyDescent="0.25"/>
    <row r="1497" s="22" customFormat="1" x14ac:dyDescent="0.25"/>
    <row r="1498" s="22" customFormat="1" x14ac:dyDescent="0.25"/>
    <row r="1499" s="22" customFormat="1" x14ac:dyDescent="0.25"/>
    <row r="1500" s="22" customFormat="1" x14ac:dyDescent="0.25"/>
    <row r="1501" s="22" customFormat="1" x14ac:dyDescent="0.25"/>
    <row r="1502" s="22" customFormat="1" x14ac:dyDescent="0.25"/>
    <row r="1503" s="22" customFormat="1" x14ac:dyDescent="0.25"/>
    <row r="1504" s="22" customFormat="1" x14ac:dyDescent="0.25"/>
    <row r="1505" s="22" customFormat="1" x14ac:dyDescent="0.25"/>
    <row r="1506" s="22" customFormat="1" x14ac:dyDescent="0.25"/>
    <row r="1507" s="22" customFormat="1" x14ac:dyDescent="0.25"/>
    <row r="1508" s="22" customFormat="1" x14ac:dyDescent="0.25"/>
    <row r="1509" s="22" customFormat="1" x14ac:dyDescent="0.25"/>
    <row r="1510" s="22" customFormat="1" x14ac:dyDescent="0.25"/>
    <row r="1511" s="22" customFormat="1" x14ac:dyDescent="0.25"/>
    <row r="1512" s="22" customFormat="1" x14ac:dyDescent="0.25"/>
    <row r="1513" s="22" customFormat="1" x14ac:dyDescent="0.25"/>
    <row r="1514" s="22" customFormat="1" x14ac:dyDescent="0.25"/>
    <row r="1515" s="22" customFormat="1" x14ac:dyDescent="0.25"/>
    <row r="1516" s="22" customFormat="1" x14ac:dyDescent="0.25"/>
    <row r="1517" s="22" customFormat="1" x14ac:dyDescent="0.25"/>
    <row r="1518" s="22" customFormat="1" x14ac:dyDescent="0.25"/>
    <row r="1519" s="22" customFormat="1" x14ac:dyDescent="0.25"/>
    <row r="1520" s="22" customFormat="1" x14ac:dyDescent="0.25"/>
    <row r="1521" s="22" customFormat="1" x14ac:dyDescent="0.25"/>
    <row r="1522" s="22" customFormat="1" x14ac:dyDescent="0.25"/>
    <row r="1523" s="22" customFormat="1" x14ac:dyDescent="0.25"/>
    <row r="1524" s="22" customFormat="1" x14ac:dyDescent="0.25"/>
    <row r="1525" s="22" customFormat="1" x14ac:dyDescent="0.25"/>
    <row r="1526" s="22" customFormat="1" x14ac:dyDescent="0.25"/>
    <row r="1527" s="22" customFormat="1" x14ac:dyDescent="0.25"/>
    <row r="1528" s="22" customFormat="1" x14ac:dyDescent="0.25"/>
    <row r="1529" s="22" customFormat="1" x14ac:dyDescent="0.25"/>
    <row r="1530" s="22" customFormat="1" x14ac:dyDescent="0.25"/>
    <row r="1531" s="22" customFormat="1" x14ac:dyDescent="0.25"/>
    <row r="1532" s="22" customFormat="1" x14ac:dyDescent="0.25"/>
    <row r="1533" s="22" customFormat="1" x14ac:dyDescent="0.25"/>
    <row r="1534" s="22" customFormat="1" x14ac:dyDescent="0.25"/>
    <row r="1535" s="22" customFormat="1" x14ac:dyDescent="0.25"/>
    <row r="1536" s="22" customFormat="1" x14ac:dyDescent="0.25"/>
    <row r="1537" s="22" customFormat="1" x14ac:dyDescent="0.25"/>
    <row r="1538" s="22" customFormat="1" x14ac:dyDescent="0.25"/>
    <row r="1539" s="22" customFormat="1" x14ac:dyDescent="0.25"/>
    <row r="1540" s="22" customFormat="1" x14ac:dyDescent="0.25"/>
    <row r="1541" s="22" customFormat="1" x14ac:dyDescent="0.25"/>
    <row r="1542" s="22" customFormat="1" x14ac:dyDescent="0.25"/>
    <row r="1543" s="22" customFormat="1" x14ac:dyDescent="0.25"/>
    <row r="1544" s="22" customFormat="1" x14ac:dyDescent="0.25"/>
    <row r="1545" s="22" customFormat="1" x14ac:dyDescent="0.25"/>
    <row r="1546" s="22" customFormat="1" x14ac:dyDescent="0.25"/>
    <row r="1547" s="22" customFormat="1" x14ac:dyDescent="0.25"/>
    <row r="1548" s="22" customFormat="1" x14ac:dyDescent="0.25"/>
    <row r="1549" s="22" customFormat="1" x14ac:dyDescent="0.25"/>
    <row r="1550" s="22" customFormat="1" x14ac:dyDescent="0.25"/>
    <row r="1551" s="22" customFormat="1" x14ac:dyDescent="0.25"/>
    <row r="1552" s="22" customFormat="1" x14ac:dyDescent="0.25"/>
    <row r="1553" s="22" customFormat="1" x14ac:dyDescent="0.25"/>
    <row r="1554" s="22" customFormat="1" x14ac:dyDescent="0.25"/>
    <row r="1555" s="22" customFormat="1" x14ac:dyDescent="0.25"/>
    <row r="1556" s="22" customFormat="1" x14ac:dyDescent="0.25"/>
    <row r="1557" s="22" customFormat="1" x14ac:dyDescent="0.25"/>
    <row r="1558" s="22" customFormat="1" x14ac:dyDescent="0.25"/>
    <row r="1559" s="22" customFormat="1" x14ac:dyDescent="0.25"/>
    <row r="1560" s="22" customFormat="1" x14ac:dyDescent="0.25"/>
    <row r="1561" s="22" customFormat="1" x14ac:dyDescent="0.25"/>
    <row r="1562" s="22" customFormat="1" x14ac:dyDescent="0.25"/>
    <row r="1563" s="22" customFormat="1" x14ac:dyDescent="0.25"/>
    <row r="1564" s="22" customFormat="1" x14ac:dyDescent="0.25"/>
    <row r="1565" s="22" customFormat="1" x14ac:dyDescent="0.25"/>
    <row r="1566" s="22" customFormat="1" x14ac:dyDescent="0.25"/>
    <row r="1567" s="22" customFormat="1" x14ac:dyDescent="0.25"/>
    <row r="1568" s="22" customFormat="1" x14ac:dyDescent="0.25"/>
    <row r="1569" s="22" customFormat="1" x14ac:dyDescent="0.25"/>
    <row r="1570" s="22" customFormat="1" x14ac:dyDescent="0.25"/>
    <row r="1571" s="22" customFormat="1" x14ac:dyDescent="0.25"/>
    <row r="1572" s="22" customFormat="1" x14ac:dyDescent="0.25"/>
    <row r="1573" s="22" customFormat="1" x14ac:dyDescent="0.25"/>
    <row r="1574" s="22" customFormat="1" x14ac:dyDescent="0.25"/>
    <row r="1575" s="22" customFormat="1" x14ac:dyDescent="0.25"/>
    <row r="1576" s="22" customFormat="1" x14ac:dyDescent="0.25"/>
    <row r="1577" s="22" customFormat="1" x14ac:dyDescent="0.25"/>
    <row r="1578" s="22" customFormat="1" x14ac:dyDescent="0.25"/>
    <row r="1579" s="22" customFormat="1" x14ac:dyDescent="0.25"/>
    <row r="1580" s="22" customFormat="1" x14ac:dyDescent="0.25"/>
    <row r="1581" s="22" customFormat="1" x14ac:dyDescent="0.25"/>
    <row r="1582" s="22" customFormat="1" x14ac:dyDescent="0.25"/>
    <row r="1583" s="22" customFormat="1" x14ac:dyDescent="0.25"/>
    <row r="1584" s="22" customFormat="1" x14ac:dyDescent="0.25"/>
    <row r="1585" s="22" customFormat="1" x14ac:dyDescent="0.25"/>
    <row r="1586" s="22" customFormat="1" x14ac:dyDescent="0.25"/>
    <row r="1587" s="22" customFormat="1" x14ac:dyDescent="0.25"/>
    <row r="1588" s="22" customFormat="1" x14ac:dyDescent="0.25"/>
    <row r="1589" s="22" customFormat="1" x14ac:dyDescent="0.25"/>
    <row r="1590" s="22" customFormat="1" x14ac:dyDescent="0.25"/>
    <row r="1591" s="22" customFormat="1" x14ac:dyDescent="0.25"/>
    <row r="1592" s="22" customFormat="1" x14ac:dyDescent="0.25"/>
    <row r="1593" s="22" customFormat="1" x14ac:dyDescent="0.25"/>
    <row r="1594" s="22" customFormat="1" x14ac:dyDescent="0.25"/>
    <row r="1595" s="22" customFormat="1" x14ac:dyDescent="0.25"/>
    <row r="1596" s="22" customFormat="1" x14ac:dyDescent="0.25"/>
    <row r="1597" s="22" customFormat="1" x14ac:dyDescent="0.25"/>
    <row r="1598" s="22" customFormat="1" x14ac:dyDescent="0.25"/>
    <row r="1599" s="22" customFormat="1" x14ac:dyDescent="0.25"/>
    <row r="1600" s="22" customFormat="1" x14ac:dyDescent="0.25"/>
    <row r="1601" s="22" customFormat="1" x14ac:dyDescent="0.25"/>
    <row r="1602" s="22" customFormat="1" x14ac:dyDescent="0.25"/>
    <row r="1603" s="22" customFormat="1" x14ac:dyDescent="0.25"/>
    <row r="1604" s="22" customFormat="1" x14ac:dyDescent="0.25"/>
    <row r="1605" s="22" customFormat="1" x14ac:dyDescent="0.25"/>
    <row r="1606" s="22" customFormat="1" x14ac:dyDescent="0.25"/>
    <row r="1607" s="22" customFormat="1" x14ac:dyDescent="0.25"/>
    <row r="1608" s="22" customFormat="1" x14ac:dyDescent="0.25"/>
    <row r="1609" s="22" customFormat="1" x14ac:dyDescent="0.25"/>
    <row r="1610" s="22" customFormat="1" x14ac:dyDescent="0.25"/>
    <row r="1611" s="22" customFormat="1" x14ac:dyDescent="0.25"/>
    <row r="1612" s="22" customFormat="1" x14ac:dyDescent="0.25"/>
    <row r="1613" s="22" customFormat="1" x14ac:dyDescent="0.25"/>
    <row r="1614" s="22" customFormat="1" x14ac:dyDescent="0.25"/>
    <row r="1615" s="22" customFormat="1" x14ac:dyDescent="0.25"/>
    <row r="1616" s="22" customFormat="1" x14ac:dyDescent="0.25"/>
    <row r="1617" s="22" customFormat="1" x14ac:dyDescent="0.25"/>
    <row r="1618" s="22" customFormat="1" x14ac:dyDescent="0.25"/>
    <row r="1619" s="22" customFormat="1" x14ac:dyDescent="0.25"/>
    <row r="1620" s="22" customFormat="1" x14ac:dyDescent="0.25"/>
    <row r="1621" s="22" customFormat="1" x14ac:dyDescent="0.25"/>
    <row r="1622" s="22" customFormat="1" x14ac:dyDescent="0.25"/>
    <row r="1623" s="22" customFormat="1" x14ac:dyDescent="0.25"/>
    <row r="1624" s="22" customFormat="1" x14ac:dyDescent="0.25"/>
    <row r="1625" s="22" customFormat="1" x14ac:dyDescent="0.25"/>
    <row r="1626" s="22" customFormat="1" x14ac:dyDescent="0.25"/>
    <row r="1627" s="22" customFormat="1" x14ac:dyDescent="0.25"/>
    <row r="1628" s="22" customFormat="1" x14ac:dyDescent="0.25"/>
    <row r="1629" s="22" customFormat="1" x14ac:dyDescent="0.25"/>
    <row r="1630" s="22" customFormat="1" x14ac:dyDescent="0.25"/>
    <row r="1631" s="22" customFormat="1" x14ac:dyDescent="0.25"/>
    <row r="1632" s="22" customFormat="1" x14ac:dyDescent="0.25"/>
    <row r="1633" s="22" customFormat="1" x14ac:dyDescent="0.25"/>
    <row r="1634" s="22" customFormat="1" x14ac:dyDescent="0.25"/>
    <row r="1635" s="22" customFormat="1" x14ac:dyDescent="0.25"/>
    <row r="1636" s="22" customFormat="1" x14ac:dyDescent="0.25"/>
    <row r="1637" s="22" customFormat="1" x14ac:dyDescent="0.25"/>
    <row r="1638" s="22" customFormat="1" x14ac:dyDescent="0.25"/>
    <row r="1639" s="22" customFormat="1" x14ac:dyDescent="0.25"/>
    <row r="1640" s="22" customFormat="1" x14ac:dyDescent="0.25"/>
    <row r="1641" s="22" customFormat="1" x14ac:dyDescent="0.25"/>
    <row r="1642" s="22" customFormat="1" x14ac:dyDescent="0.25"/>
    <row r="1643" s="22" customFormat="1" x14ac:dyDescent="0.25"/>
    <row r="1644" s="22" customFormat="1" x14ac:dyDescent="0.25"/>
    <row r="1645" s="22" customFormat="1" x14ac:dyDescent="0.25"/>
    <row r="1646" s="22" customFormat="1" x14ac:dyDescent="0.25"/>
    <row r="1647" s="22" customFormat="1" x14ac:dyDescent="0.25"/>
    <row r="1648" s="22" customFormat="1" x14ac:dyDescent="0.25"/>
    <row r="1649" s="22" customFormat="1" x14ac:dyDescent="0.25"/>
    <row r="1650" s="22" customFormat="1" x14ac:dyDescent="0.25"/>
    <row r="1651" s="22" customFormat="1" x14ac:dyDescent="0.25"/>
    <row r="1652" s="22" customFormat="1" x14ac:dyDescent="0.25"/>
    <row r="1653" s="22" customFormat="1" x14ac:dyDescent="0.25"/>
    <row r="1654" s="22" customFormat="1" x14ac:dyDescent="0.25"/>
    <row r="1655" s="22" customFormat="1" x14ac:dyDescent="0.25"/>
    <row r="1656" s="22" customFormat="1" x14ac:dyDescent="0.25"/>
    <row r="1657" s="22" customFormat="1" x14ac:dyDescent="0.25"/>
    <row r="1658" s="22" customFormat="1" x14ac:dyDescent="0.25"/>
    <row r="1659" s="22" customFormat="1" x14ac:dyDescent="0.25"/>
    <row r="1660" s="22" customFormat="1" x14ac:dyDescent="0.25"/>
    <row r="1661" s="22" customFormat="1" x14ac:dyDescent="0.25"/>
    <row r="1662" s="22" customFormat="1" x14ac:dyDescent="0.25"/>
    <row r="1663" s="22" customFormat="1" x14ac:dyDescent="0.25"/>
    <row r="1664" s="22" customFormat="1" x14ac:dyDescent="0.25"/>
    <row r="1665" s="22" customFormat="1" x14ac:dyDescent="0.25"/>
    <row r="1666" s="22" customFormat="1" x14ac:dyDescent="0.25"/>
    <row r="1667" s="22" customFormat="1" x14ac:dyDescent="0.25"/>
    <row r="1668" s="22" customFormat="1" x14ac:dyDescent="0.25"/>
    <row r="1669" s="22" customFormat="1" x14ac:dyDescent="0.25"/>
    <row r="1670" s="22" customFormat="1" x14ac:dyDescent="0.25"/>
    <row r="1671" s="22" customFormat="1" x14ac:dyDescent="0.25"/>
    <row r="1672" s="22" customFormat="1" x14ac:dyDescent="0.25"/>
    <row r="1673" s="22" customFormat="1" x14ac:dyDescent="0.25"/>
    <row r="1674" s="22" customFormat="1" x14ac:dyDescent="0.25"/>
    <row r="1675" s="22" customFormat="1" x14ac:dyDescent="0.25"/>
    <row r="1676" s="22" customFormat="1" x14ac:dyDescent="0.25"/>
    <row r="1677" s="22" customFormat="1" x14ac:dyDescent="0.25"/>
    <row r="1678" s="22" customFormat="1" x14ac:dyDescent="0.25"/>
    <row r="1679" s="22" customFormat="1" x14ac:dyDescent="0.25"/>
    <row r="1680" s="22" customFormat="1" x14ac:dyDescent="0.25"/>
    <row r="1681" s="22" customFormat="1" x14ac:dyDescent="0.25"/>
    <row r="1682" s="22" customFormat="1" x14ac:dyDescent="0.25"/>
    <row r="1683" s="22" customFormat="1" x14ac:dyDescent="0.25"/>
    <row r="1684" s="22" customFormat="1" x14ac:dyDescent="0.25"/>
    <row r="1685" s="22" customFormat="1" x14ac:dyDescent="0.25"/>
    <row r="1686" s="22" customFormat="1" x14ac:dyDescent="0.25"/>
    <row r="1687" s="22" customFormat="1" x14ac:dyDescent="0.25"/>
    <row r="1688" s="22" customFormat="1" x14ac:dyDescent="0.25"/>
    <row r="1689" s="22" customFormat="1" x14ac:dyDescent="0.25"/>
    <row r="1690" s="22" customFormat="1" x14ac:dyDescent="0.25"/>
    <row r="1691" s="22" customFormat="1" x14ac:dyDescent="0.25"/>
    <row r="1692" s="22" customFormat="1" x14ac:dyDescent="0.25"/>
    <row r="1693" s="22" customFormat="1" x14ac:dyDescent="0.25"/>
    <row r="1694" s="22" customFormat="1" x14ac:dyDescent="0.25"/>
    <row r="1695" s="22" customFormat="1" x14ac:dyDescent="0.25"/>
    <row r="1696" s="22" customFormat="1" x14ac:dyDescent="0.25"/>
    <row r="1697" s="22" customFormat="1" x14ac:dyDescent="0.25"/>
    <row r="1698" s="22" customFormat="1" x14ac:dyDescent="0.25"/>
    <row r="1699" s="22" customFormat="1" x14ac:dyDescent="0.25"/>
    <row r="1700" s="22" customFormat="1" x14ac:dyDescent="0.25"/>
    <row r="1701" s="22" customFormat="1" x14ac:dyDescent="0.25"/>
    <row r="1702" s="22" customFormat="1" x14ac:dyDescent="0.25"/>
    <row r="1703" s="22" customFormat="1" x14ac:dyDescent="0.25"/>
    <row r="1704" s="22" customFormat="1" x14ac:dyDescent="0.25"/>
    <row r="1705" s="22" customFormat="1" x14ac:dyDescent="0.25"/>
    <row r="1706" s="22" customFormat="1" x14ac:dyDescent="0.25"/>
    <row r="1707" s="22" customFormat="1" x14ac:dyDescent="0.25"/>
    <row r="1708" s="22" customFormat="1" x14ac:dyDescent="0.25"/>
    <row r="1709" s="22" customFormat="1" x14ac:dyDescent="0.25"/>
    <row r="1710" s="22" customFormat="1" x14ac:dyDescent="0.25"/>
    <row r="1711" s="22" customFormat="1" x14ac:dyDescent="0.25"/>
    <row r="1712" s="22" customFormat="1" x14ac:dyDescent="0.25"/>
    <row r="1713" s="22" customFormat="1" x14ac:dyDescent="0.25"/>
    <row r="1714" s="22" customFormat="1" x14ac:dyDescent="0.25"/>
    <row r="1715" s="22" customFormat="1" x14ac:dyDescent="0.25"/>
    <row r="1716" s="22" customFormat="1" x14ac:dyDescent="0.25"/>
    <row r="1717" s="22" customFormat="1" x14ac:dyDescent="0.25"/>
    <row r="1718" s="22" customFormat="1" x14ac:dyDescent="0.25"/>
    <row r="1719" s="22" customFormat="1" x14ac:dyDescent="0.25"/>
    <row r="1720" s="22" customFormat="1" x14ac:dyDescent="0.25"/>
    <row r="1721" s="22" customFormat="1" x14ac:dyDescent="0.25"/>
    <row r="1722" s="22" customFormat="1" x14ac:dyDescent="0.25"/>
    <row r="1723" s="22" customFormat="1" x14ac:dyDescent="0.25"/>
    <row r="1724" s="22" customFormat="1" x14ac:dyDescent="0.25"/>
    <row r="1725" s="22" customFormat="1" x14ac:dyDescent="0.25"/>
    <row r="1726" s="22" customFormat="1" x14ac:dyDescent="0.25"/>
    <row r="1727" s="22" customFormat="1" x14ac:dyDescent="0.25"/>
    <row r="1728" s="22" customFormat="1" x14ac:dyDescent="0.25"/>
    <row r="1729" s="22" customFormat="1" x14ac:dyDescent="0.25"/>
    <row r="1730" s="22" customFormat="1" x14ac:dyDescent="0.25"/>
    <row r="1731" s="22" customFormat="1" x14ac:dyDescent="0.25"/>
    <row r="1732" s="22" customFormat="1" x14ac:dyDescent="0.25"/>
    <row r="1733" s="22" customFormat="1" x14ac:dyDescent="0.25"/>
    <row r="1734" s="22" customFormat="1" x14ac:dyDescent="0.25"/>
    <row r="1735" s="22" customFormat="1" x14ac:dyDescent="0.25"/>
    <row r="1736" s="22" customFormat="1" x14ac:dyDescent="0.25"/>
    <row r="1737" s="22" customFormat="1" x14ac:dyDescent="0.25"/>
    <row r="1738" s="22" customFormat="1" x14ac:dyDescent="0.25"/>
    <row r="1739" s="22" customFormat="1" x14ac:dyDescent="0.25"/>
    <row r="1740" s="22" customFormat="1" x14ac:dyDescent="0.25"/>
    <row r="1741" s="22" customFormat="1" x14ac:dyDescent="0.25"/>
    <row r="1742" s="22" customFormat="1" x14ac:dyDescent="0.25"/>
    <row r="1743" s="22" customFormat="1" x14ac:dyDescent="0.25"/>
    <row r="1744" s="22" customFormat="1" x14ac:dyDescent="0.25"/>
    <row r="1745" s="22" customFormat="1" x14ac:dyDescent="0.25"/>
    <row r="1746" s="22" customFormat="1" x14ac:dyDescent="0.25"/>
    <row r="1747" s="22" customFormat="1" x14ac:dyDescent="0.25"/>
    <row r="1748" s="22" customFormat="1" x14ac:dyDescent="0.25"/>
    <row r="1749" s="22" customFormat="1" x14ac:dyDescent="0.25"/>
    <row r="1750" s="22" customFormat="1" x14ac:dyDescent="0.25"/>
    <row r="1751" s="22" customFormat="1" x14ac:dyDescent="0.25"/>
    <row r="1752" s="22" customFormat="1" x14ac:dyDescent="0.25"/>
    <row r="1753" s="22" customFormat="1" x14ac:dyDescent="0.25"/>
    <row r="1754" s="22" customFormat="1" x14ac:dyDescent="0.25"/>
    <row r="1755" s="22" customFormat="1" x14ac:dyDescent="0.25"/>
    <row r="1756" s="22" customFormat="1" x14ac:dyDescent="0.25"/>
    <row r="1757" s="22" customFormat="1" x14ac:dyDescent="0.25"/>
    <row r="1758" s="22" customFormat="1" x14ac:dyDescent="0.25"/>
    <row r="1759" s="22" customFormat="1" x14ac:dyDescent="0.25"/>
    <row r="1760" s="22" customFormat="1" x14ac:dyDescent="0.25"/>
    <row r="1761" s="22" customFormat="1" x14ac:dyDescent="0.25"/>
    <row r="1762" s="22" customFormat="1" x14ac:dyDescent="0.25"/>
    <row r="1763" s="22" customFormat="1" x14ac:dyDescent="0.25"/>
    <row r="1764" s="22" customFormat="1" x14ac:dyDescent="0.25"/>
    <row r="1765" s="22" customFormat="1" x14ac:dyDescent="0.25"/>
    <row r="1766" s="22" customFormat="1" x14ac:dyDescent="0.25"/>
    <row r="1767" s="22" customFormat="1" x14ac:dyDescent="0.25"/>
    <row r="1768" s="22" customFormat="1" x14ac:dyDescent="0.25"/>
    <row r="1769" s="22" customFormat="1" x14ac:dyDescent="0.25"/>
    <row r="1770" s="22" customFormat="1" x14ac:dyDescent="0.25"/>
    <row r="1771" s="22" customFormat="1" x14ac:dyDescent="0.25"/>
    <row r="1772" s="22" customFormat="1" x14ac:dyDescent="0.25"/>
    <row r="1773" s="22" customFormat="1" x14ac:dyDescent="0.25"/>
    <row r="1774" s="22" customFormat="1" x14ac:dyDescent="0.25"/>
    <row r="1775" s="22" customFormat="1" x14ac:dyDescent="0.25"/>
    <row r="1776" s="22" customFormat="1" x14ac:dyDescent="0.25"/>
    <row r="1777" s="22" customFormat="1" x14ac:dyDescent="0.25"/>
    <row r="1778" s="22" customFormat="1" x14ac:dyDescent="0.25"/>
    <row r="1779" s="22" customFormat="1" x14ac:dyDescent="0.25"/>
    <row r="1780" s="22" customFormat="1" x14ac:dyDescent="0.25"/>
    <row r="1781" s="22" customFormat="1" x14ac:dyDescent="0.25"/>
    <row r="1782" s="22" customFormat="1" x14ac:dyDescent="0.25"/>
    <row r="1783" s="22" customFormat="1" x14ac:dyDescent="0.25"/>
    <row r="1784" s="22" customFormat="1" x14ac:dyDescent="0.25"/>
    <row r="1785" s="22" customFormat="1" x14ac:dyDescent="0.25"/>
    <row r="1786" s="22" customFormat="1" x14ac:dyDescent="0.25"/>
    <row r="1787" s="22" customFormat="1" x14ac:dyDescent="0.25"/>
    <row r="1788" s="22" customFormat="1" x14ac:dyDescent="0.25"/>
    <row r="1789" s="22" customFormat="1" x14ac:dyDescent="0.25"/>
    <row r="1790" s="22" customFormat="1" x14ac:dyDescent="0.25"/>
    <row r="1791" s="22" customFormat="1" x14ac:dyDescent="0.25"/>
    <row r="1792" s="22" customFormat="1" x14ac:dyDescent="0.25"/>
    <row r="1793" s="22" customFormat="1" x14ac:dyDescent="0.25"/>
    <row r="1794" s="22" customFormat="1" x14ac:dyDescent="0.25"/>
    <row r="1795" s="22" customFormat="1" x14ac:dyDescent="0.25"/>
    <row r="1796" s="22" customFormat="1" x14ac:dyDescent="0.25"/>
    <row r="1797" s="22" customFormat="1" x14ac:dyDescent="0.25"/>
    <row r="1798" s="22" customFormat="1" x14ac:dyDescent="0.25"/>
    <row r="1799" s="22" customFormat="1" x14ac:dyDescent="0.25"/>
    <row r="1800" s="22" customFormat="1" x14ac:dyDescent="0.25"/>
    <row r="1801" s="22" customFormat="1" x14ac:dyDescent="0.25"/>
    <row r="1802" s="22" customFormat="1" x14ac:dyDescent="0.25"/>
    <row r="1803" s="22" customFormat="1" x14ac:dyDescent="0.25"/>
    <row r="1804" s="22" customFormat="1" x14ac:dyDescent="0.25"/>
    <row r="1805" s="22" customFormat="1" x14ac:dyDescent="0.25"/>
    <row r="1806" s="22" customFormat="1" x14ac:dyDescent="0.25"/>
    <row r="1807" s="22" customFormat="1" x14ac:dyDescent="0.25"/>
    <row r="1808" s="22" customFormat="1" x14ac:dyDescent="0.25"/>
    <row r="1809" s="22" customFormat="1" x14ac:dyDescent="0.25"/>
    <row r="1810" s="22" customFormat="1" x14ac:dyDescent="0.25"/>
    <row r="1811" s="22" customFormat="1" x14ac:dyDescent="0.25"/>
    <row r="1812" s="22" customFormat="1" x14ac:dyDescent="0.25"/>
    <row r="1813" s="22" customFormat="1" x14ac:dyDescent="0.25"/>
    <row r="1814" s="22" customFormat="1" x14ac:dyDescent="0.25"/>
    <row r="1815" s="22" customFormat="1" x14ac:dyDescent="0.25"/>
    <row r="1816" s="22" customFormat="1" x14ac:dyDescent="0.25"/>
    <row r="1817" s="22" customFormat="1" x14ac:dyDescent="0.25"/>
    <row r="1818" s="22" customFormat="1" x14ac:dyDescent="0.25"/>
    <row r="1819" s="22" customFormat="1" x14ac:dyDescent="0.25"/>
    <row r="1820" s="22" customFormat="1" x14ac:dyDescent="0.25"/>
    <row r="1821" s="22" customFormat="1" x14ac:dyDescent="0.25"/>
    <row r="1822" s="22" customFormat="1" x14ac:dyDescent="0.25"/>
    <row r="1823" s="22" customFormat="1" x14ac:dyDescent="0.25"/>
    <row r="1824" s="22" customFormat="1" x14ac:dyDescent="0.25"/>
    <row r="1825" s="22" customFormat="1" x14ac:dyDescent="0.25"/>
    <row r="1826" s="22" customFormat="1" x14ac:dyDescent="0.25"/>
    <row r="1827" s="22" customFormat="1" x14ac:dyDescent="0.25"/>
    <row r="1828" s="22" customFormat="1" x14ac:dyDescent="0.25"/>
    <row r="1829" s="22" customFormat="1" x14ac:dyDescent="0.25"/>
    <row r="1830" s="22" customFormat="1" x14ac:dyDescent="0.25"/>
    <row r="1831" s="22" customFormat="1" x14ac:dyDescent="0.25"/>
    <row r="1832" s="22" customFormat="1" x14ac:dyDescent="0.25"/>
    <row r="1833" s="22" customFormat="1" x14ac:dyDescent="0.25"/>
    <row r="1834" s="22" customFormat="1" x14ac:dyDescent="0.25"/>
    <row r="1835" s="22" customFormat="1" x14ac:dyDescent="0.25"/>
    <row r="1836" s="22" customFormat="1" x14ac:dyDescent="0.25"/>
    <row r="1837" s="22" customFormat="1" x14ac:dyDescent="0.25"/>
    <row r="1838" s="22" customFormat="1" x14ac:dyDescent="0.25"/>
    <row r="1839" s="22" customFormat="1" x14ac:dyDescent="0.25"/>
    <row r="1840" s="22" customFormat="1" x14ac:dyDescent="0.25"/>
    <row r="1841" s="22" customFormat="1" x14ac:dyDescent="0.25"/>
    <row r="1842" s="22" customFormat="1" x14ac:dyDescent="0.25"/>
    <row r="1843" s="22" customFormat="1" x14ac:dyDescent="0.25"/>
    <row r="1844" s="22" customFormat="1" x14ac:dyDescent="0.25"/>
    <row r="1845" s="22" customFormat="1" x14ac:dyDescent="0.25"/>
    <row r="1846" s="22" customFormat="1" x14ac:dyDescent="0.25"/>
    <row r="1847" s="22" customFormat="1" x14ac:dyDescent="0.25"/>
    <row r="1848" s="22" customFormat="1" x14ac:dyDescent="0.25"/>
    <row r="1849" s="22" customFormat="1" x14ac:dyDescent="0.25"/>
    <row r="1850" s="22" customFormat="1" x14ac:dyDescent="0.25"/>
    <row r="1851" s="22" customFormat="1" x14ac:dyDescent="0.25"/>
    <row r="1852" s="22" customFormat="1" x14ac:dyDescent="0.25"/>
    <row r="1853" s="22" customFormat="1" x14ac:dyDescent="0.25"/>
    <row r="1854" s="22" customFormat="1" x14ac:dyDescent="0.25"/>
    <row r="1855" s="22" customFormat="1" x14ac:dyDescent="0.25"/>
    <row r="1856" s="22" customFormat="1" x14ac:dyDescent="0.25"/>
    <row r="1857" s="22" customFormat="1" x14ac:dyDescent="0.25"/>
    <row r="1858" s="22" customFormat="1" x14ac:dyDescent="0.25"/>
    <row r="1859" s="22" customFormat="1" x14ac:dyDescent="0.25"/>
    <row r="1860" s="22" customFormat="1" x14ac:dyDescent="0.25"/>
    <row r="1861" s="22" customFormat="1" x14ac:dyDescent="0.25"/>
    <row r="1862" s="22" customFormat="1" x14ac:dyDescent="0.25"/>
    <row r="1863" s="22" customFormat="1" x14ac:dyDescent="0.25"/>
    <row r="1864" s="22" customFormat="1" x14ac:dyDescent="0.25"/>
    <row r="1865" s="22" customFormat="1" x14ac:dyDescent="0.25"/>
    <row r="1866" s="22" customFormat="1" x14ac:dyDescent="0.25"/>
    <row r="1867" s="22" customFormat="1" x14ac:dyDescent="0.25"/>
    <row r="1868" s="22" customFormat="1" x14ac:dyDescent="0.25"/>
    <row r="1869" s="22" customFormat="1" x14ac:dyDescent="0.25"/>
    <row r="1870" s="22" customFormat="1" x14ac:dyDescent="0.25"/>
    <row r="1871" s="22" customFormat="1" x14ac:dyDescent="0.25"/>
    <row r="1872" s="22" customFormat="1" x14ac:dyDescent="0.25"/>
    <row r="1873" s="22" customFormat="1" x14ac:dyDescent="0.25"/>
    <row r="1874" s="22" customFormat="1" x14ac:dyDescent="0.25"/>
    <row r="1875" s="22" customFormat="1" x14ac:dyDescent="0.25"/>
    <row r="1876" s="22" customFormat="1" x14ac:dyDescent="0.25"/>
    <row r="1877" s="22" customFormat="1" x14ac:dyDescent="0.25"/>
    <row r="1878" s="22" customFormat="1" x14ac:dyDescent="0.25"/>
    <row r="1879" s="22" customFormat="1" x14ac:dyDescent="0.25"/>
    <row r="1880" s="22" customFormat="1" x14ac:dyDescent="0.25"/>
    <row r="1881" s="22" customFormat="1" x14ac:dyDescent="0.25"/>
    <row r="1882" s="22" customFormat="1" x14ac:dyDescent="0.25"/>
    <row r="1883" s="22" customFormat="1" x14ac:dyDescent="0.25"/>
    <row r="1884" s="22" customFormat="1" x14ac:dyDescent="0.25"/>
    <row r="1885" s="22" customFormat="1" x14ac:dyDescent="0.25"/>
    <row r="1886" s="22" customFormat="1" x14ac:dyDescent="0.25"/>
    <row r="1887" s="22" customFormat="1" x14ac:dyDescent="0.25"/>
    <row r="1888" s="22" customFormat="1" x14ac:dyDescent="0.25"/>
    <row r="1889" s="22" customFormat="1" x14ac:dyDescent="0.25"/>
    <row r="1890" s="22" customFormat="1" x14ac:dyDescent="0.25"/>
    <row r="1891" s="22" customFormat="1" x14ac:dyDescent="0.25"/>
    <row r="1892" s="22" customFormat="1" x14ac:dyDescent="0.25"/>
    <row r="1893" s="22" customFormat="1" x14ac:dyDescent="0.25"/>
    <row r="1894" s="22" customFormat="1" x14ac:dyDescent="0.25"/>
    <row r="1895" s="22" customFormat="1" x14ac:dyDescent="0.25"/>
    <row r="1896" s="22" customFormat="1" x14ac:dyDescent="0.25"/>
    <row r="1897" s="22" customFormat="1" x14ac:dyDescent="0.25"/>
    <row r="1898" s="22" customFormat="1" x14ac:dyDescent="0.25"/>
    <row r="1899" s="22" customFormat="1" x14ac:dyDescent="0.25"/>
    <row r="1900" s="22" customFormat="1" x14ac:dyDescent="0.25"/>
    <row r="1901" s="22" customFormat="1" x14ac:dyDescent="0.25"/>
    <row r="1902" s="22" customFormat="1" x14ac:dyDescent="0.25"/>
    <row r="1903" s="22" customFormat="1" x14ac:dyDescent="0.25"/>
    <row r="1904" s="22" customFormat="1" x14ac:dyDescent="0.25"/>
    <row r="1905" s="22" customFormat="1" x14ac:dyDescent="0.25"/>
    <row r="1906" s="22" customFormat="1" x14ac:dyDescent="0.25"/>
    <row r="1907" s="22" customFormat="1" x14ac:dyDescent="0.25"/>
    <row r="1908" s="22" customFormat="1" x14ac:dyDescent="0.25"/>
    <row r="1909" s="22" customFormat="1" x14ac:dyDescent="0.25"/>
    <row r="1910" s="22" customFormat="1" x14ac:dyDescent="0.25"/>
    <row r="1911" s="22" customFormat="1" x14ac:dyDescent="0.25"/>
    <row r="1912" s="22" customFormat="1" x14ac:dyDescent="0.25"/>
    <row r="1913" s="22" customFormat="1" x14ac:dyDescent="0.25"/>
    <row r="1914" s="22" customFormat="1" x14ac:dyDescent="0.25"/>
    <row r="1915" s="22" customFormat="1" x14ac:dyDescent="0.25"/>
    <row r="1916" s="22" customFormat="1" x14ac:dyDescent="0.25"/>
    <row r="1917" s="22" customFormat="1" x14ac:dyDescent="0.25"/>
    <row r="1918" s="22" customFormat="1" x14ac:dyDescent="0.25"/>
    <row r="1919" s="22" customFormat="1" x14ac:dyDescent="0.25"/>
    <row r="1920" s="22" customFormat="1" x14ac:dyDescent="0.25"/>
    <row r="1921" s="22" customFormat="1" x14ac:dyDescent="0.25"/>
    <row r="1922" s="22" customFormat="1" x14ac:dyDescent="0.25"/>
    <row r="1923" s="22" customFormat="1" x14ac:dyDescent="0.25"/>
    <row r="1924" s="22" customFormat="1" x14ac:dyDescent="0.25"/>
    <row r="1925" s="22" customFormat="1" x14ac:dyDescent="0.25"/>
    <row r="1926" s="22" customFormat="1" x14ac:dyDescent="0.25"/>
    <row r="1927" s="22" customFormat="1" x14ac:dyDescent="0.25"/>
    <row r="1928" s="22" customFormat="1" x14ac:dyDescent="0.25"/>
    <row r="1929" s="22" customFormat="1" x14ac:dyDescent="0.25"/>
    <row r="1930" s="22" customFormat="1" x14ac:dyDescent="0.25"/>
    <row r="1931" s="22" customFormat="1" x14ac:dyDescent="0.25"/>
    <row r="1932" s="22" customFormat="1" x14ac:dyDescent="0.25"/>
    <row r="1933" s="22" customFormat="1" x14ac:dyDescent="0.25"/>
    <row r="1934" s="22" customFormat="1" x14ac:dyDescent="0.25"/>
    <row r="1935" s="22" customFormat="1" x14ac:dyDescent="0.25"/>
    <row r="1936" s="22" customFormat="1" x14ac:dyDescent="0.25"/>
    <row r="1937" s="22" customFormat="1" x14ac:dyDescent="0.25"/>
    <row r="1938" s="22" customFormat="1" x14ac:dyDescent="0.25"/>
    <row r="1939" s="22" customFormat="1" x14ac:dyDescent="0.25"/>
    <row r="1940" s="22" customFormat="1" x14ac:dyDescent="0.25"/>
    <row r="1941" s="22" customFormat="1" x14ac:dyDescent="0.25"/>
    <row r="1942" s="22" customFormat="1" x14ac:dyDescent="0.25"/>
    <row r="1943" s="22" customFormat="1" x14ac:dyDescent="0.25"/>
    <row r="1944" s="22" customFormat="1" x14ac:dyDescent="0.25"/>
    <row r="1945" s="22" customFormat="1" x14ac:dyDescent="0.25"/>
    <row r="1946" s="22" customFormat="1" x14ac:dyDescent="0.25"/>
    <row r="1947" s="22" customFormat="1" x14ac:dyDescent="0.25"/>
    <row r="1948" s="22" customFormat="1" x14ac:dyDescent="0.25"/>
    <row r="1949" s="22" customFormat="1" x14ac:dyDescent="0.25"/>
    <row r="1950" s="22" customFormat="1" x14ac:dyDescent="0.25"/>
    <row r="1951" s="22" customFormat="1" x14ac:dyDescent="0.25"/>
    <row r="1952" s="22" customFormat="1" x14ac:dyDescent="0.25"/>
    <row r="1953" s="22" customFormat="1" x14ac:dyDescent="0.25"/>
    <row r="1954" s="22" customFormat="1" x14ac:dyDescent="0.25"/>
    <row r="1955" s="22" customFormat="1" x14ac:dyDescent="0.25"/>
    <row r="1956" s="22" customFormat="1" x14ac:dyDescent="0.25"/>
    <row r="1957" s="22" customFormat="1" x14ac:dyDescent="0.25"/>
    <row r="1958" s="22" customFormat="1" x14ac:dyDescent="0.25"/>
    <row r="1959" s="22" customFormat="1" x14ac:dyDescent="0.25"/>
    <row r="1960" s="22" customFormat="1" x14ac:dyDescent="0.25"/>
    <row r="1961" s="22" customFormat="1" x14ac:dyDescent="0.25"/>
    <row r="1962" s="22" customFormat="1" x14ac:dyDescent="0.25"/>
    <row r="1963" s="22" customFormat="1" x14ac:dyDescent="0.25"/>
    <row r="1964" s="22" customFormat="1" x14ac:dyDescent="0.25"/>
    <row r="1965" s="22" customFormat="1" x14ac:dyDescent="0.25"/>
    <row r="1966" s="22" customFormat="1" x14ac:dyDescent="0.25"/>
    <row r="1967" s="22" customFormat="1" x14ac:dyDescent="0.25"/>
    <row r="1968" s="22" customFormat="1" x14ac:dyDescent="0.25"/>
    <row r="1969" s="22" customFormat="1" x14ac:dyDescent="0.25"/>
    <row r="1970" s="22" customFormat="1" x14ac:dyDescent="0.25"/>
    <row r="1971" s="22" customFormat="1" x14ac:dyDescent="0.25"/>
    <row r="1972" s="22" customFormat="1" x14ac:dyDescent="0.25"/>
    <row r="1973" s="22" customFormat="1" x14ac:dyDescent="0.25"/>
    <row r="1974" s="22" customFormat="1" x14ac:dyDescent="0.25"/>
    <row r="1975" s="22" customFormat="1" x14ac:dyDescent="0.25"/>
    <row r="1976" s="22" customFormat="1" x14ac:dyDescent="0.25"/>
    <row r="1977" s="22" customFormat="1" x14ac:dyDescent="0.25"/>
    <row r="1978" s="22" customFormat="1" x14ac:dyDescent="0.25"/>
    <row r="1979" s="22" customFormat="1" x14ac:dyDescent="0.25"/>
    <row r="1980" s="22" customFormat="1" x14ac:dyDescent="0.25"/>
    <row r="1981" s="22" customFormat="1" x14ac:dyDescent="0.25"/>
    <row r="1982" s="22" customFormat="1" x14ac:dyDescent="0.25"/>
    <row r="1983" s="22" customFormat="1" x14ac:dyDescent="0.25"/>
    <row r="1984" s="22" customFormat="1" x14ac:dyDescent="0.25"/>
    <row r="1985" s="22" customFormat="1" x14ac:dyDescent="0.25"/>
    <row r="1986" s="22" customFormat="1" x14ac:dyDescent="0.25"/>
    <row r="1987" s="22" customFormat="1" x14ac:dyDescent="0.25"/>
    <row r="1988" s="22" customFormat="1" x14ac:dyDescent="0.25"/>
    <row r="1989" s="22" customFormat="1" x14ac:dyDescent="0.25"/>
    <row r="1990" s="22" customFormat="1" x14ac:dyDescent="0.25"/>
    <row r="1991" s="22" customFormat="1" x14ac:dyDescent="0.25"/>
    <row r="1992" s="22" customFormat="1" x14ac:dyDescent="0.25"/>
    <row r="1993" s="22" customFormat="1" x14ac:dyDescent="0.25"/>
    <row r="1994" s="22" customFormat="1" x14ac:dyDescent="0.25"/>
    <row r="1995" s="22" customFormat="1" x14ac:dyDescent="0.25"/>
    <row r="1996" s="22" customFormat="1" x14ac:dyDescent="0.25"/>
    <row r="1997" s="22" customFormat="1" x14ac:dyDescent="0.25"/>
    <row r="1998" s="22" customFormat="1" x14ac:dyDescent="0.25"/>
    <row r="1999" s="22" customFormat="1" x14ac:dyDescent="0.25"/>
    <row r="2000" s="22" customFormat="1" x14ac:dyDescent="0.25"/>
    <row r="2001" s="22" customFormat="1" x14ac:dyDescent="0.25"/>
    <row r="2002" s="22" customFormat="1" x14ac:dyDescent="0.25"/>
    <row r="2003" s="22" customFormat="1" x14ac:dyDescent="0.25"/>
    <row r="2004" s="22" customFormat="1" x14ac:dyDescent="0.25"/>
    <row r="2005" s="22" customFormat="1" x14ac:dyDescent="0.25"/>
    <row r="2006" s="22" customFormat="1" x14ac:dyDescent="0.25"/>
    <row r="2007" s="22" customFormat="1" x14ac:dyDescent="0.25"/>
    <row r="2008" s="22" customFormat="1" x14ac:dyDescent="0.25"/>
    <row r="2009" s="22" customFormat="1" x14ac:dyDescent="0.25"/>
    <row r="2010" s="22" customFormat="1" x14ac:dyDescent="0.25"/>
    <row r="2011" s="22" customFormat="1" x14ac:dyDescent="0.25"/>
    <row r="2012" s="22" customFormat="1" x14ac:dyDescent="0.25"/>
    <row r="2013" s="22" customFormat="1" x14ac:dyDescent="0.25"/>
    <row r="2014" s="22" customFormat="1" x14ac:dyDescent="0.25"/>
    <row r="2015" s="22" customFormat="1" x14ac:dyDescent="0.25"/>
    <row r="2016" s="22" customFormat="1" x14ac:dyDescent="0.25"/>
    <row r="2017" s="22" customFormat="1" x14ac:dyDescent="0.25"/>
    <row r="2018" s="22" customFormat="1" x14ac:dyDescent="0.25"/>
    <row r="2019" s="22" customFormat="1" x14ac:dyDescent="0.25"/>
    <row r="2020" s="22" customFormat="1" x14ac:dyDescent="0.25"/>
    <row r="2021" s="22" customFormat="1" x14ac:dyDescent="0.25"/>
    <row r="2022" s="22" customFormat="1" x14ac:dyDescent="0.25"/>
    <row r="2023" s="22" customFormat="1" x14ac:dyDescent="0.25"/>
    <row r="2024" s="22" customFormat="1" x14ac:dyDescent="0.25"/>
    <row r="2025" s="22" customFormat="1" x14ac:dyDescent="0.25"/>
    <row r="2026" s="22" customFormat="1" x14ac:dyDescent="0.25"/>
    <row r="2027" s="22" customFormat="1" x14ac:dyDescent="0.25"/>
    <row r="2028" s="22" customFormat="1" x14ac:dyDescent="0.25"/>
    <row r="2029" s="22" customFormat="1" x14ac:dyDescent="0.25"/>
    <row r="2030" s="22" customFormat="1" x14ac:dyDescent="0.25"/>
    <row r="2031" s="22" customFormat="1" x14ac:dyDescent="0.25"/>
    <row r="2032" s="22" customFormat="1" x14ac:dyDescent="0.25"/>
    <row r="2033" s="22" customFormat="1" x14ac:dyDescent="0.25"/>
    <row r="2034" s="22" customFormat="1" x14ac:dyDescent="0.25"/>
    <row r="2035" s="22" customFormat="1" x14ac:dyDescent="0.25"/>
    <row r="2036" s="22" customFormat="1" x14ac:dyDescent="0.25"/>
    <row r="2037" s="22" customFormat="1" x14ac:dyDescent="0.25"/>
    <row r="2038" s="22" customFormat="1" x14ac:dyDescent="0.25"/>
    <row r="2039" s="22" customFormat="1" x14ac:dyDescent="0.25"/>
    <row r="2040" s="22" customFormat="1" x14ac:dyDescent="0.25"/>
    <row r="2041" s="22" customFormat="1" x14ac:dyDescent="0.25"/>
    <row r="2042" s="22" customFormat="1" x14ac:dyDescent="0.25"/>
    <row r="2043" s="22" customFormat="1" x14ac:dyDescent="0.25"/>
    <row r="2044" s="22" customFormat="1" x14ac:dyDescent="0.25"/>
    <row r="2045" s="22" customFormat="1" x14ac:dyDescent="0.25"/>
    <row r="2046" s="22" customFormat="1" x14ac:dyDescent="0.25"/>
    <row r="2047" s="22" customFormat="1" x14ac:dyDescent="0.25"/>
    <row r="2048" s="22" customFormat="1" x14ac:dyDescent="0.25"/>
    <row r="2049" s="22" customFormat="1" x14ac:dyDescent="0.25"/>
    <row r="2050" s="22" customFormat="1" x14ac:dyDescent="0.25"/>
    <row r="2051" s="22" customFormat="1" x14ac:dyDescent="0.25"/>
    <row r="2052" s="22" customFormat="1" x14ac:dyDescent="0.25"/>
    <row r="2053" s="22" customFormat="1" x14ac:dyDescent="0.25"/>
    <row r="2054" s="22" customFormat="1" x14ac:dyDescent="0.25"/>
    <row r="2055" s="22" customFormat="1" x14ac:dyDescent="0.25"/>
    <row r="2056" s="22" customFormat="1" x14ac:dyDescent="0.25"/>
    <row r="2057" s="22" customFormat="1" x14ac:dyDescent="0.25"/>
    <row r="2058" s="22" customFormat="1" x14ac:dyDescent="0.25"/>
    <row r="2059" s="22" customFormat="1" x14ac:dyDescent="0.25"/>
    <row r="2060" s="22" customFormat="1" x14ac:dyDescent="0.25"/>
    <row r="2061" s="22" customFormat="1" x14ac:dyDescent="0.25"/>
    <row r="2062" s="22" customFormat="1" x14ac:dyDescent="0.25"/>
    <row r="2063" s="22" customFormat="1" x14ac:dyDescent="0.25"/>
    <row r="2064" s="22" customFormat="1" x14ac:dyDescent="0.25"/>
    <row r="2065" s="22" customFormat="1" x14ac:dyDescent="0.25"/>
    <row r="2066" s="22" customFormat="1" x14ac:dyDescent="0.25"/>
    <row r="2067" s="22" customFormat="1" x14ac:dyDescent="0.25"/>
    <row r="2068" s="22" customFormat="1" x14ac:dyDescent="0.25"/>
    <row r="2069" s="22" customFormat="1" x14ac:dyDescent="0.25"/>
    <row r="2070" s="22" customFormat="1" x14ac:dyDescent="0.25"/>
    <row r="2071" s="22" customFormat="1" x14ac:dyDescent="0.25"/>
    <row r="2072" s="22" customFormat="1" x14ac:dyDescent="0.25"/>
    <row r="2073" s="22" customFormat="1" x14ac:dyDescent="0.25"/>
    <row r="2074" s="22" customFormat="1" x14ac:dyDescent="0.25"/>
    <row r="2075" s="22" customFormat="1" x14ac:dyDescent="0.25"/>
    <row r="2076" s="22" customFormat="1" x14ac:dyDescent="0.25"/>
    <row r="2077" s="22" customFormat="1" x14ac:dyDescent="0.25"/>
    <row r="2078" s="22" customFormat="1" x14ac:dyDescent="0.25"/>
    <row r="2079" s="22" customFormat="1" x14ac:dyDescent="0.25"/>
    <row r="2080" s="22" customFormat="1" x14ac:dyDescent="0.25"/>
    <row r="2081" s="22" customFormat="1" x14ac:dyDescent="0.25"/>
    <row r="2082" s="22" customFormat="1" x14ac:dyDescent="0.25"/>
    <row r="2083" s="22" customFormat="1" x14ac:dyDescent="0.25"/>
    <row r="2084" s="22" customFormat="1" x14ac:dyDescent="0.25"/>
    <row r="2085" s="22" customFormat="1" x14ac:dyDescent="0.25"/>
    <row r="2086" s="22" customFormat="1" x14ac:dyDescent="0.25"/>
    <row r="2087" s="22" customFormat="1" x14ac:dyDescent="0.25"/>
    <row r="2088" s="22" customFormat="1" x14ac:dyDescent="0.25"/>
    <row r="2089" s="22" customFormat="1" x14ac:dyDescent="0.25"/>
    <row r="2090" s="22" customFormat="1" x14ac:dyDescent="0.25"/>
    <row r="2091" s="22" customFormat="1" x14ac:dyDescent="0.25"/>
    <row r="2092" s="22" customFormat="1" x14ac:dyDescent="0.25"/>
    <row r="2093" s="22" customFormat="1" x14ac:dyDescent="0.25"/>
    <row r="2094" s="22" customFormat="1" x14ac:dyDescent="0.25"/>
    <row r="2095" s="22" customFormat="1" x14ac:dyDescent="0.25"/>
    <row r="2096" s="22" customFormat="1" x14ac:dyDescent="0.25"/>
    <row r="2097" s="22" customFormat="1" x14ac:dyDescent="0.25"/>
    <row r="2098" s="22" customFormat="1" x14ac:dyDescent="0.25"/>
    <row r="2099" s="22" customFormat="1" x14ac:dyDescent="0.25"/>
    <row r="2100" s="22" customFormat="1" x14ac:dyDescent="0.25"/>
    <row r="2101" s="22" customFormat="1" x14ac:dyDescent="0.25"/>
    <row r="2102" s="22" customFormat="1" x14ac:dyDescent="0.25"/>
    <row r="2103" s="22" customFormat="1" x14ac:dyDescent="0.25"/>
    <row r="2104" s="22" customFormat="1" x14ac:dyDescent="0.25"/>
    <row r="2105" s="22" customFormat="1" x14ac:dyDescent="0.25"/>
    <row r="2106" s="22" customFormat="1" x14ac:dyDescent="0.25"/>
    <row r="2107" s="22" customFormat="1" x14ac:dyDescent="0.25"/>
    <row r="2108" s="22" customFormat="1" x14ac:dyDescent="0.25"/>
    <row r="2109" s="22" customFormat="1" x14ac:dyDescent="0.25"/>
    <row r="2110" s="22" customFormat="1" x14ac:dyDescent="0.25"/>
    <row r="2111" s="22" customFormat="1" x14ac:dyDescent="0.25"/>
    <row r="2112" s="22" customFormat="1" x14ac:dyDescent="0.25"/>
    <row r="2113" s="22" customFormat="1" x14ac:dyDescent="0.25"/>
    <row r="2114" s="22" customFormat="1" x14ac:dyDescent="0.25"/>
    <row r="2115" s="22" customFormat="1" x14ac:dyDescent="0.25"/>
    <row r="2116" s="22" customFormat="1" x14ac:dyDescent="0.25"/>
    <row r="2117" s="22" customFormat="1" x14ac:dyDescent="0.25"/>
    <row r="2118" s="22" customFormat="1" x14ac:dyDescent="0.25"/>
    <row r="2119" s="22" customFormat="1" x14ac:dyDescent="0.25"/>
    <row r="2120" s="22" customFormat="1" x14ac:dyDescent="0.25"/>
    <row r="2121" s="22" customFormat="1" x14ac:dyDescent="0.25"/>
    <row r="2122" s="22" customFormat="1" x14ac:dyDescent="0.25"/>
    <row r="2123" s="22" customFormat="1" x14ac:dyDescent="0.25"/>
    <row r="2124" s="22" customFormat="1" x14ac:dyDescent="0.25"/>
    <row r="2125" s="22" customFormat="1" x14ac:dyDescent="0.25"/>
    <row r="2126" s="22" customFormat="1" x14ac:dyDescent="0.25"/>
    <row r="2127" s="22" customFormat="1" x14ac:dyDescent="0.25"/>
    <row r="2128" s="22" customFormat="1" x14ac:dyDescent="0.25"/>
    <row r="2129" s="22" customFormat="1" x14ac:dyDescent="0.25"/>
    <row r="2130" s="22" customFormat="1" x14ac:dyDescent="0.25"/>
    <row r="2131" s="22" customFormat="1" x14ac:dyDescent="0.25"/>
    <row r="2132" s="22" customFormat="1" x14ac:dyDescent="0.25"/>
    <row r="2133" s="22" customFormat="1" x14ac:dyDescent="0.25"/>
    <row r="2134" s="22" customFormat="1" x14ac:dyDescent="0.25"/>
    <row r="2135" s="22" customFormat="1" x14ac:dyDescent="0.25"/>
    <row r="2136" s="22" customFormat="1" x14ac:dyDescent="0.25"/>
    <row r="2137" s="22" customFormat="1" x14ac:dyDescent="0.25"/>
    <row r="2138" s="22" customFormat="1" x14ac:dyDescent="0.25"/>
    <row r="2139" s="22" customFormat="1" x14ac:dyDescent="0.25"/>
    <row r="2140" s="22" customFormat="1" x14ac:dyDescent="0.25"/>
    <row r="2141" s="22" customFormat="1" x14ac:dyDescent="0.25"/>
    <row r="2142" s="22" customFormat="1" x14ac:dyDescent="0.25"/>
    <row r="2143" s="22" customFormat="1" x14ac:dyDescent="0.25"/>
    <row r="2144" s="22" customFormat="1" x14ac:dyDescent="0.25"/>
    <row r="2145" s="22" customFormat="1" x14ac:dyDescent="0.25"/>
    <row r="2146" s="22" customFormat="1" x14ac:dyDescent="0.25"/>
    <row r="2147" s="22" customFormat="1" x14ac:dyDescent="0.25"/>
    <row r="2148" s="22" customFormat="1" x14ac:dyDescent="0.25"/>
    <row r="2149" s="22" customFormat="1" x14ac:dyDescent="0.25"/>
    <row r="2150" s="22" customFormat="1" x14ac:dyDescent="0.25"/>
    <row r="2151" s="22" customFormat="1" x14ac:dyDescent="0.25"/>
    <row r="2152" s="22" customFormat="1" x14ac:dyDescent="0.25"/>
    <row r="2153" s="22" customFormat="1" x14ac:dyDescent="0.25"/>
    <row r="2154" s="22" customFormat="1" x14ac:dyDescent="0.25"/>
    <row r="2155" s="22" customFormat="1" x14ac:dyDescent="0.25"/>
    <row r="2156" s="22" customFormat="1" x14ac:dyDescent="0.25"/>
    <row r="2157" s="22" customFormat="1" x14ac:dyDescent="0.25"/>
    <row r="2158" s="22" customFormat="1" x14ac:dyDescent="0.25"/>
    <row r="2159" s="22" customFormat="1" x14ac:dyDescent="0.25"/>
    <row r="2160" s="22" customFormat="1" x14ac:dyDescent="0.25"/>
    <row r="2161" s="22" customFormat="1" x14ac:dyDescent="0.25"/>
    <row r="2162" s="22" customFormat="1" x14ac:dyDescent="0.25"/>
    <row r="2163" s="22" customFormat="1" x14ac:dyDescent="0.25"/>
    <row r="2164" s="22" customFormat="1" x14ac:dyDescent="0.25"/>
    <row r="2165" s="22" customFormat="1" x14ac:dyDescent="0.25"/>
    <row r="2166" s="22" customFormat="1" x14ac:dyDescent="0.25"/>
    <row r="2167" s="22" customFormat="1" x14ac:dyDescent="0.25"/>
    <row r="2168" s="22" customFormat="1" x14ac:dyDescent="0.25"/>
    <row r="2169" s="22" customFormat="1" x14ac:dyDescent="0.25"/>
    <row r="2170" s="22" customFormat="1" x14ac:dyDescent="0.25"/>
    <row r="2171" s="22" customFormat="1" x14ac:dyDescent="0.25"/>
    <row r="2172" s="22" customFormat="1" x14ac:dyDescent="0.25"/>
    <row r="2173" s="22" customFormat="1" x14ac:dyDescent="0.25"/>
    <row r="2174" s="22" customFormat="1" x14ac:dyDescent="0.25"/>
    <row r="2175" s="22" customFormat="1" x14ac:dyDescent="0.25"/>
    <row r="2176" s="22" customFormat="1" x14ac:dyDescent="0.25"/>
    <row r="2177" s="22" customFormat="1" x14ac:dyDescent="0.25"/>
    <row r="2178" s="22" customFormat="1" x14ac:dyDescent="0.25"/>
    <row r="2179" s="22" customFormat="1" x14ac:dyDescent="0.25"/>
    <row r="2180" s="22" customFormat="1" x14ac:dyDescent="0.25"/>
    <row r="2181" s="22" customFormat="1" x14ac:dyDescent="0.25"/>
    <row r="2182" s="22" customFormat="1" x14ac:dyDescent="0.25"/>
    <row r="2183" s="22" customFormat="1" x14ac:dyDescent="0.25"/>
    <row r="2184" s="22" customFormat="1" x14ac:dyDescent="0.25"/>
    <row r="2185" s="22" customFormat="1" x14ac:dyDescent="0.25"/>
    <row r="2186" s="22" customFormat="1" x14ac:dyDescent="0.25"/>
    <row r="2187" s="22" customFormat="1" x14ac:dyDescent="0.25"/>
    <row r="2188" s="22" customFormat="1" x14ac:dyDescent="0.25"/>
    <row r="2189" s="22" customFormat="1" x14ac:dyDescent="0.25"/>
    <row r="2190" s="22" customFormat="1" x14ac:dyDescent="0.25"/>
    <row r="2191" s="22" customFormat="1" x14ac:dyDescent="0.25"/>
    <row r="2192" s="22" customFormat="1" x14ac:dyDescent="0.25"/>
    <row r="2193" s="22" customFormat="1" x14ac:dyDescent="0.25"/>
    <row r="2194" s="22" customFormat="1" x14ac:dyDescent="0.25"/>
    <row r="2195" s="22" customFormat="1" x14ac:dyDescent="0.25"/>
    <row r="2196" s="22" customFormat="1" x14ac:dyDescent="0.25"/>
    <row r="2197" s="22" customFormat="1" x14ac:dyDescent="0.25"/>
    <row r="2198" s="22" customFormat="1" x14ac:dyDescent="0.25"/>
    <row r="2199" s="22" customFormat="1" x14ac:dyDescent="0.25"/>
    <row r="2200" s="22" customFormat="1" x14ac:dyDescent="0.25"/>
    <row r="2201" s="22" customFormat="1" x14ac:dyDescent="0.25"/>
    <row r="2202" s="22" customFormat="1" x14ac:dyDescent="0.25"/>
    <row r="2203" s="22" customFormat="1" x14ac:dyDescent="0.25"/>
    <row r="2204" s="22" customFormat="1" x14ac:dyDescent="0.25"/>
    <row r="2205" s="22" customFormat="1" x14ac:dyDescent="0.25"/>
    <row r="2206" s="22" customFormat="1" x14ac:dyDescent="0.25"/>
    <row r="2207" s="22" customFormat="1" x14ac:dyDescent="0.25"/>
    <row r="2208" s="22" customFormat="1" x14ac:dyDescent="0.25"/>
    <row r="2209" s="22" customFormat="1" x14ac:dyDescent="0.25"/>
    <row r="2210" s="22" customFormat="1" x14ac:dyDescent="0.25"/>
    <row r="2211" s="22" customFormat="1" x14ac:dyDescent="0.25"/>
    <row r="2212" s="22" customFormat="1" x14ac:dyDescent="0.25"/>
    <row r="2213" s="22" customFormat="1" x14ac:dyDescent="0.25"/>
    <row r="2214" s="22" customFormat="1" x14ac:dyDescent="0.25"/>
    <row r="2215" s="22" customFormat="1" x14ac:dyDescent="0.25"/>
    <row r="2216" s="22" customFormat="1" x14ac:dyDescent="0.25"/>
    <row r="2217" s="22" customFormat="1" x14ac:dyDescent="0.25"/>
    <row r="2218" s="22" customFormat="1" x14ac:dyDescent="0.25"/>
    <row r="2219" s="22" customFormat="1" x14ac:dyDescent="0.25"/>
    <row r="2220" s="22" customFormat="1" x14ac:dyDescent="0.25"/>
    <row r="2221" s="22" customFormat="1" x14ac:dyDescent="0.25"/>
    <row r="2222" s="22" customFormat="1" x14ac:dyDescent="0.25"/>
    <row r="2223" s="22" customFormat="1" x14ac:dyDescent="0.25"/>
    <row r="2224" s="22" customFormat="1" x14ac:dyDescent="0.25"/>
    <row r="2225" s="22" customFormat="1" x14ac:dyDescent="0.25"/>
    <row r="2226" s="22" customFormat="1" x14ac:dyDescent="0.25"/>
    <row r="2227" s="22" customFormat="1" x14ac:dyDescent="0.25"/>
    <row r="2228" s="22" customFormat="1" x14ac:dyDescent="0.25"/>
    <row r="2229" s="22" customFormat="1" x14ac:dyDescent="0.25"/>
    <row r="2230" s="22" customFormat="1" x14ac:dyDescent="0.25"/>
    <row r="2231" s="22" customFormat="1" x14ac:dyDescent="0.25"/>
    <row r="2232" s="22" customFormat="1" x14ac:dyDescent="0.25"/>
    <row r="2233" s="22" customFormat="1" x14ac:dyDescent="0.25"/>
    <row r="2234" s="22" customFormat="1" x14ac:dyDescent="0.25"/>
    <row r="2235" s="22" customFormat="1" x14ac:dyDescent="0.25"/>
    <row r="2236" s="22" customFormat="1" x14ac:dyDescent="0.25"/>
    <row r="2237" s="22" customFormat="1" x14ac:dyDescent="0.25"/>
    <row r="2238" s="22" customFormat="1" x14ac:dyDescent="0.25"/>
    <row r="2239" s="22" customFormat="1" x14ac:dyDescent="0.25"/>
    <row r="2240" s="22" customFormat="1" x14ac:dyDescent="0.25"/>
    <row r="2241" s="22" customFormat="1" x14ac:dyDescent="0.25"/>
    <row r="2242" s="22" customFormat="1" x14ac:dyDescent="0.25"/>
    <row r="2243" s="22" customFormat="1" x14ac:dyDescent="0.25"/>
    <row r="2244" s="22" customFormat="1" x14ac:dyDescent="0.25"/>
    <row r="2245" s="22" customFormat="1" x14ac:dyDescent="0.25"/>
    <row r="2246" s="22" customFormat="1" x14ac:dyDescent="0.25"/>
    <row r="2247" s="22" customFormat="1" x14ac:dyDescent="0.25"/>
    <row r="2248" s="22" customFormat="1" x14ac:dyDescent="0.25"/>
    <row r="2249" s="22" customFormat="1" x14ac:dyDescent="0.25"/>
    <row r="2250" s="22" customFormat="1" x14ac:dyDescent="0.25"/>
    <row r="2251" s="22" customFormat="1" x14ac:dyDescent="0.25"/>
    <row r="2252" s="22" customFormat="1" x14ac:dyDescent="0.25"/>
    <row r="2253" s="22" customFormat="1" x14ac:dyDescent="0.25"/>
    <row r="2254" s="22" customFormat="1" x14ac:dyDescent="0.25"/>
    <row r="2255" s="22" customFormat="1" x14ac:dyDescent="0.25"/>
    <row r="2256" s="22" customFormat="1" x14ac:dyDescent="0.25"/>
    <row r="2257" s="22" customFormat="1" x14ac:dyDescent="0.25"/>
    <row r="2258" s="22" customFormat="1" x14ac:dyDescent="0.25"/>
    <row r="2259" s="22" customFormat="1" x14ac:dyDescent="0.25"/>
    <row r="2260" s="22" customFormat="1" x14ac:dyDescent="0.25"/>
    <row r="2261" s="22" customFormat="1" x14ac:dyDescent="0.25"/>
    <row r="2262" s="22" customFormat="1" x14ac:dyDescent="0.25"/>
    <row r="2263" s="22" customFormat="1" x14ac:dyDescent="0.25"/>
    <row r="2264" s="22" customFormat="1" x14ac:dyDescent="0.25"/>
    <row r="2265" s="22" customFormat="1" x14ac:dyDescent="0.25"/>
    <row r="2266" s="22" customFormat="1" x14ac:dyDescent="0.25"/>
    <row r="2267" s="22" customFormat="1" x14ac:dyDescent="0.25"/>
    <row r="2268" s="22" customFormat="1" x14ac:dyDescent="0.25"/>
    <row r="2269" s="22" customFormat="1" x14ac:dyDescent="0.25"/>
    <row r="2270" s="22" customFormat="1" x14ac:dyDescent="0.25"/>
    <row r="2271" s="22" customFormat="1" x14ac:dyDescent="0.25"/>
    <row r="2272" s="22" customFormat="1" x14ac:dyDescent="0.25"/>
    <row r="2273" s="22" customFormat="1" x14ac:dyDescent="0.25"/>
    <row r="2274" s="22" customFormat="1" x14ac:dyDescent="0.25"/>
    <row r="2275" s="22" customFormat="1" x14ac:dyDescent="0.25"/>
    <row r="2276" s="22" customFormat="1" x14ac:dyDescent="0.25"/>
    <row r="2277" s="22" customFormat="1" x14ac:dyDescent="0.25"/>
    <row r="2278" s="22" customFormat="1" x14ac:dyDescent="0.25"/>
    <row r="2279" s="22" customFormat="1" x14ac:dyDescent="0.25"/>
    <row r="2280" s="22" customFormat="1" x14ac:dyDescent="0.25"/>
    <row r="2281" s="22" customFormat="1" x14ac:dyDescent="0.25"/>
    <row r="2282" s="22" customFormat="1" x14ac:dyDescent="0.25"/>
    <row r="2283" s="22" customFormat="1" x14ac:dyDescent="0.25"/>
    <row r="2284" s="22" customFormat="1" x14ac:dyDescent="0.25"/>
    <row r="2285" s="22" customFormat="1" x14ac:dyDescent="0.25"/>
    <row r="2286" s="22" customFormat="1" x14ac:dyDescent="0.25"/>
    <row r="2287" s="22" customFormat="1" x14ac:dyDescent="0.25"/>
    <row r="2288" s="22" customFormat="1" x14ac:dyDescent="0.25"/>
    <row r="2289" s="22" customFormat="1" x14ac:dyDescent="0.25"/>
    <row r="2290" s="22" customFormat="1" x14ac:dyDescent="0.25"/>
    <row r="2291" s="22" customFormat="1" x14ac:dyDescent="0.25"/>
    <row r="2292" s="22" customFormat="1" x14ac:dyDescent="0.25"/>
    <row r="2293" s="22" customFormat="1" x14ac:dyDescent="0.25"/>
    <row r="2294" s="22" customFormat="1" x14ac:dyDescent="0.25"/>
    <row r="2295" s="22" customFormat="1" x14ac:dyDescent="0.25"/>
    <row r="2296" s="22" customFormat="1" x14ac:dyDescent="0.25"/>
    <row r="2297" s="22" customFormat="1" x14ac:dyDescent="0.25"/>
    <row r="2298" s="22" customFormat="1" x14ac:dyDescent="0.25"/>
    <row r="2299" s="22" customFormat="1" x14ac:dyDescent="0.25"/>
    <row r="2300" s="22" customFormat="1" x14ac:dyDescent="0.25"/>
    <row r="2301" s="22" customFormat="1" x14ac:dyDescent="0.25"/>
    <row r="2302" s="22" customFormat="1" x14ac:dyDescent="0.25"/>
    <row r="2303" s="22" customFormat="1" x14ac:dyDescent="0.25"/>
    <row r="2304" s="22" customFormat="1" x14ac:dyDescent="0.25"/>
    <row r="2305" s="22" customFormat="1" x14ac:dyDescent="0.25"/>
    <row r="2306" s="22" customFormat="1" x14ac:dyDescent="0.25"/>
    <row r="2307" s="22" customFormat="1" x14ac:dyDescent="0.25"/>
    <row r="2308" s="22" customFormat="1" x14ac:dyDescent="0.25"/>
    <row r="2309" s="22" customFormat="1" x14ac:dyDescent="0.25"/>
    <row r="2310" s="22" customFormat="1" x14ac:dyDescent="0.25"/>
    <row r="2311" s="22" customFormat="1" x14ac:dyDescent="0.25"/>
    <row r="2312" s="22" customFormat="1" x14ac:dyDescent="0.25"/>
    <row r="2313" s="22" customFormat="1" x14ac:dyDescent="0.25"/>
    <row r="2314" s="22" customFormat="1" x14ac:dyDescent="0.25"/>
    <row r="2315" s="22" customFormat="1" x14ac:dyDescent="0.25"/>
    <row r="2316" s="22" customFormat="1" x14ac:dyDescent="0.25"/>
    <row r="2317" s="22" customFormat="1" x14ac:dyDescent="0.25"/>
    <row r="2318" s="22" customFormat="1" x14ac:dyDescent="0.25"/>
    <row r="2319" s="22" customFormat="1" x14ac:dyDescent="0.25"/>
    <row r="2320" s="22" customFormat="1" x14ac:dyDescent="0.25"/>
    <row r="2321" s="22" customFormat="1" x14ac:dyDescent="0.25"/>
    <row r="2322" s="22" customFormat="1" x14ac:dyDescent="0.25"/>
    <row r="2323" s="22" customFormat="1" x14ac:dyDescent="0.25"/>
    <row r="2324" s="22" customFormat="1" x14ac:dyDescent="0.25"/>
    <row r="2325" s="22" customFormat="1" x14ac:dyDescent="0.25"/>
    <row r="2326" s="22" customFormat="1" x14ac:dyDescent="0.25"/>
    <row r="2327" s="22" customFormat="1" x14ac:dyDescent="0.25"/>
    <row r="2328" s="22" customFormat="1" x14ac:dyDescent="0.25"/>
    <row r="2329" s="22" customFormat="1" x14ac:dyDescent="0.25"/>
    <row r="2330" s="22" customFormat="1" x14ac:dyDescent="0.25"/>
    <row r="2331" s="22" customFormat="1" x14ac:dyDescent="0.25"/>
    <row r="2332" s="22" customFormat="1" x14ac:dyDescent="0.25"/>
    <row r="2333" s="22" customFormat="1" x14ac:dyDescent="0.25"/>
    <row r="2334" s="22" customFormat="1" x14ac:dyDescent="0.25"/>
    <row r="2335" s="22" customFormat="1" x14ac:dyDescent="0.25"/>
    <row r="2336" s="22" customFormat="1" x14ac:dyDescent="0.25"/>
    <row r="2337" s="22" customFormat="1" x14ac:dyDescent="0.25"/>
    <row r="2338" s="22" customFormat="1" x14ac:dyDescent="0.25"/>
    <row r="2339" s="22" customFormat="1" x14ac:dyDescent="0.25"/>
    <row r="2340" s="22" customFormat="1" x14ac:dyDescent="0.25"/>
    <row r="2341" s="22" customFormat="1" x14ac:dyDescent="0.25"/>
    <row r="2342" s="22" customFormat="1" x14ac:dyDescent="0.25"/>
    <row r="2343" s="22" customFormat="1" x14ac:dyDescent="0.25"/>
    <row r="2344" s="22" customFormat="1" x14ac:dyDescent="0.25"/>
    <row r="2345" s="22" customFormat="1" x14ac:dyDescent="0.25"/>
    <row r="2346" s="22" customFormat="1" x14ac:dyDescent="0.25"/>
    <row r="2347" s="22" customFormat="1" x14ac:dyDescent="0.25"/>
    <row r="2348" s="22" customFormat="1" x14ac:dyDescent="0.25"/>
    <row r="2349" s="22" customFormat="1" x14ac:dyDescent="0.25"/>
    <row r="2350" s="22" customFormat="1" x14ac:dyDescent="0.25"/>
    <row r="2351" s="22" customFormat="1" x14ac:dyDescent="0.25"/>
    <row r="2352" s="22" customFormat="1" x14ac:dyDescent="0.25"/>
    <row r="2353" s="22" customFormat="1" x14ac:dyDescent="0.25"/>
    <row r="2354" s="22" customFormat="1" x14ac:dyDescent="0.25"/>
    <row r="2355" s="22" customFormat="1" x14ac:dyDescent="0.25"/>
    <row r="2356" s="22" customFormat="1" x14ac:dyDescent="0.25"/>
    <row r="2357" s="22" customFormat="1" x14ac:dyDescent="0.25"/>
    <row r="2358" s="22" customFormat="1" x14ac:dyDescent="0.25"/>
    <row r="2359" s="22" customFormat="1" x14ac:dyDescent="0.25"/>
    <row r="2360" s="22" customFormat="1" x14ac:dyDescent="0.25"/>
    <row r="2361" s="22" customFormat="1" x14ac:dyDescent="0.25"/>
    <row r="2362" s="22" customFormat="1" x14ac:dyDescent="0.25"/>
    <row r="2363" s="22" customFormat="1" x14ac:dyDescent="0.25"/>
    <row r="2364" s="22" customFormat="1" x14ac:dyDescent="0.25"/>
    <row r="2365" s="22" customFormat="1" x14ac:dyDescent="0.25"/>
    <row r="2366" s="22" customFormat="1" x14ac:dyDescent="0.25"/>
    <row r="2367" s="22" customFormat="1" x14ac:dyDescent="0.25"/>
    <row r="2368" s="22" customFormat="1" x14ac:dyDescent="0.25"/>
    <row r="2369" s="22" customFormat="1" x14ac:dyDescent="0.25"/>
    <row r="2370" s="22" customFormat="1" x14ac:dyDescent="0.25"/>
    <row r="2371" s="22" customFormat="1" x14ac:dyDescent="0.25"/>
    <row r="2372" s="22" customFormat="1" x14ac:dyDescent="0.25"/>
    <row r="2373" s="22" customFormat="1" x14ac:dyDescent="0.25"/>
    <row r="2374" s="22" customFormat="1" x14ac:dyDescent="0.25"/>
    <row r="2375" s="22" customFormat="1" x14ac:dyDescent="0.25"/>
    <row r="2376" s="22" customFormat="1" x14ac:dyDescent="0.25"/>
    <row r="2377" s="22" customFormat="1" x14ac:dyDescent="0.25"/>
    <row r="2378" s="22" customFormat="1" x14ac:dyDescent="0.25"/>
    <row r="2379" s="22" customFormat="1" x14ac:dyDescent="0.25"/>
    <row r="2380" s="22" customFormat="1" x14ac:dyDescent="0.25"/>
    <row r="2381" s="22" customFormat="1" x14ac:dyDescent="0.25"/>
    <row r="2382" s="22" customFormat="1" x14ac:dyDescent="0.25"/>
    <row r="2383" s="22" customFormat="1" x14ac:dyDescent="0.25"/>
    <row r="2384" s="22" customFormat="1" x14ac:dyDescent="0.25"/>
    <row r="2385" s="22" customFormat="1" x14ac:dyDescent="0.25"/>
    <row r="2386" s="22" customFormat="1" x14ac:dyDescent="0.25"/>
    <row r="2387" s="22" customFormat="1" x14ac:dyDescent="0.25"/>
    <row r="2388" s="22" customFormat="1" x14ac:dyDescent="0.25"/>
    <row r="2389" s="22" customFormat="1" x14ac:dyDescent="0.25"/>
    <row r="2390" s="22" customFormat="1" x14ac:dyDescent="0.25"/>
    <row r="2391" s="22" customFormat="1" x14ac:dyDescent="0.25"/>
    <row r="2392" s="22" customFormat="1" x14ac:dyDescent="0.25"/>
    <row r="2393" s="22" customFormat="1" x14ac:dyDescent="0.25"/>
    <row r="2394" s="22" customFormat="1" x14ac:dyDescent="0.25"/>
    <row r="2395" s="22" customFormat="1" x14ac:dyDescent="0.25"/>
    <row r="2396" s="22" customFormat="1" x14ac:dyDescent="0.25"/>
    <row r="2397" s="22" customFormat="1" x14ac:dyDescent="0.25"/>
    <row r="2398" s="22" customFormat="1" x14ac:dyDescent="0.25"/>
    <row r="2399" s="22" customFormat="1" x14ac:dyDescent="0.25"/>
    <row r="2400" s="22" customFormat="1" x14ac:dyDescent="0.25"/>
    <row r="2401" s="22" customFormat="1" x14ac:dyDescent="0.25"/>
    <row r="2402" s="22" customFormat="1" x14ac:dyDescent="0.25"/>
    <row r="2403" s="22" customFormat="1" x14ac:dyDescent="0.25"/>
    <row r="2404" s="22" customFormat="1" x14ac:dyDescent="0.25"/>
    <row r="2405" s="22" customFormat="1" x14ac:dyDescent="0.25"/>
    <row r="2406" s="22" customFormat="1" x14ac:dyDescent="0.25"/>
    <row r="2407" s="22" customFormat="1" x14ac:dyDescent="0.25"/>
    <row r="2408" s="22" customFormat="1" x14ac:dyDescent="0.25"/>
    <row r="2409" s="22" customFormat="1" x14ac:dyDescent="0.25"/>
    <row r="2410" s="22" customFormat="1" x14ac:dyDescent="0.25"/>
    <row r="2411" s="22" customFormat="1" x14ac:dyDescent="0.25"/>
    <row r="2412" s="22" customFormat="1" x14ac:dyDescent="0.25"/>
    <row r="2413" s="22" customFormat="1" x14ac:dyDescent="0.25"/>
    <row r="2414" s="22" customFormat="1" x14ac:dyDescent="0.25"/>
    <row r="2415" s="22" customFormat="1" x14ac:dyDescent="0.25"/>
    <row r="2416" s="22" customFormat="1" x14ac:dyDescent="0.25"/>
    <row r="2417" s="22" customFormat="1" x14ac:dyDescent="0.25"/>
    <row r="2418" s="22" customFormat="1" x14ac:dyDescent="0.25"/>
    <row r="2419" s="22" customFormat="1" x14ac:dyDescent="0.25"/>
    <row r="2420" s="22" customFormat="1" x14ac:dyDescent="0.25"/>
    <row r="2421" s="22" customFormat="1" x14ac:dyDescent="0.25"/>
    <row r="2422" s="22" customFormat="1" x14ac:dyDescent="0.25"/>
    <row r="2423" s="22" customFormat="1" x14ac:dyDescent="0.25"/>
    <row r="2424" s="22" customFormat="1" x14ac:dyDescent="0.25"/>
    <row r="2425" s="22" customFormat="1" x14ac:dyDescent="0.25"/>
    <row r="2426" s="22" customFormat="1" x14ac:dyDescent="0.25"/>
    <row r="2427" s="22" customFormat="1" x14ac:dyDescent="0.25"/>
    <row r="2428" s="22" customFormat="1" x14ac:dyDescent="0.25"/>
    <row r="2429" s="22" customFormat="1" x14ac:dyDescent="0.25"/>
    <row r="2430" s="22" customFormat="1" x14ac:dyDescent="0.25"/>
    <row r="2431" s="22" customFormat="1" x14ac:dyDescent="0.25"/>
    <row r="2432" s="22" customFormat="1" x14ac:dyDescent="0.25"/>
    <row r="2433" s="22" customFormat="1" x14ac:dyDescent="0.25"/>
    <row r="2434" s="22" customFormat="1" x14ac:dyDescent="0.25"/>
    <row r="2435" s="22" customFormat="1" x14ac:dyDescent="0.25"/>
    <row r="2436" s="22" customFormat="1" x14ac:dyDescent="0.25"/>
    <row r="2437" s="22" customFormat="1" x14ac:dyDescent="0.25"/>
    <row r="2438" s="22" customFormat="1" x14ac:dyDescent="0.25"/>
    <row r="2439" s="22" customFormat="1" x14ac:dyDescent="0.25"/>
    <row r="2440" s="22" customFormat="1" x14ac:dyDescent="0.25"/>
    <row r="2441" s="22" customFormat="1" x14ac:dyDescent="0.25"/>
    <row r="2442" s="22" customFormat="1" x14ac:dyDescent="0.25"/>
    <row r="2443" s="22" customFormat="1" x14ac:dyDescent="0.25"/>
    <row r="2444" s="22" customFormat="1" x14ac:dyDescent="0.25"/>
    <row r="2445" s="22" customFormat="1" x14ac:dyDescent="0.25"/>
    <row r="2446" s="22" customFormat="1" x14ac:dyDescent="0.25"/>
    <row r="2447" s="22" customFormat="1" x14ac:dyDescent="0.25"/>
    <row r="2448" s="22" customFormat="1" x14ac:dyDescent="0.25"/>
    <row r="2449" s="22" customFormat="1" x14ac:dyDescent="0.25"/>
    <row r="2450" s="22" customFormat="1" x14ac:dyDescent="0.25"/>
    <row r="2451" s="22" customFormat="1" x14ac:dyDescent="0.25"/>
    <row r="2452" s="22" customFormat="1" x14ac:dyDescent="0.25"/>
    <row r="2453" s="22" customFormat="1" x14ac:dyDescent="0.25"/>
    <row r="2454" s="22" customFormat="1" x14ac:dyDescent="0.25"/>
    <row r="2455" s="22" customFormat="1" x14ac:dyDescent="0.25"/>
    <row r="2456" s="22" customFormat="1" x14ac:dyDescent="0.25"/>
    <row r="2457" s="22" customFormat="1" x14ac:dyDescent="0.25"/>
    <row r="2458" s="22" customFormat="1" x14ac:dyDescent="0.25"/>
    <row r="2459" s="22" customFormat="1" x14ac:dyDescent="0.25"/>
    <row r="2460" s="22" customFormat="1" x14ac:dyDescent="0.25"/>
    <row r="2461" s="22" customFormat="1" x14ac:dyDescent="0.25"/>
    <row r="2462" s="22" customFormat="1" x14ac:dyDescent="0.25"/>
    <row r="2463" s="22" customFormat="1" x14ac:dyDescent="0.25"/>
    <row r="2464" s="22" customFormat="1" x14ac:dyDescent="0.25"/>
    <row r="2465" s="22" customFormat="1" x14ac:dyDescent="0.25"/>
    <row r="2466" s="22" customFormat="1" x14ac:dyDescent="0.25"/>
    <row r="2467" s="22" customFormat="1" x14ac:dyDescent="0.25"/>
    <row r="2468" s="22" customFormat="1" x14ac:dyDescent="0.25"/>
    <row r="2469" s="22" customFormat="1" x14ac:dyDescent="0.25"/>
    <row r="2470" s="22" customFormat="1" x14ac:dyDescent="0.25"/>
    <row r="2471" s="22" customFormat="1" x14ac:dyDescent="0.25"/>
    <row r="2472" s="22" customFormat="1" x14ac:dyDescent="0.25"/>
    <row r="2473" s="22" customFormat="1" x14ac:dyDescent="0.25"/>
    <row r="2474" s="22" customFormat="1" x14ac:dyDescent="0.25"/>
    <row r="2475" s="22" customFormat="1" x14ac:dyDescent="0.25"/>
    <row r="2476" s="22" customFormat="1" x14ac:dyDescent="0.25"/>
    <row r="2477" s="22" customFormat="1" x14ac:dyDescent="0.25"/>
    <row r="2478" s="22" customFormat="1" x14ac:dyDescent="0.25"/>
    <row r="2479" s="22" customFormat="1" x14ac:dyDescent="0.25"/>
    <row r="2480" s="22" customFormat="1" x14ac:dyDescent="0.25"/>
    <row r="2481" s="22" customFormat="1" x14ac:dyDescent="0.25"/>
    <row r="2482" s="22" customFormat="1" x14ac:dyDescent="0.25"/>
    <row r="2483" s="22" customFormat="1" x14ac:dyDescent="0.25"/>
    <row r="2484" s="22" customFormat="1" x14ac:dyDescent="0.25"/>
    <row r="2485" s="22" customFormat="1" x14ac:dyDescent="0.25"/>
    <row r="2486" s="22" customFormat="1" x14ac:dyDescent="0.25"/>
    <row r="2487" s="22" customFormat="1" x14ac:dyDescent="0.25"/>
    <row r="2488" s="22" customFormat="1" x14ac:dyDescent="0.25"/>
    <row r="2489" s="22" customFormat="1" x14ac:dyDescent="0.25"/>
    <row r="2490" s="22" customFormat="1" x14ac:dyDescent="0.25"/>
    <row r="2491" s="22" customFormat="1" x14ac:dyDescent="0.25"/>
    <row r="2492" s="22" customFormat="1" x14ac:dyDescent="0.25"/>
    <row r="2493" s="22" customFormat="1" x14ac:dyDescent="0.25"/>
    <row r="2494" s="22" customFormat="1" x14ac:dyDescent="0.25"/>
    <row r="2495" s="22" customFormat="1" x14ac:dyDescent="0.25"/>
    <row r="2496" s="22" customFormat="1" x14ac:dyDescent="0.25"/>
    <row r="2497" s="22" customFormat="1" x14ac:dyDescent="0.25"/>
    <row r="2498" s="22" customFormat="1" x14ac:dyDescent="0.25"/>
    <row r="2499" s="22" customFormat="1" x14ac:dyDescent="0.25"/>
    <row r="2500" s="22" customFormat="1" x14ac:dyDescent="0.25"/>
    <row r="2501" s="22" customFormat="1" x14ac:dyDescent="0.25"/>
    <row r="2502" s="22" customFormat="1" x14ac:dyDescent="0.25"/>
    <row r="2503" s="22" customFormat="1" x14ac:dyDescent="0.25"/>
    <row r="2504" s="22" customFormat="1" x14ac:dyDescent="0.25"/>
    <row r="2505" s="22" customFormat="1" x14ac:dyDescent="0.25"/>
    <row r="2506" s="22" customFormat="1" x14ac:dyDescent="0.25"/>
    <row r="2507" s="22" customFormat="1" x14ac:dyDescent="0.25"/>
    <row r="2508" s="22" customFormat="1" x14ac:dyDescent="0.25"/>
    <row r="2509" s="22" customFormat="1" x14ac:dyDescent="0.25"/>
    <row r="2510" s="22" customFormat="1" x14ac:dyDescent="0.25"/>
    <row r="2511" s="22" customFormat="1" x14ac:dyDescent="0.25"/>
    <row r="2512" s="22" customFormat="1" x14ac:dyDescent="0.25"/>
    <row r="2513" s="22" customFormat="1" x14ac:dyDescent="0.25"/>
    <row r="2514" s="22" customFormat="1" x14ac:dyDescent="0.25"/>
    <row r="2515" s="22" customFormat="1" x14ac:dyDescent="0.25"/>
    <row r="2516" s="22" customFormat="1" x14ac:dyDescent="0.25"/>
    <row r="2517" s="22" customFormat="1" x14ac:dyDescent="0.25"/>
    <row r="2518" s="22" customFormat="1" x14ac:dyDescent="0.25"/>
    <row r="2519" s="22" customFormat="1" x14ac:dyDescent="0.25"/>
    <row r="2520" s="22" customFormat="1" x14ac:dyDescent="0.25"/>
    <row r="2521" s="22" customFormat="1" x14ac:dyDescent="0.25"/>
    <row r="2522" s="22" customFormat="1" x14ac:dyDescent="0.25"/>
    <row r="2523" s="22" customFormat="1" x14ac:dyDescent="0.25"/>
    <row r="2524" s="22" customFormat="1" x14ac:dyDescent="0.25"/>
    <row r="2525" s="22" customFormat="1" x14ac:dyDescent="0.25"/>
    <row r="2526" s="22" customFormat="1" x14ac:dyDescent="0.25"/>
    <row r="2527" s="22" customFormat="1" x14ac:dyDescent="0.25"/>
    <row r="2528" s="22" customFormat="1" x14ac:dyDescent="0.25"/>
    <row r="2529" s="22" customFormat="1" x14ac:dyDescent="0.25"/>
    <row r="2530" s="22" customFormat="1" x14ac:dyDescent="0.25"/>
    <row r="2531" s="22" customFormat="1" x14ac:dyDescent="0.25"/>
    <row r="2532" s="22" customFormat="1" x14ac:dyDescent="0.25"/>
    <row r="2533" s="22" customFormat="1" x14ac:dyDescent="0.25"/>
    <row r="2534" s="22" customFormat="1" x14ac:dyDescent="0.25"/>
    <row r="2535" s="22" customFormat="1" x14ac:dyDescent="0.25"/>
    <row r="2536" s="22" customFormat="1" x14ac:dyDescent="0.25"/>
    <row r="2537" s="22" customFormat="1" x14ac:dyDescent="0.25"/>
    <row r="2538" s="22" customFormat="1" x14ac:dyDescent="0.25"/>
    <row r="2539" s="22" customFormat="1" x14ac:dyDescent="0.25"/>
    <row r="2540" s="22" customFormat="1" x14ac:dyDescent="0.25"/>
    <row r="2541" s="22" customFormat="1" x14ac:dyDescent="0.25"/>
    <row r="2542" s="22" customFormat="1" x14ac:dyDescent="0.25"/>
    <row r="2543" s="22" customFormat="1" x14ac:dyDescent="0.25"/>
    <row r="2544" s="22" customFormat="1" x14ac:dyDescent="0.25"/>
    <row r="2545" s="22" customFormat="1" x14ac:dyDescent="0.25"/>
    <row r="2546" s="22" customFormat="1" x14ac:dyDescent="0.25"/>
    <row r="2547" s="22" customFormat="1" x14ac:dyDescent="0.25"/>
    <row r="2548" s="22" customFormat="1" x14ac:dyDescent="0.25"/>
    <row r="2549" s="22" customFormat="1" x14ac:dyDescent="0.25"/>
    <row r="2550" s="22" customFormat="1" x14ac:dyDescent="0.25"/>
    <row r="2551" s="22" customFormat="1" x14ac:dyDescent="0.25"/>
    <row r="2552" s="22" customFormat="1" x14ac:dyDescent="0.25"/>
    <row r="2553" s="22" customFormat="1" x14ac:dyDescent="0.25"/>
    <row r="2554" s="22" customFormat="1" x14ac:dyDescent="0.25"/>
    <row r="2555" s="22" customFormat="1" x14ac:dyDescent="0.25"/>
    <row r="2556" s="22" customFormat="1" x14ac:dyDescent="0.25"/>
    <row r="2557" s="22" customFormat="1" x14ac:dyDescent="0.25"/>
    <row r="2558" s="22" customFormat="1" x14ac:dyDescent="0.25"/>
    <row r="2559" s="22" customFormat="1" x14ac:dyDescent="0.25"/>
    <row r="2560" s="22" customFormat="1" x14ac:dyDescent="0.25"/>
    <row r="2561" s="22" customFormat="1" x14ac:dyDescent="0.25"/>
    <row r="2562" s="22" customFormat="1" x14ac:dyDescent="0.25"/>
    <row r="2563" s="22" customFormat="1" x14ac:dyDescent="0.25"/>
    <row r="2564" s="22" customFormat="1" x14ac:dyDescent="0.25"/>
    <row r="2565" s="22" customFormat="1" x14ac:dyDescent="0.25"/>
    <row r="2566" s="22" customFormat="1" x14ac:dyDescent="0.25"/>
    <row r="2567" s="22" customFormat="1" x14ac:dyDescent="0.25"/>
    <row r="2568" s="22" customFormat="1" x14ac:dyDescent="0.25"/>
    <row r="2569" s="22" customFormat="1" x14ac:dyDescent="0.25"/>
    <row r="2570" s="22" customFormat="1" x14ac:dyDescent="0.25"/>
    <row r="2571" s="22" customFormat="1" x14ac:dyDescent="0.25"/>
    <row r="2572" s="22" customFormat="1" x14ac:dyDescent="0.25"/>
    <row r="2573" s="22" customFormat="1" x14ac:dyDescent="0.25"/>
    <row r="2574" s="22" customFormat="1" x14ac:dyDescent="0.25"/>
    <row r="2575" s="22" customFormat="1" x14ac:dyDescent="0.25"/>
    <row r="2576" s="22" customFormat="1" x14ac:dyDescent="0.25"/>
    <row r="2577" s="22" customFormat="1" x14ac:dyDescent="0.25"/>
    <row r="2578" s="22" customFormat="1" x14ac:dyDescent="0.25"/>
    <row r="2579" s="22" customFormat="1" x14ac:dyDescent="0.25"/>
    <row r="2580" s="22" customFormat="1" x14ac:dyDescent="0.25"/>
    <row r="2581" s="22" customFormat="1" x14ac:dyDescent="0.25"/>
    <row r="2582" s="22" customFormat="1" x14ac:dyDescent="0.25"/>
    <row r="2583" s="22" customFormat="1" x14ac:dyDescent="0.25"/>
    <row r="2584" s="22" customFormat="1" x14ac:dyDescent="0.25"/>
    <row r="2585" s="22" customFormat="1" x14ac:dyDescent="0.25"/>
    <row r="2586" s="22" customFormat="1" x14ac:dyDescent="0.25"/>
    <row r="2587" s="22" customFormat="1" x14ac:dyDescent="0.25"/>
    <row r="2588" s="22" customFormat="1" x14ac:dyDescent="0.25"/>
    <row r="2589" s="22" customFormat="1" x14ac:dyDescent="0.25"/>
    <row r="2590" s="22" customFormat="1" x14ac:dyDescent="0.25"/>
    <row r="2591" s="22" customFormat="1" x14ac:dyDescent="0.25"/>
    <row r="2592" s="22" customFormat="1" x14ac:dyDescent="0.25"/>
    <row r="2593" s="22" customFormat="1" x14ac:dyDescent="0.25"/>
    <row r="2594" s="22" customFormat="1" x14ac:dyDescent="0.25"/>
    <row r="2595" s="22" customFormat="1" x14ac:dyDescent="0.25"/>
    <row r="2596" s="22" customFormat="1" x14ac:dyDescent="0.25"/>
    <row r="2597" s="22" customFormat="1" x14ac:dyDescent="0.25"/>
    <row r="2598" s="22" customFormat="1" x14ac:dyDescent="0.25"/>
    <row r="2599" s="22" customFormat="1" x14ac:dyDescent="0.25"/>
    <row r="2600" s="22" customFormat="1" x14ac:dyDescent="0.25"/>
    <row r="2601" s="22" customFormat="1" x14ac:dyDescent="0.25"/>
    <row r="2602" s="22" customFormat="1" x14ac:dyDescent="0.25"/>
    <row r="2603" s="22" customFormat="1" x14ac:dyDescent="0.25"/>
    <row r="2604" s="22" customFormat="1" x14ac:dyDescent="0.25"/>
    <row r="2605" s="22" customFormat="1" x14ac:dyDescent="0.25"/>
    <row r="2606" s="22" customFormat="1" x14ac:dyDescent="0.25"/>
    <row r="2607" s="22" customFormat="1" x14ac:dyDescent="0.25"/>
    <row r="2608" s="22" customFormat="1" x14ac:dyDescent="0.25"/>
    <row r="2609" s="22" customFormat="1" x14ac:dyDescent="0.25"/>
    <row r="2610" s="22" customFormat="1" x14ac:dyDescent="0.25"/>
    <row r="2611" s="22" customFormat="1" x14ac:dyDescent="0.25"/>
    <row r="2612" s="22" customFormat="1" x14ac:dyDescent="0.25"/>
    <row r="2613" s="22" customFormat="1" x14ac:dyDescent="0.25"/>
    <row r="2614" s="22" customFormat="1" x14ac:dyDescent="0.25"/>
    <row r="2615" s="22" customFormat="1" x14ac:dyDescent="0.25"/>
    <row r="2616" s="22" customFormat="1" x14ac:dyDescent="0.25"/>
    <row r="2617" s="22" customFormat="1" x14ac:dyDescent="0.25"/>
    <row r="2618" s="22" customFormat="1" x14ac:dyDescent="0.25"/>
    <row r="2619" s="22" customFormat="1" x14ac:dyDescent="0.25"/>
    <row r="2620" s="22" customFormat="1" x14ac:dyDescent="0.25"/>
    <row r="2621" s="22" customFormat="1" x14ac:dyDescent="0.25"/>
    <row r="2622" s="22" customFormat="1" x14ac:dyDescent="0.25"/>
    <row r="2623" s="22" customFormat="1" x14ac:dyDescent="0.25"/>
    <row r="2624" s="22" customFormat="1" x14ac:dyDescent="0.25"/>
    <row r="2625" s="22" customFormat="1" x14ac:dyDescent="0.25"/>
    <row r="2626" s="22" customFormat="1" x14ac:dyDescent="0.25"/>
    <row r="2627" s="22" customFormat="1" x14ac:dyDescent="0.25"/>
    <row r="2628" s="22" customFormat="1" x14ac:dyDescent="0.25"/>
    <row r="2629" s="22" customFormat="1" x14ac:dyDescent="0.25"/>
    <row r="2630" s="22" customFormat="1" x14ac:dyDescent="0.25"/>
    <row r="2631" s="22" customFormat="1" x14ac:dyDescent="0.25"/>
    <row r="2632" s="22" customFormat="1" x14ac:dyDescent="0.25"/>
    <row r="2633" s="22" customFormat="1" x14ac:dyDescent="0.25"/>
    <row r="2634" s="22" customFormat="1" x14ac:dyDescent="0.25"/>
    <row r="2635" s="22" customFormat="1" x14ac:dyDescent="0.25"/>
    <row r="2636" s="22" customFormat="1" x14ac:dyDescent="0.25"/>
    <row r="2637" s="22" customFormat="1" x14ac:dyDescent="0.25"/>
    <row r="2638" s="22" customFormat="1" x14ac:dyDescent="0.25"/>
    <row r="2639" s="22" customFormat="1" x14ac:dyDescent="0.25"/>
    <row r="2640" s="22" customFormat="1" x14ac:dyDescent="0.25"/>
    <row r="2641" s="22" customFormat="1" x14ac:dyDescent="0.25"/>
    <row r="2642" s="22" customFormat="1" x14ac:dyDescent="0.25"/>
    <row r="2643" s="22" customFormat="1" x14ac:dyDescent="0.25"/>
    <row r="2644" s="22" customFormat="1" x14ac:dyDescent="0.25"/>
    <row r="2645" s="22" customFormat="1" x14ac:dyDescent="0.25"/>
    <row r="2646" s="22" customFormat="1" x14ac:dyDescent="0.25"/>
    <row r="2647" s="22" customFormat="1" x14ac:dyDescent="0.25"/>
    <row r="2648" s="22" customFormat="1" x14ac:dyDescent="0.25"/>
    <row r="2649" s="22" customFormat="1" x14ac:dyDescent="0.25"/>
    <row r="2650" s="22" customFormat="1" x14ac:dyDescent="0.25"/>
    <row r="2651" s="22" customFormat="1" x14ac:dyDescent="0.25"/>
    <row r="2652" s="22" customFormat="1" x14ac:dyDescent="0.25"/>
    <row r="2653" s="22" customFormat="1" x14ac:dyDescent="0.25"/>
    <row r="2654" s="22" customFormat="1" x14ac:dyDescent="0.25"/>
    <row r="2655" s="22" customFormat="1" x14ac:dyDescent="0.25"/>
    <row r="2656" s="22" customFormat="1" x14ac:dyDescent="0.25"/>
    <row r="2657" s="22" customFormat="1" x14ac:dyDescent="0.25"/>
    <row r="2658" s="22" customFormat="1" x14ac:dyDescent="0.25"/>
    <row r="2659" s="22" customFormat="1" x14ac:dyDescent="0.25"/>
    <row r="2660" s="22" customFormat="1" x14ac:dyDescent="0.25"/>
    <row r="2661" s="22" customFormat="1" x14ac:dyDescent="0.25"/>
    <row r="2662" s="22" customFormat="1" x14ac:dyDescent="0.25"/>
    <row r="2663" s="22" customFormat="1" x14ac:dyDescent="0.25"/>
    <row r="2664" s="22" customFormat="1" x14ac:dyDescent="0.25"/>
    <row r="2665" s="22" customFormat="1" x14ac:dyDescent="0.25"/>
    <row r="2666" s="22" customFormat="1" x14ac:dyDescent="0.25"/>
    <row r="2667" s="22" customFormat="1" x14ac:dyDescent="0.25"/>
    <row r="2668" s="22" customFormat="1" x14ac:dyDescent="0.25"/>
    <row r="2669" s="22" customFormat="1" x14ac:dyDescent="0.25"/>
    <row r="2670" s="22" customFormat="1" x14ac:dyDescent="0.25"/>
    <row r="2671" s="22" customFormat="1" x14ac:dyDescent="0.25"/>
    <row r="2672" s="22" customFormat="1" x14ac:dyDescent="0.25"/>
    <row r="2673" s="22" customFormat="1" x14ac:dyDescent="0.25"/>
    <row r="2674" s="22" customFormat="1" x14ac:dyDescent="0.25"/>
    <row r="2675" s="22" customFormat="1" x14ac:dyDescent="0.25"/>
    <row r="2676" s="22" customFormat="1" x14ac:dyDescent="0.25"/>
    <row r="2677" s="22" customFormat="1" x14ac:dyDescent="0.25"/>
    <row r="2678" s="22" customFormat="1" x14ac:dyDescent="0.25"/>
    <row r="2679" s="22" customFormat="1" x14ac:dyDescent="0.25"/>
    <row r="2680" s="22" customFormat="1" x14ac:dyDescent="0.25"/>
    <row r="2681" s="22" customFormat="1" x14ac:dyDescent="0.25"/>
    <row r="2682" s="22" customFormat="1" x14ac:dyDescent="0.25"/>
    <row r="2683" s="22" customFormat="1" x14ac:dyDescent="0.25"/>
    <row r="2684" s="22" customFormat="1" x14ac:dyDescent="0.25"/>
    <row r="2685" s="22" customFormat="1" x14ac:dyDescent="0.25"/>
    <row r="2686" s="22" customFormat="1" x14ac:dyDescent="0.25"/>
    <row r="2687" s="22" customFormat="1" x14ac:dyDescent="0.25"/>
    <row r="2688" s="22" customFormat="1" x14ac:dyDescent="0.25"/>
    <row r="2689" s="22" customFormat="1" x14ac:dyDescent="0.25"/>
    <row r="2690" s="22" customFormat="1" x14ac:dyDescent="0.25"/>
    <row r="2691" s="22" customFormat="1" x14ac:dyDescent="0.25"/>
    <row r="2692" s="22" customFormat="1" x14ac:dyDescent="0.25"/>
    <row r="2693" s="22" customFormat="1" x14ac:dyDescent="0.25"/>
    <row r="2694" s="22" customFormat="1" x14ac:dyDescent="0.25"/>
    <row r="2695" s="22" customFormat="1" x14ac:dyDescent="0.25"/>
    <row r="2696" s="22" customFormat="1" x14ac:dyDescent="0.25"/>
    <row r="2697" s="22" customFormat="1" x14ac:dyDescent="0.25"/>
    <row r="2698" s="22" customFormat="1" x14ac:dyDescent="0.25"/>
    <row r="2699" s="22" customFormat="1" x14ac:dyDescent="0.25"/>
    <row r="2700" s="22" customFormat="1" x14ac:dyDescent="0.25"/>
    <row r="2701" s="22" customFormat="1" x14ac:dyDescent="0.25"/>
    <row r="2702" s="22" customFormat="1" x14ac:dyDescent="0.25"/>
    <row r="2703" s="22" customFormat="1" x14ac:dyDescent="0.25"/>
    <row r="2704" s="22" customFormat="1" x14ac:dyDescent="0.25"/>
    <row r="2705" s="22" customFormat="1" x14ac:dyDescent="0.25"/>
    <row r="2706" s="22" customFormat="1" x14ac:dyDescent="0.25"/>
    <row r="2707" s="22" customFormat="1" x14ac:dyDescent="0.25"/>
    <row r="2708" s="22" customFormat="1" x14ac:dyDescent="0.25"/>
    <row r="2709" s="22" customFormat="1" x14ac:dyDescent="0.25"/>
    <row r="2710" s="22" customFormat="1" x14ac:dyDescent="0.25"/>
    <row r="2711" s="22" customFormat="1" x14ac:dyDescent="0.25"/>
    <row r="2712" s="22" customFormat="1" x14ac:dyDescent="0.25"/>
    <row r="2713" s="22" customFormat="1" x14ac:dyDescent="0.25"/>
    <row r="2714" s="22" customFormat="1" x14ac:dyDescent="0.25"/>
    <row r="2715" s="22" customFormat="1" x14ac:dyDescent="0.25"/>
    <row r="2716" s="22" customFormat="1" x14ac:dyDescent="0.25"/>
    <row r="2717" s="22" customFormat="1" x14ac:dyDescent="0.25"/>
    <row r="2718" s="22" customFormat="1" x14ac:dyDescent="0.25"/>
    <row r="2719" s="22" customFormat="1" x14ac:dyDescent="0.25"/>
    <row r="2720" s="22" customFormat="1" x14ac:dyDescent="0.25"/>
    <row r="2721" s="22" customFormat="1" x14ac:dyDescent="0.25"/>
    <row r="2722" s="22" customFormat="1" x14ac:dyDescent="0.25"/>
    <row r="2723" s="22" customFormat="1" x14ac:dyDescent="0.25"/>
    <row r="2724" s="22" customFormat="1" x14ac:dyDescent="0.25"/>
    <row r="2725" s="22" customFormat="1" x14ac:dyDescent="0.25"/>
    <row r="2726" s="22" customFormat="1" x14ac:dyDescent="0.25"/>
    <row r="2727" s="22" customFormat="1" x14ac:dyDescent="0.25"/>
    <row r="2728" s="22" customFormat="1" x14ac:dyDescent="0.25"/>
    <row r="2729" s="22" customFormat="1" x14ac:dyDescent="0.25"/>
    <row r="2730" s="22" customFormat="1" x14ac:dyDescent="0.25"/>
    <row r="2731" s="22" customFormat="1" x14ac:dyDescent="0.25"/>
    <row r="2732" s="22" customFormat="1" x14ac:dyDescent="0.25"/>
    <row r="2733" s="22" customFormat="1" x14ac:dyDescent="0.25"/>
    <row r="2734" s="22" customFormat="1" x14ac:dyDescent="0.25"/>
    <row r="2735" s="22" customFormat="1" x14ac:dyDescent="0.25"/>
    <row r="2736" s="22" customFormat="1" x14ac:dyDescent="0.25"/>
    <row r="2737" s="22" customFormat="1" x14ac:dyDescent="0.25"/>
    <row r="2738" s="22" customFormat="1" x14ac:dyDescent="0.25"/>
    <row r="2739" s="22" customFormat="1" x14ac:dyDescent="0.25"/>
    <row r="2740" s="22" customFormat="1" x14ac:dyDescent="0.25"/>
    <row r="2741" s="22" customFormat="1" x14ac:dyDescent="0.25"/>
    <row r="2742" s="22" customFormat="1" x14ac:dyDescent="0.25"/>
    <row r="2743" s="22" customFormat="1" x14ac:dyDescent="0.25"/>
    <row r="2744" s="22" customFormat="1" x14ac:dyDescent="0.25"/>
    <row r="2745" s="22" customFormat="1" x14ac:dyDescent="0.25"/>
    <row r="2746" s="22" customFormat="1" x14ac:dyDescent="0.25"/>
    <row r="2747" s="22" customFormat="1" x14ac:dyDescent="0.25"/>
    <row r="2748" s="22" customFormat="1" x14ac:dyDescent="0.25"/>
    <row r="2749" s="22" customFormat="1" x14ac:dyDescent="0.25"/>
    <row r="2750" s="22" customFormat="1" x14ac:dyDescent="0.25"/>
    <row r="2751" s="22" customFormat="1" x14ac:dyDescent="0.25"/>
    <row r="2752" s="22" customFormat="1" x14ac:dyDescent="0.25"/>
    <row r="2753" s="22" customFormat="1" x14ac:dyDescent="0.25"/>
    <row r="2754" s="22" customFormat="1" x14ac:dyDescent="0.25"/>
    <row r="2755" s="22" customFormat="1" x14ac:dyDescent="0.25"/>
    <row r="2756" s="22" customFormat="1" x14ac:dyDescent="0.25"/>
    <row r="2757" s="22" customFormat="1" x14ac:dyDescent="0.25"/>
    <row r="2758" s="22" customFormat="1" x14ac:dyDescent="0.25"/>
    <row r="2759" s="22" customFormat="1" x14ac:dyDescent="0.25"/>
    <row r="2760" s="22" customFormat="1" x14ac:dyDescent="0.25"/>
    <row r="2761" s="22" customFormat="1" x14ac:dyDescent="0.25"/>
    <row r="2762" s="22" customFormat="1" x14ac:dyDescent="0.25"/>
    <row r="2763" s="22" customFormat="1" x14ac:dyDescent="0.25"/>
    <row r="2764" s="22" customFormat="1" x14ac:dyDescent="0.25"/>
    <row r="2765" s="22" customFormat="1" x14ac:dyDescent="0.25"/>
    <row r="2766" s="22" customFormat="1" x14ac:dyDescent="0.25"/>
    <row r="2767" s="22" customFormat="1" x14ac:dyDescent="0.25"/>
    <row r="2768" s="22" customFormat="1" x14ac:dyDescent="0.25"/>
    <row r="2769" s="22" customFormat="1" x14ac:dyDescent="0.25"/>
    <row r="2770" s="22" customFormat="1" x14ac:dyDescent="0.25"/>
    <row r="2771" s="22" customFormat="1" x14ac:dyDescent="0.25"/>
    <row r="2772" s="22" customFormat="1" x14ac:dyDescent="0.25"/>
    <row r="2773" s="22" customFormat="1" x14ac:dyDescent="0.25"/>
    <row r="2774" s="22" customFormat="1" x14ac:dyDescent="0.25"/>
    <row r="2775" s="22" customFormat="1" x14ac:dyDescent="0.25"/>
    <row r="2776" s="22" customFormat="1" x14ac:dyDescent="0.25"/>
    <row r="2777" s="22" customFormat="1" x14ac:dyDescent="0.25"/>
    <row r="2778" s="22" customFormat="1" x14ac:dyDescent="0.25"/>
    <row r="2779" s="22" customFormat="1" x14ac:dyDescent="0.25"/>
    <row r="2780" s="22" customFormat="1" x14ac:dyDescent="0.25"/>
    <row r="2781" s="22" customFormat="1" x14ac:dyDescent="0.25"/>
    <row r="2782" s="22" customFormat="1" x14ac:dyDescent="0.25"/>
    <row r="2783" s="22" customFormat="1" x14ac:dyDescent="0.25"/>
    <row r="2784" s="22" customFormat="1" x14ac:dyDescent="0.25"/>
    <row r="2785" s="22" customFormat="1" x14ac:dyDescent="0.25"/>
    <row r="2786" s="22" customFormat="1" x14ac:dyDescent="0.25"/>
    <row r="2787" s="22" customFormat="1" x14ac:dyDescent="0.25"/>
    <row r="2788" s="22" customFormat="1" x14ac:dyDescent="0.25"/>
    <row r="2789" s="22" customFormat="1" x14ac:dyDescent="0.25"/>
    <row r="2790" s="22" customFormat="1" x14ac:dyDescent="0.25"/>
    <row r="2791" s="22" customFormat="1" x14ac:dyDescent="0.25"/>
    <row r="2792" s="22" customFormat="1" x14ac:dyDescent="0.25"/>
    <row r="2793" s="22" customFormat="1" x14ac:dyDescent="0.25"/>
    <row r="2794" s="22" customFormat="1" x14ac:dyDescent="0.25"/>
    <row r="2795" s="22" customFormat="1" x14ac:dyDescent="0.25"/>
    <row r="2796" s="22" customFormat="1" x14ac:dyDescent="0.25"/>
  </sheetData>
  <mergeCells count="12">
    <mergeCell ref="A1:X1"/>
    <mergeCell ref="B2:B3"/>
    <mergeCell ref="B63:N63"/>
    <mergeCell ref="U2:X2"/>
    <mergeCell ref="P2:S2"/>
    <mergeCell ref="A2:A3"/>
    <mergeCell ref="G2:H2"/>
    <mergeCell ref="J2:N2"/>
    <mergeCell ref="C2:C3"/>
    <mergeCell ref="D2:D3"/>
    <mergeCell ref="E2:E3"/>
    <mergeCell ref="F2:F3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theme="0" tint="-0.14999847407452621"/>
  </sheetPr>
  <dimension ref="A1:W30"/>
  <sheetViews>
    <sheetView topLeftCell="A25" zoomScale="85" zoomScaleNormal="85" workbookViewId="0">
      <selection activeCell="B30" sqref="B30:I30"/>
    </sheetView>
  </sheetViews>
  <sheetFormatPr baseColWidth="10" defaultRowHeight="15" x14ac:dyDescent="0.25"/>
  <cols>
    <col min="1" max="1" width="9.85546875" style="6" customWidth="1"/>
    <col min="2" max="2" width="49.140625" style="6" customWidth="1"/>
    <col min="3" max="3" width="25.28515625" style="6" customWidth="1"/>
    <col min="4" max="4" width="12.140625" style="6" customWidth="1"/>
    <col min="5" max="5" width="11.7109375" style="6" customWidth="1"/>
    <col min="6" max="6" width="11.42578125" style="6" customWidth="1"/>
    <col min="7" max="7" width="13.7109375" style="6" customWidth="1"/>
    <col min="8" max="9" width="11.42578125" style="6"/>
    <col min="10" max="10" width="11.42578125" style="84"/>
    <col min="11" max="11" width="32" style="6" customWidth="1"/>
    <col min="12" max="16" width="11.42578125" style="6"/>
    <col min="17" max="17" width="14.28515625" style="6" customWidth="1"/>
    <col min="18" max="30" width="11.42578125" style="6"/>
    <col min="31" max="31" width="32" style="6" customWidth="1"/>
    <col min="32" max="16384" width="11.42578125" style="6"/>
  </cols>
  <sheetData>
    <row r="1" spans="1:23" s="72" customFormat="1" ht="17.25" customHeight="1" x14ac:dyDescent="0.25">
      <c r="A1" s="155" t="s">
        <v>274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  <c r="R1" s="70"/>
      <c r="S1" s="70"/>
      <c r="T1" s="70"/>
      <c r="U1" s="70"/>
      <c r="V1" s="70"/>
      <c r="W1" s="71"/>
    </row>
    <row r="2" spans="1:23" s="75" customFormat="1" ht="13.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0"/>
      <c r="S2" s="70"/>
      <c r="T2" s="70"/>
      <c r="U2" s="70"/>
      <c r="V2" s="70"/>
      <c r="W2" s="74"/>
    </row>
    <row r="3" spans="1:23" s="72" customFormat="1" ht="17.25" customHeight="1" x14ac:dyDescent="0.25">
      <c r="A3" s="155" t="s">
        <v>300</v>
      </c>
      <c r="B3" s="156"/>
      <c r="C3" s="156"/>
      <c r="D3" s="156"/>
      <c r="E3" s="156"/>
      <c r="F3" s="156"/>
      <c r="G3" s="156"/>
      <c r="H3" s="156"/>
      <c r="I3" s="157"/>
      <c r="J3" s="75"/>
      <c r="K3" s="155" t="s">
        <v>301</v>
      </c>
      <c r="L3" s="156"/>
      <c r="M3" s="156"/>
      <c r="N3" s="156"/>
      <c r="O3" s="156"/>
      <c r="P3" s="156"/>
      <c r="Q3" s="157"/>
    </row>
    <row r="4" spans="1:23" ht="68.25" customHeight="1" x14ac:dyDescent="0.25">
      <c r="A4" s="146" t="s">
        <v>275</v>
      </c>
      <c r="B4" s="146" t="s">
        <v>109</v>
      </c>
      <c r="C4" s="146" t="s">
        <v>223</v>
      </c>
      <c r="D4" s="146" t="s">
        <v>198</v>
      </c>
      <c r="E4" s="146" t="s">
        <v>304</v>
      </c>
      <c r="F4" s="159" t="s">
        <v>307</v>
      </c>
      <c r="G4" s="160"/>
      <c r="H4" s="160"/>
      <c r="I4" s="161"/>
      <c r="J4" s="76"/>
      <c r="K4" s="162" t="s">
        <v>210</v>
      </c>
      <c r="L4" s="160" t="s">
        <v>302</v>
      </c>
      <c r="M4" s="160"/>
      <c r="N4" s="160"/>
      <c r="O4" s="160"/>
      <c r="P4" s="161"/>
      <c r="Q4" s="146" t="s">
        <v>226</v>
      </c>
      <c r="R4" s="158"/>
      <c r="S4" s="158"/>
      <c r="T4" s="158"/>
      <c r="U4" s="30"/>
    </row>
    <row r="5" spans="1:23" ht="56.25" customHeight="1" x14ac:dyDescent="0.25">
      <c r="A5" s="147"/>
      <c r="B5" s="147"/>
      <c r="C5" s="147"/>
      <c r="D5" s="147"/>
      <c r="E5" s="147"/>
      <c r="F5" s="77" t="s">
        <v>203</v>
      </c>
      <c r="G5" s="77" t="s">
        <v>151</v>
      </c>
      <c r="H5" s="77" t="s">
        <v>152</v>
      </c>
      <c r="I5" s="77" t="s">
        <v>59</v>
      </c>
      <c r="J5" s="78"/>
      <c r="K5" s="163"/>
      <c r="L5" s="79" t="s">
        <v>1</v>
      </c>
      <c r="M5" s="79" t="s">
        <v>2</v>
      </c>
      <c r="N5" s="79" t="s">
        <v>3</v>
      </c>
      <c r="O5" s="79" t="s">
        <v>4</v>
      </c>
      <c r="P5" s="80" t="s">
        <v>222</v>
      </c>
      <c r="Q5" s="147"/>
      <c r="R5" s="158"/>
      <c r="S5" s="81"/>
      <c r="T5" s="81"/>
      <c r="U5" s="81"/>
    </row>
    <row r="6" spans="1:23" x14ac:dyDescent="0.25">
      <c r="A6" s="82"/>
      <c r="B6" s="67"/>
      <c r="C6" s="67"/>
      <c r="D6" s="67"/>
      <c r="E6" s="67"/>
      <c r="F6" s="67"/>
      <c r="G6" s="67"/>
      <c r="H6" s="67"/>
      <c r="I6" s="83"/>
      <c r="K6" s="85"/>
      <c r="L6" s="30"/>
      <c r="M6" s="30"/>
      <c r="N6" s="30"/>
      <c r="O6" s="30"/>
      <c r="P6" s="86"/>
      <c r="Q6" s="85"/>
    </row>
    <row r="7" spans="1:23" ht="30" x14ac:dyDescent="0.25">
      <c r="A7" s="82" t="s">
        <v>133</v>
      </c>
      <c r="B7" s="67" t="s">
        <v>86</v>
      </c>
      <c r="C7" s="67" t="s">
        <v>224</v>
      </c>
      <c r="D7" s="67" t="s">
        <v>200</v>
      </c>
      <c r="E7" s="87">
        <v>0.1</v>
      </c>
      <c r="F7" s="87">
        <v>10</v>
      </c>
      <c r="G7" s="87">
        <v>90</v>
      </c>
      <c r="H7" s="87">
        <v>0</v>
      </c>
      <c r="I7" s="88">
        <v>0</v>
      </c>
      <c r="K7" s="89" t="s">
        <v>212</v>
      </c>
      <c r="L7" s="90">
        <v>55.129577902926897</v>
      </c>
      <c r="M7" s="90">
        <v>38.878815364855832</v>
      </c>
      <c r="N7" s="90">
        <v>2.4515384873540293</v>
      </c>
      <c r="O7" s="90">
        <v>3.5400682448631988</v>
      </c>
      <c r="P7" s="91">
        <v>0</v>
      </c>
      <c r="Q7" s="92">
        <v>0.9</v>
      </c>
    </row>
    <row r="8" spans="1:23" ht="30" x14ac:dyDescent="0.25">
      <c r="A8" s="82" t="s">
        <v>64</v>
      </c>
      <c r="B8" s="67" t="s">
        <v>87</v>
      </c>
      <c r="C8" s="67" t="s">
        <v>224</v>
      </c>
      <c r="D8" s="67" t="s">
        <v>200</v>
      </c>
      <c r="E8" s="67">
        <v>0.14000000000000001</v>
      </c>
      <c r="F8" s="87">
        <v>10</v>
      </c>
      <c r="G8" s="87">
        <v>90</v>
      </c>
      <c r="H8" s="87">
        <v>0</v>
      </c>
      <c r="I8" s="88">
        <v>0</v>
      </c>
      <c r="K8" s="89" t="s">
        <v>213</v>
      </c>
      <c r="L8" s="90">
        <v>7.9318113498769645</v>
      </c>
      <c r="M8" s="90">
        <v>86.705362839757498</v>
      </c>
      <c r="N8" s="90">
        <v>3.8305898645468113</v>
      </c>
      <c r="O8" s="90">
        <v>1.5322359458187247</v>
      </c>
      <c r="P8" s="93"/>
      <c r="Q8" s="92">
        <v>0.9</v>
      </c>
    </row>
    <row r="9" spans="1:23" ht="30" x14ac:dyDescent="0.25">
      <c r="A9" s="82" t="s">
        <v>65</v>
      </c>
      <c r="B9" s="67" t="s">
        <v>88</v>
      </c>
      <c r="C9" s="67" t="s">
        <v>224</v>
      </c>
      <c r="D9" s="67" t="s">
        <v>200</v>
      </c>
      <c r="E9" s="67">
        <v>0.12</v>
      </c>
      <c r="F9" s="87">
        <v>10</v>
      </c>
      <c r="G9" s="87">
        <v>90</v>
      </c>
      <c r="H9" s="87">
        <v>0</v>
      </c>
      <c r="I9" s="88">
        <v>0</v>
      </c>
      <c r="K9" s="89" t="s">
        <v>32</v>
      </c>
      <c r="L9" s="90">
        <v>1.5367178751034922</v>
      </c>
      <c r="M9" s="90">
        <v>2.4939619115155307</v>
      </c>
      <c r="N9" s="90">
        <v>25.210839291220609</v>
      </c>
      <c r="O9" s="90">
        <v>49.502285481811484</v>
      </c>
      <c r="P9" s="91">
        <v>21.25619544034889</v>
      </c>
      <c r="Q9" s="92">
        <v>0.9</v>
      </c>
    </row>
    <row r="10" spans="1:23" ht="30" x14ac:dyDescent="0.25">
      <c r="A10" s="82" t="s">
        <v>66</v>
      </c>
      <c r="B10" s="67" t="s">
        <v>89</v>
      </c>
      <c r="C10" s="67" t="s">
        <v>224</v>
      </c>
      <c r="D10" s="67" t="s">
        <v>200</v>
      </c>
      <c r="E10" s="67">
        <v>0.28999999999999998</v>
      </c>
      <c r="F10" s="87">
        <v>10</v>
      </c>
      <c r="G10" s="87">
        <v>60</v>
      </c>
      <c r="H10" s="87">
        <v>30</v>
      </c>
      <c r="I10" s="88">
        <v>0</v>
      </c>
      <c r="K10" s="94" t="s">
        <v>218</v>
      </c>
      <c r="L10" s="90">
        <v>59.480847830159512</v>
      </c>
      <c r="M10" s="90">
        <v>36.01702415096932</v>
      </c>
      <c r="N10" s="90">
        <v>4.502128018871165</v>
      </c>
      <c r="O10" s="95">
        <v>0</v>
      </c>
      <c r="P10" s="93">
        <v>0</v>
      </c>
      <c r="Q10" s="92">
        <v>0.9</v>
      </c>
    </row>
    <row r="11" spans="1:23" ht="30" x14ac:dyDescent="0.25">
      <c r="A11" s="82" t="s">
        <v>67</v>
      </c>
      <c r="B11" s="67" t="s">
        <v>90</v>
      </c>
      <c r="C11" s="67" t="s">
        <v>224</v>
      </c>
      <c r="D11" s="67" t="s">
        <v>200</v>
      </c>
      <c r="E11" s="67">
        <v>0.06</v>
      </c>
      <c r="F11" s="87">
        <v>10</v>
      </c>
      <c r="G11" s="87">
        <v>60</v>
      </c>
      <c r="H11" s="87">
        <v>30</v>
      </c>
      <c r="I11" s="88">
        <v>0</v>
      </c>
      <c r="K11" s="89" t="s">
        <v>215</v>
      </c>
      <c r="L11" s="90">
        <v>51.662878572176176</v>
      </c>
      <c r="M11" s="90">
        <v>30.210700892389898</v>
      </c>
      <c r="N11" s="90">
        <v>18.126420535433937</v>
      </c>
      <c r="O11" s="95">
        <v>0</v>
      </c>
      <c r="P11" s="93">
        <v>0</v>
      </c>
      <c r="Q11" s="92">
        <v>0.9</v>
      </c>
    </row>
    <row r="12" spans="1:23" ht="30" x14ac:dyDescent="0.25">
      <c r="A12" s="82" t="s">
        <v>68</v>
      </c>
      <c r="B12" s="67" t="s">
        <v>91</v>
      </c>
      <c r="C12" s="67" t="s">
        <v>224</v>
      </c>
      <c r="D12" s="67" t="s">
        <v>200</v>
      </c>
      <c r="E12" s="67">
        <v>0.2</v>
      </c>
      <c r="F12" s="87">
        <v>10</v>
      </c>
      <c r="G12" s="87">
        <v>60</v>
      </c>
      <c r="H12" s="87">
        <v>30</v>
      </c>
      <c r="I12" s="88">
        <v>0</v>
      </c>
      <c r="K12" s="89" t="s">
        <v>216</v>
      </c>
      <c r="L12" s="90">
        <v>10.557937702082899</v>
      </c>
      <c r="M12" s="90">
        <v>15.74142075782124</v>
      </c>
      <c r="N12" s="90">
        <v>1.8327977941872291</v>
      </c>
      <c r="O12" s="90">
        <v>1.5709695378747675</v>
      </c>
      <c r="P12" s="91">
        <v>70.29687420803387</v>
      </c>
      <c r="Q12" s="92">
        <v>0.9</v>
      </c>
    </row>
    <row r="13" spans="1:23" ht="32.25" customHeight="1" x14ac:dyDescent="0.25">
      <c r="A13" s="82" t="s">
        <v>69</v>
      </c>
      <c r="B13" s="67" t="s">
        <v>92</v>
      </c>
      <c r="C13" s="67" t="s">
        <v>224</v>
      </c>
      <c r="D13" s="67" t="s">
        <v>200</v>
      </c>
      <c r="E13" s="67">
        <v>0.1</v>
      </c>
      <c r="F13" s="87">
        <v>10</v>
      </c>
      <c r="G13" s="87">
        <v>60</v>
      </c>
      <c r="H13" s="87">
        <v>30</v>
      </c>
      <c r="I13" s="88">
        <v>0</v>
      </c>
      <c r="K13" s="89" t="s">
        <v>220</v>
      </c>
      <c r="L13" s="90">
        <v>2.2178335975543306</v>
      </c>
      <c r="M13" s="90">
        <v>4.8891083201222845</v>
      </c>
      <c r="N13" s="90">
        <v>6.610794902347525</v>
      </c>
      <c r="O13" s="90">
        <v>31.166479702190742</v>
      </c>
      <c r="P13" s="91">
        <v>55.115783477785122</v>
      </c>
      <c r="Q13" s="92">
        <v>0.9</v>
      </c>
    </row>
    <row r="14" spans="1:23" ht="30" x14ac:dyDescent="0.25">
      <c r="A14" s="82" t="s">
        <v>70</v>
      </c>
      <c r="B14" s="67" t="s">
        <v>93</v>
      </c>
      <c r="C14" s="67" t="s">
        <v>224</v>
      </c>
      <c r="D14" s="67" t="s">
        <v>200</v>
      </c>
      <c r="E14" s="67">
        <v>0.09</v>
      </c>
      <c r="F14" s="87">
        <v>10</v>
      </c>
      <c r="G14" s="87">
        <v>90</v>
      </c>
      <c r="H14" s="87">
        <v>0</v>
      </c>
      <c r="I14" s="88">
        <v>0</v>
      </c>
      <c r="K14" s="89" t="s">
        <v>221</v>
      </c>
      <c r="L14" s="90">
        <v>1.3670580939039187</v>
      </c>
      <c r="M14" s="90">
        <v>0.85257297821315725</v>
      </c>
      <c r="N14" s="90">
        <v>0.85257297821315725</v>
      </c>
      <c r="O14" s="90">
        <v>19.345244393080396</v>
      </c>
      <c r="P14" s="91">
        <v>77.582551556589365</v>
      </c>
      <c r="Q14" s="92">
        <v>0.9</v>
      </c>
    </row>
    <row r="15" spans="1:23" ht="30" x14ac:dyDescent="0.25">
      <c r="A15" s="82" t="s">
        <v>71</v>
      </c>
      <c r="B15" s="67" t="s">
        <v>94</v>
      </c>
      <c r="C15" s="67" t="s">
        <v>224</v>
      </c>
      <c r="D15" s="67" t="s">
        <v>200</v>
      </c>
      <c r="E15" s="67">
        <v>0.03</v>
      </c>
      <c r="F15" s="87">
        <v>10</v>
      </c>
      <c r="G15" s="87">
        <v>60</v>
      </c>
      <c r="H15" s="87">
        <v>30</v>
      </c>
      <c r="I15" s="88">
        <v>0</v>
      </c>
      <c r="K15" s="89" t="s">
        <v>219</v>
      </c>
      <c r="L15" s="90">
        <v>5.3743078499293224</v>
      </c>
      <c r="M15" s="90">
        <v>0.46001832048327523</v>
      </c>
      <c r="N15" s="90">
        <v>13.604200891612372</v>
      </c>
      <c r="O15" s="90">
        <v>47.14228805197628</v>
      </c>
      <c r="P15" s="91">
        <v>33.419184885998753</v>
      </c>
      <c r="Q15" s="92">
        <v>0.9</v>
      </c>
    </row>
    <row r="16" spans="1:23" ht="30" x14ac:dyDescent="0.25">
      <c r="A16" s="82" t="s">
        <v>72</v>
      </c>
      <c r="B16" s="67" t="s">
        <v>95</v>
      </c>
      <c r="C16" s="67" t="s">
        <v>224</v>
      </c>
      <c r="D16" s="67" t="s">
        <v>200</v>
      </c>
      <c r="E16" s="67">
        <v>0.09</v>
      </c>
      <c r="F16" s="87">
        <v>10</v>
      </c>
      <c r="G16" s="87">
        <v>90</v>
      </c>
      <c r="H16" s="87">
        <v>0</v>
      </c>
      <c r="I16" s="88">
        <v>0</v>
      </c>
      <c r="K16" s="89" t="s">
        <v>217</v>
      </c>
      <c r="L16" s="90">
        <v>55.996151444398748</v>
      </c>
      <c r="M16" s="90">
        <v>9.0777283104645239</v>
      </c>
      <c r="N16" s="90">
        <v>6.0518188736430156</v>
      </c>
      <c r="O16" s="90">
        <v>8.5511589088386941</v>
      </c>
      <c r="P16" s="91">
        <v>20.32314246265501</v>
      </c>
      <c r="Q16" s="92">
        <v>0.9</v>
      </c>
    </row>
    <row r="17" spans="1:17" ht="30" x14ac:dyDescent="0.25">
      <c r="A17" s="82" t="s">
        <v>73</v>
      </c>
      <c r="B17" s="67" t="s">
        <v>96</v>
      </c>
      <c r="C17" s="67" t="s">
        <v>224</v>
      </c>
      <c r="D17" s="67" t="s">
        <v>200</v>
      </c>
      <c r="E17" s="67">
        <v>0.08</v>
      </c>
      <c r="F17" s="87">
        <v>10</v>
      </c>
      <c r="G17" s="87">
        <v>90</v>
      </c>
      <c r="H17" s="87">
        <v>0</v>
      </c>
      <c r="I17" s="88">
        <v>0</v>
      </c>
      <c r="K17" s="89" t="s">
        <v>211</v>
      </c>
      <c r="L17" s="90">
        <v>84.493146006679837</v>
      </c>
      <c r="M17" s="90">
        <v>3.1836838760291553</v>
      </c>
      <c r="N17" s="90">
        <v>2.1224559173527706</v>
      </c>
      <c r="O17" s="90">
        <v>2.7492385529702612</v>
      </c>
      <c r="P17" s="91">
        <v>7.451475646967971</v>
      </c>
      <c r="Q17" s="92">
        <v>0.9</v>
      </c>
    </row>
    <row r="18" spans="1:17" ht="30" x14ac:dyDescent="0.25">
      <c r="A18" s="82" t="s">
        <v>74</v>
      </c>
      <c r="B18" s="67" t="s">
        <v>97</v>
      </c>
      <c r="C18" s="67" t="s">
        <v>224</v>
      </c>
      <c r="D18" s="67" t="s">
        <v>200</v>
      </c>
      <c r="E18" s="67">
        <v>0.17</v>
      </c>
      <c r="F18" s="87">
        <v>10</v>
      </c>
      <c r="G18" s="87">
        <v>90</v>
      </c>
      <c r="H18" s="87">
        <v>0</v>
      </c>
      <c r="I18" s="88">
        <v>0</v>
      </c>
      <c r="K18" s="89" t="s">
        <v>214</v>
      </c>
      <c r="L18" s="90">
        <v>60.802655633343761</v>
      </c>
      <c r="M18" s="90">
        <v>8.0475351929567402</v>
      </c>
      <c r="N18" s="90">
        <v>5.3650234619711608</v>
      </c>
      <c r="O18" s="90">
        <v>6.9493689921426807</v>
      </c>
      <c r="P18" s="91">
        <v>18.835416719585663</v>
      </c>
      <c r="Q18" s="92">
        <v>0.9</v>
      </c>
    </row>
    <row r="19" spans="1:17" ht="30" x14ac:dyDescent="0.25">
      <c r="A19" s="82" t="s">
        <v>75</v>
      </c>
      <c r="B19" s="67" t="s">
        <v>98</v>
      </c>
      <c r="C19" s="67" t="s">
        <v>224</v>
      </c>
      <c r="D19" s="67" t="s">
        <v>200</v>
      </c>
      <c r="E19" s="67">
        <v>0.15</v>
      </c>
      <c r="F19" s="87">
        <v>0</v>
      </c>
      <c r="G19" s="87">
        <v>20</v>
      </c>
      <c r="H19" s="87">
        <v>80</v>
      </c>
      <c r="I19" s="88">
        <v>0</v>
      </c>
      <c r="K19" s="96" t="s">
        <v>107</v>
      </c>
      <c r="L19" s="97">
        <v>53.230526024898303</v>
      </c>
      <c r="M19" s="97">
        <v>17.569054571516464</v>
      </c>
      <c r="N19" s="97">
        <v>11.712703047677643</v>
      </c>
      <c r="O19" s="97">
        <v>3.253528624354904</v>
      </c>
      <c r="P19" s="98">
        <v>14.234187731552705</v>
      </c>
      <c r="Q19" s="99">
        <v>0.9</v>
      </c>
    </row>
    <row r="20" spans="1:17" ht="27" customHeight="1" x14ac:dyDescent="0.25">
      <c r="A20" s="82" t="s">
        <v>76</v>
      </c>
      <c r="B20" s="67" t="s">
        <v>99</v>
      </c>
      <c r="C20" s="67" t="s">
        <v>224</v>
      </c>
      <c r="D20" s="67" t="s">
        <v>200</v>
      </c>
      <c r="E20" s="67">
        <v>0.19</v>
      </c>
      <c r="F20" s="87">
        <v>0</v>
      </c>
      <c r="G20" s="87">
        <v>10</v>
      </c>
      <c r="H20" s="87">
        <v>90</v>
      </c>
      <c r="I20" s="88">
        <v>0</v>
      </c>
    </row>
    <row r="21" spans="1:17" ht="30" x14ac:dyDescent="0.25">
      <c r="A21" s="82" t="s">
        <v>77</v>
      </c>
      <c r="B21" s="67" t="s">
        <v>100</v>
      </c>
      <c r="C21" s="67" t="s">
        <v>224</v>
      </c>
      <c r="D21" s="67" t="s">
        <v>200</v>
      </c>
      <c r="E21" s="67">
        <v>0.19</v>
      </c>
      <c r="F21" s="87">
        <v>0</v>
      </c>
      <c r="G21" s="87">
        <v>50</v>
      </c>
      <c r="H21" s="87">
        <v>50</v>
      </c>
      <c r="I21" s="88">
        <v>0</v>
      </c>
      <c r="L21" s="100"/>
      <c r="M21" s="100"/>
      <c r="N21" s="100"/>
      <c r="O21" s="100"/>
      <c r="P21" s="100"/>
      <c r="Q21" s="100"/>
    </row>
    <row r="22" spans="1:17" ht="30" x14ac:dyDescent="0.25">
      <c r="A22" s="82" t="s">
        <v>78</v>
      </c>
      <c r="B22" s="67" t="s">
        <v>101</v>
      </c>
      <c r="C22" s="67" t="s">
        <v>224</v>
      </c>
      <c r="D22" s="67" t="s">
        <v>200</v>
      </c>
      <c r="E22" s="67">
        <v>0.18</v>
      </c>
      <c r="F22" s="87">
        <v>10</v>
      </c>
      <c r="G22" s="87">
        <v>60</v>
      </c>
      <c r="H22" s="87">
        <v>30</v>
      </c>
      <c r="I22" s="88">
        <v>0</v>
      </c>
      <c r="L22" s="100"/>
      <c r="M22" s="100"/>
      <c r="N22" s="100"/>
      <c r="O22" s="100"/>
      <c r="P22" s="100"/>
      <c r="Q22" s="100"/>
    </row>
    <row r="23" spans="1:17" ht="30" x14ac:dyDescent="0.25">
      <c r="A23" s="82" t="s">
        <v>79</v>
      </c>
      <c r="B23" s="67" t="s">
        <v>102</v>
      </c>
      <c r="C23" s="67" t="s">
        <v>224</v>
      </c>
      <c r="D23" s="67" t="s">
        <v>200</v>
      </c>
      <c r="E23" s="67">
        <v>0.31</v>
      </c>
      <c r="F23" s="87">
        <v>10</v>
      </c>
      <c r="G23" s="87">
        <v>60</v>
      </c>
      <c r="H23" s="87">
        <v>30</v>
      </c>
      <c r="I23" s="88">
        <v>0</v>
      </c>
      <c r="L23" s="100"/>
      <c r="M23" s="100"/>
      <c r="N23" s="100"/>
      <c r="O23" s="100"/>
      <c r="P23" s="100"/>
      <c r="Q23" s="100"/>
    </row>
    <row r="24" spans="1:17" ht="30" x14ac:dyDescent="0.25">
      <c r="A24" s="82" t="s">
        <v>80</v>
      </c>
      <c r="B24" s="67" t="s">
        <v>103</v>
      </c>
      <c r="C24" s="67" t="s">
        <v>224</v>
      </c>
      <c r="D24" s="67" t="s">
        <v>200</v>
      </c>
      <c r="E24" s="67">
        <v>0.16</v>
      </c>
      <c r="F24" s="87">
        <v>10</v>
      </c>
      <c r="G24" s="87">
        <v>60</v>
      </c>
      <c r="H24" s="87">
        <v>30</v>
      </c>
      <c r="I24" s="88">
        <v>0</v>
      </c>
      <c r="L24" s="100"/>
      <c r="M24" s="100"/>
      <c r="N24" s="100"/>
      <c r="O24" s="100"/>
      <c r="P24" s="100"/>
      <c r="Q24" s="100"/>
    </row>
    <row r="25" spans="1:17" ht="30" x14ac:dyDescent="0.25">
      <c r="A25" s="82" t="s">
        <v>81</v>
      </c>
      <c r="B25" s="67" t="s">
        <v>104</v>
      </c>
      <c r="C25" s="67" t="s">
        <v>224</v>
      </c>
      <c r="D25" s="67" t="s">
        <v>200</v>
      </c>
      <c r="E25" s="67">
        <v>0.12</v>
      </c>
      <c r="F25" s="87">
        <v>10</v>
      </c>
      <c r="G25" s="87">
        <v>40</v>
      </c>
      <c r="H25" s="87">
        <v>50</v>
      </c>
      <c r="I25" s="88">
        <v>0</v>
      </c>
      <c r="L25" s="100"/>
      <c r="M25" s="100"/>
      <c r="N25" s="100"/>
      <c r="O25" s="100"/>
      <c r="P25" s="100"/>
      <c r="Q25" s="100"/>
    </row>
    <row r="26" spans="1:17" ht="30" x14ac:dyDescent="0.25">
      <c r="A26" s="82" t="s">
        <v>82</v>
      </c>
      <c r="B26" s="67" t="s">
        <v>105</v>
      </c>
      <c r="C26" s="67" t="s">
        <v>224</v>
      </c>
      <c r="D26" s="67" t="s">
        <v>200</v>
      </c>
      <c r="E26" s="67">
        <v>0.38</v>
      </c>
      <c r="F26" s="87">
        <v>10</v>
      </c>
      <c r="G26" s="87">
        <v>40</v>
      </c>
      <c r="H26" s="87">
        <v>50</v>
      </c>
      <c r="I26" s="88">
        <v>0</v>
      </c>
      <c r="L26" s="100"/>
      <c r="M26" s="100"/>
      <c r="N26" s="100"/>
      <c r="O26" s="100"/>
      <c r="P26" s="100"/>
      <c r="Q26" s="100"/>
    </row>
    <row r="27" spans="1:17" ht="30" x14ac:dyDescent="0.25">
      <c r="A27" s="82" t="s">
        <v>83</v>
      </c>
      <c r="B27" s="67" t="s">
        <v>106</v>
      </c>
      <c r="C27" s="67" t="s">
        <v>224</v>
      </c>
      <c r="D27" s="67" t="s">
        <v>200</v>
      </c>
      <c r="E27" s="67">
        <v>0.12</v>
      </c>
      <c r="F27" s="87">
        <v>10</v>
      </c>
      <c r="G27" s="87">
        <v>60</v>
      </c>
      <c r="H27" s="87">
        <v>30</v>
      </c>
      <c r="I27" s="88">
        <v>0</v>
      </c>
    </row>
    <row r="28" spans="1:17" ht="30" x14ac:dyDescent="0.25">
      <c r="A28" s="82" t="s">
        <v>84</v>
      </c>
      <c r="B28" s="67" t="s">
        <v>107</v>
      </c>
      <c r="C28" s="67" t="s">
        <v>224</v>
      </c>
      <c r="D28" s="67" t="s">
        <v>200</v>
      </c>
      <c r="E28" s="67">
        <v>0.08</v>
      </c>
      <c r="F28" s="87">
        <v>10</v>
      </c>
      <c r="G28" s="87">
        <v>60</v>
      </c>
      <c r="H28" s="87">
        <v>30</v>
      </c>
      <c r="I28" s="88">
        <v>0</v>
      </c>
    </row>
    <row r="29" spans="1:17" ht="30" x14ac:dyDescent="0.25">
      <c r="A29" s="101" t="s">
        <v>85</v>
      </c>
      <c r="B29" s="68" t="s">
        <v>108</v>
      </c>
      <c r="C29" s="68" t="s">
        <v>224</v>
      </c>
      <c r="D29" s="68" t="s">
        <v>200</v>
      </c>
      <c r="E29" s="68">
        <v>0.05</v>
      </c>
      <c r="F29" s="102">
        <v>10</v>
      </c>
      <c r="G29" s="102">
        <v>60</v>
      </c>
      <c r="H29" s="102">
        <v>30</v>
      </c>
      <c r="I29" s="103">
        <v>0</v>
      </c>
    </row>
    <row r="30" spans="1:17" ht="82.5" customHeight="1" x14ac:dyDescent="0.25">
      <c r="A30" s="69" t="s">
        <v>303</v>
      </c>
      <c r="B30" s="152" t="s">
        <v>306</v>
      </c>
      <c r="C30" s="153"/>
      <c r="D30" s="153"/>
      <c r="E30" s="153"/>
      <c r="F30" s="153"/>
      <c r="G30" s="153"/>
      <c r="H30" s="153"/>
      <c r="I30" s="154"/>
      <c r="K30" s="69" t="s">
        <v>303</v>
      </c>
      <c r="L30" s="153" t="s">
        <v>305</v>
      </c>
      <c r="M30" s="153"/>
      <c r="N30" s="153"/>
      <c r="O30" s="153"/>
      <c r="P30" s="153"/>
      <c r="Q30" s="154"/>
    </row>
  </sheetData>
  <mergeCells count="16">
    <mergeCell ref="S4:T4"/>
    <mergeCell ref="A4:A5"/>
    <mergeCell ref="B4:B5"/>
    <mergeCell ref="C4:C5"/>
    <mergeCell ref="D4:D5"/>
    <mergeCell ref="F4:I4"/>
    <mergeCell ref="Q4:Q5"/>
    <mergeCell ref="R4:R5"/>
    <mergeCell ref="L4:P4"/>
    <mergeCell ref="K4:K5"/>
    <mergeCell ref="E4:E5"/>
    <mergeCell ref="B30:I30"/>
    <mergeCell ref="A1:Q1"/>
    <mergeCell ref="A3:I3"/>
    <mergeCell ref="K3:Q3"/>
    <mergeCell ref="L30:Q3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Versionen</vt:lpstr>
      <vt:lpstr>Änderungsbedarfe</vt:lpstr>
      <vt:lpstr>Data Import </vt:lpstr>
      <vt:lpstr>Data Import Option 1</vt:lpstr>
      <vt:lpstr>Data Import Option 2</vt:lpstr>
      <vt:lpstr>Data Import Option 3</vt:lpstr>
      <vt:lpstr>Dropdown Listen neu</vt:lpstr>
      <vt:lpstr>Data - Option 2</vt:lpstr>
      <vt:lpstr>Data - Option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2020-09-16T19:13:00Z</dcterms:modified>
</cp:coreProperties>
</file>