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Github-repos\lighthouse-data-notes\Week_0\"/>
    </mc:Choice>
  </mc:AlternateContent>
  <xr:revisionPtr revIDLastSave="0" documentId="13_ncr:1_{4EA8D66E-98DC-4BDC-B1EA-D6792DFD44DC}" xr6:coauthVersionLast="47" xr6:coauthVersionMax="47" xr10:uidLastSave="{00000000-0000-0000-0000-000000000000}"/>
  <bookViews>
    <workbookView xWindow="-108" yWindow="-108" windowWidth="35664" windowHeight="19560" activeTab="4" xr2:uid="{C39A584F-6DF5-4F33-AAC6-96956BBE23D3}"/>
  </bookViews>
  <sheets>
    <sheet name="Conditional doughtnut" sheetId="4" r:id="rId1"/>
    <sheet name="Interactive Histogram" sheetId="2" r:id="rId2"/>
    <sheet name="interactive pivot chart" sheetId="8" r:id="rId3"/>
    <sheet name="Groups" sheetId="7" r:id="rId4"/>
    <sheet name="Actual vs Target" sheetId="6" r:id="rId5"/>
  </sheets>
  <externalReferences>
    <externalReference r:id="rId6"/>
  </externalReferences>
  <definedNames>
    <definedName name="rngSeasonList">[1]!tblSeasonList[Season]</definedName>
    <definedName name="Slicer_Group">#N/A</definedName>
  </definedNames>
  <calcPr calcId="181029"/>
  <pivotCaches>
    <pivotCache cacheId="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6" l="1"/>
  <c r="F4" i="6"/>
  <c r="F3" i="6"/>
  <c r="F2" i="6"/>
  <c r="E2" i="6"/>
  <c r="E5" i="6"/>
  <c r="E4" i="6"/>
  <c r="E3" i="6"/>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2" i="2"/>
  <c r="C7" i="4"/>
  <c r="C6" i="4"/>
  <c r="C5" i="4"/>
  <c r="C8" i="4"/>
</calcChain>
</file>

<file path=xl/sharedStrings.xml><?xml version="1.0" encoding="utf-8"?>
<sst xmlns="http://schemas.openxmlformats.org/spreadsheetml/2006/main" count="1611" uniqueCount="992">
  <si>
    <t>Actual:</t>
  </si>
  <si>
    <t>Level Max</t>
  </si>
  <si>
    <t>Data Series</t>
  </si>
  <si>
    <t>Level 1</t>
  </si>
  <si>
    <t>Level 2</t>
  </si>
  <si>
    <t>Level 3</t>
  </si>
  <si>
    <t>Remainder:</t>
  </si>
  <si>
    <t>Name</t>
  </si>
  <si>
    <t>Phone Number</t>
  </si>
  <si>
    <t>Provider</t>
  </si>
  <si>
    <t>Country</t>
  </si>
  <si>
    <t>Region</t>
  </si>
  <si>
    <t>Bill Amount</t>
  </si>
  <si>
    <t>Group</t>
  </si>
  <si>
    <t>Minerva Hawkins</t>
  </si>
  <si>
    <t>(100) 485-3845</t>
  </si>
  <si>
    <t>Tin Can Wireless</t>
  </si>
  <si>
    <t>Fiji</t>
  </si>
  <si>
    <t>NI</t>
  </si>
  <si>
    <t>Denton Sanchez</t>
  </si>
  <si>
    <t>(106) 236-1942</t>
  </si>
  <si>
    <t>AT&amp;G</t>
  </si>
  <si>
    <t>Saint Pierre and Miquelon</t>
  </si>
  <si>
    <t>British Columbia</t>
  </si>
  <si>
    <t>Sebastian Holder</t>
  </si>
  <si>
    <t>(107) 825-6038</t>
  </si>
  <si>
    <t>VBA Mobile</t>
  </si>
  <si>
    <t>Nepal</t>
  </si>
  <si>
    <t>Niger</t>
  </si>
  <si>
    <t>Francesca Rasmussen</t>
  </si>
  <si>
    <t>(109) 778-4513</t>
  </si>
  <si>
    <t>ABC Telecom</t>
  </si>
  <si>
    <t>French Guiana</t>
  </si>
  <si>
    <t>QLD</t>
  </si>
  <si>
    <t>Andrew Saunders</t>
  </si>
  <si>
    <t>(112) 155-5942</t>
  </si>
  <si>
    <t>Norway</t>
  </si>
  <si>
    <t>Alberta</t>
  </si>
  <si>
    <t>Keelie Merritt</t>
  </si>
  <si>
    <t>(114) 270-1460</t>
  </si>
  <si>
    <t>Sao Tome and Principe</t>
  </si>
  <si>
    <t>Leinster</t>
  </si>
  <si>
    <t>Charles Brady</t>
  </si>
  <si>
    <t>(116) 388-5151</t>
  </si>
  <si>
    <t>Sierra Leone</t>
  </si>
  <si>
    <t>Hampshire</t>
  </si>
  <si>
    <t>Ezra Lawrence</t>
  </si>
  <si>
    <t>(117) 674-9978</t>
  </si>
  <si>
    <t>French Polynesia</t>
  </si>
  <si>
    <t>HH</t>
  </si>
  <si>
    <t>Quemby Lamb</t>
  </si>
  <si>
    <t>(119) 595-6064</t>
  </si>
  <si>
    <t>Indonesia</t>
  </si>
  <si>
    <t>Wie</t>
  </si>
  <si>
    <t>Leslie Nicholson</t>
  </si>
  <si>
    <t>(127) 468-5979</t>
  </si>
  <si>
    <t>Cape Verde</t>
  </si>
  <si>
    <t>Delaware</t>
  </si>
  <si>
    <t>Bert Mason</t>
  </si>
  <si>
    <t>(128) 546-4781</t>
  </si>
  <si>
    <t>Cyprus</t>
  </si>
  <si>
    <t>Noord Holland</t>
  </si>
  <si>
    <t>Nicole Howell</t>
  </si>
  <si>
    <t>(130) 175-1427</t>
  </si>
  <si>
    <t>Åland Islands</t>
  </si>
  <si>
    <t>MT</t>
  </si>
  <si>
    <t>Oren Branch</t>
  </si>
  <si>
    <t>(130) 774-0412</t>
  </si>
  <si>
    <t>Uganda</t>
  </si>
  <si>
    <t>Ontario</t>
  </si>
  <si>
    <t>Indigo Williamson</t>
  </si>
  <si>
    <t>(134) 403-0219</t>
  </si>
  <si>
    <t>Saint Barthélemy</t>
  </si>
  <si>
    <t>Kansas</t>
  </si>
  <si>
    <t>Fay Tanner</t>
  </si>
  <si>
    <t>(136) 235-9281</t>
  </si>
  <si>
    <t>Macao</t>
  </si>
  <si>
    <t>RS</t>
  </si>
  <si>
    <t>Winter Baxter</t>
  </si>
  <si>
    <t>(137) 516-8585</t>
  </si>
  <si>
    <t>Korea, North</t>
  </si>
  <si>
    <t>Connecticut</t>
  </si>
  <si>
    <t>Armand Vinson</t>
  </si>
  <si>
    <t>(137) 951-3884</t>
  </si>
  <si>
    <t>American Samoa</t>
  </si>
  <si>
    <t>QC</t>
  </si>
  <si>
    <t>Gannon Sawyer</t>
  </si>
  <si>
    <t>(138) 953-2236</t>
  </si>
  <si>
    <t>Czech Republic</t>
  </si>
  <si>
    <t>Andhra Pradesh</t>
  </si>
  <si>
    <t>Ella Holman</t>
  </si>
  <si>
    <t>(141) 191-3851</t>
  </si>
  <si>
    <t>Guyana</t>
  </si>
  <si>
    <t>Zeeland</t>
  </si>
  <si>
    <t>Rebecca Maynard</t>
  </si>
  <si>
    <t>(141) 425-3177</t>
  </si>
  <si>
    <t>Namibia</t>
  </si>
  <si>
    <t>Anambra</t>
  </si>
  <si>
    <t>Zia Schwartz</t>
  </si>
  <si>
    <t>(142) 675-1732</t>
  </si>
  <si>
    <t>Brunei</t>
  </si>
  <si>
    <t>Roxburghshire</t>
  </si>
  <si>
    <t>Jenette Heath</t>
  </si>
  <si>
    <t>(143) 802-7313</t>
  </si>
  <si>
    <t>Florida</t>
  </si>
  <si>
    <t>Deacon Montoya</t>
  </si>
  <si>
    <t>(148) 104-5780</t>
  </si>
  <si>
    <t>New Caledonia</t>
  </si>
  <si>
    <t>OK</t>
  </si>
  <si>
    <t>Gretchen Lynch</t>
  </si>
  <si>
    <t>(151) 972-4152</t>
  </si>
  <si>
    <t>Gambia</t>
  </si>
  <si>
    <t>PA</t>
  </si>
  <si>
    <t>Courtney Stewart</t>
  </si>
  <si>
    <t>(152) 398-3310</t>
  </si>
  <si>
    <t>Haiti</t>
  </si>
  <si>
    <t>Luxemburg</t>
  </si>
  <si>
    <t>Vivien Davidson</t>
  </si>
  <si>
    <t>(153) 291-8239</t>
  </si>
  <si>
    <t>Antarctica</t>
  </si>
  <si>
    <t>SO</t>
  </si>
  <si>
    <t>Garth Mosley</t>
  </si>
  <si>
    <t>(153) 610-6706</t>
  </si>
  <si>
    <t>Cuba</t>
  </si>
  <si>
    <t>KT</t>
  </si>
  <si>
    <t>Sawyer Wells</t>
  </si>
  <si>
    <t>(158) 807-8687</t>
  </si>
  <si>
    <t>South Sudan</t>
  </si>
  <si>
    <t>ON</t>
  </si>
  <si>
    <t>Amena Sutton</t>
  </si>
  <si>
    <t>(158) 972-8897</t>
  </si>
  <si>
    <t>Swaziland</t>
  </si>
  <si>
    <t>Renfrewshire</t>
  </si>
  <si>
    <t>Jordan Cobb</t>
  </si>
  <si>
    <t>(163) 665-7902</t>
  </si>
  <si>
    <t>Estonia</t>
  </si>
  <si>
    <t>SP</t>
  </si>
  <si>
    <t>Myles Hinton</t>
  </si>
  <si>
    <t>(166) 363-2071</t>
  </si>
  <si>
    <t>Northern Mariana Islands</t>
  </si>
  <si>
    <t>LO</t>
  </si>
  <si>
    <t>Jenna Fitzpatrick</t>
  </si>
  <si>
    <t>(168) 880-8744</t>
  </si>
  <si>
    <t>Aruba</t>
  </si>
  <si>
    <t>Charity Erickson</t>
  </si>
  <si>
    <t>(171) 885-8961</t>
  </si>
  <si>
    <t>Guadeloupe</t>
  </si>
  <si>
    <t>Vienna</t>
  </si>
  <si>
    <t>Alea Christian</t>
  </si>
  <si>
    <t>(173) 516-5758</t>
  </si>
  <si>
    <t>Suriname</t>
  </si>
  <si>
    <t>Mersin</t>
  </si>
  <si>
    <t>Blaine Pugh</t>
  </si>
  <si>
    <t>(180) 379-9198</t>
  </si>
  <si>
    <t>Ukraine</t>
  </si>
  <si>
    <t>AR</t>
  </si>
  <si>
    <t>Eleanor Webster</t>
  </si>
  <si>
    <t>(180) 846-3267</t>
  </si>
  <si>
    <t>Marshall Islands</t>
  </si>
  <si>
    <t>NSW</t>
  </si>
  <si>
    <t>Sigourney Owen</t>
  </si>
  <si>
    <t>(182) 216-8499</t>
  </si>
  <si>
    <t>Orlando Farmer</t>
  </si>
  <si>
    <t>(184) 532-7334</t>
  </si>
  <si>
    <t>Madagascar</t>
  </si>
  <si>
    <t>North Island</t>
  </si>
  <si>
    <t>Kelly Conner</t>
  </si>
  <si>
    <t>(186) 496-3260</t>
  </si>
  <si>
    <t>Monaco</t>
  </si>
  <si>
    <t>WV</t>
  </si>
  <si>
    <t>Nissim Montoya</t>
  </si>
  <si>
    <t>(188) 545-3730</t>
  </si>
  <si>
    <t>Martinique</t>
  </si>
  <si>
    <t>Manitoba</t>
  </si>
  <si>
    <t>Damian Fowler</t>
  </si>
  <si>
    <t>(189) 130-6911</t>
  </si>
  <si>
    <t>Uruguay</t>
  </si>
  <si>
    <t>Imo</t>
  </si>
  <si>
    <t>Dawn Hogan</t>
  </si>
  <si>
    <t>(196) 412-7073</t>
  </si>
  <si>
    <t>Liechtenstein</t>
  </si>
  <si>
    <t>Borno</t>
  </si>
  <si>
    <t>Willa Christian</t>
  </si>
  <si>
    <t>(203) 198-7754</t>
  </si>
  <si>
    <t>Zimbabwe</t>
  </si>
  <si>
    <t>BO</t>
  </si>
  <si>
    <t>Blythe Robbins</t>
  </si>
  <si>
    <t>(205) 174-4721</t>
  </si>
  <si>
    <t>Guatemala</t>
  </si>
  <si>
    <t>L</t>
  </si>
  <si>
    <t>Perry Mays</t>
  </si>
  <si>
    <t>(216) 689-1061</t>
  </si>
  <si>
    <t>Mayotte</t>
  </si>
  <si>
    <t>ID</t>
  </si>
  <si>
    <t>Jenette Hess</t>
  </si>
  <si>
    <t>(217) 348-4354</t>
  </si>
  <si>
    <t>Morocco</t>
  </si>
  <si>
    <t>RF</t>
  </si>
  <si>
    <t>Lionel Summers</t>
  </si>
  <si>
    <t>(218) 807-8217</t>
  </si>
  <si>
    <t>Western Sahara</t>
  </si>
  <si>
    <t>James Poole</t>
  </si>
  <si>
    <t>(220) 118-0147</t>
  </si>
  <si>
    <t>Saint Martin</t>
  </si>
  <si>
    <t>HR</t>
  </si>
  <si>
    <t>Kaye Morrow</t>
  </si>
  <si>
    <t>(229) 905-8006</t>
  </si>
  <si>
    <t>BE</t>
  </si>
  <si>
    <t>Brynne Chambers</t>
  </si>
  <si>
    <t>(245) 990-5034</t>
  </si>
  <si>
    <t>Bermuda</t>
  </si>
  <si>
    <t>Brenden Carson</t>
  </si>
  <si>
    <t>(246) 113-0536</t>
  </si>
  <si>
    <t>Virgin Islands, British</t>
  </si>
  <si>
    <t>Octavia Murphy</t>
  </si>
  <si>
    <t>(249) 296-8915</t>
  </si>
  <si>
    <t>Iceland</t>
  </si>
  <si>
    <t>ZP</t>
  </si>
  <si>
    <t>Jolene Maynard</t>
  </si>
  <si>
    <t>(254) 325-1632</t>
  </si>
  <si>
    <t>South Island</t>
  </si>
  <si>
    <t>Zephr Herman</t>
  </si>
  <si>
    <t>(256) 336-0203</t>
  </si>
  <si>
    <t>Turkmenistan</t>
  </si>
  <si>
    <t>Ceará</t>
  </si>
  <si>
    <t>Sara Chaney</t>
  </si>
  <si>
    <t>(269) 599-4118</t>
  </si>
  <si>
    <t>Montserrat</t>
  </si>
  <si>
    <t>LAZ</t>
  </si>
  <si>
    <t>India Reid</t>
  </si>
  <si>
    <t>(270) 515-4939</t>
  </si>
  <si>
    <t>IN</t>
  </si>
  <si>
    <t>Zeus Riggs</t>
  </si>
  <si>
    <t>(272) 633-1286</t>
  </si>
  <si>
    <t>Hong Kong</t>
  </si>
  <si>
    <t>Victoria</t>
  </si>
  <si>
    <t>Evelyn Rush</t>
  </si>
  <si>
    <t>(273) 617-9191</t>
  </si>
  <si>
    <t>Somalia</t>
  </si>
  <si>
    <t>CO</t>
  </si>
  <si>
    <t>Mohammad Gill</t>
  </si>
  <si>
    <t>(278) 653-2895</t>
  </si>
  <si>
    <t>Haute-Normandie</t>
  </si>
  <si>
    <t>Odessa Battle</t>
  </si>
  <si>
    <t>(282) 265-6013</t>
  </si>
  <si>
    <t>Greece</t>
  </si>
  <si>
    <t>Bedfordshire</t>
  </si>
  <si>
    <t>Roanna Gaines</t>
  </si>
  <si>
    <t>(286) 570-7170</t>
  </si>
  <si>
    <t>KN</t>
  </si>
  <si>
    <t>Zoe Lewis</t>
  </si>
  <si>
    <t>(293) 520-5937</t>
  </si>
  <si>
    <t>Barbados</t>
  </si>
  <si>
    <t>Lamar Crosby</t>
  </si>
  <si>
    <t>(293) 591-1145</t>
  </si>
  <si>
    <t>Galena Rodriguez</t>
  </si>
  <si>
    <t>(294) 689-8904</t>
  </si>
  <si>
    <t>Tokelau</t>
  </si>
  <si>
    <t>NT</t>
  </si>
  <si>
    <t>Whoopi Hardy</t>
  </si>
  <si>
    <t>(301) 438-3602</t>
  </si>
  <si>
    <t>Rwanda</t>
  </si>
  <si>
    <t>Riley Sanders</t>
  </si>
  <si>
    <t>(310) 123-9735</t>
  </si>
  <si>
    <t>Gaz</t>
  </si>
  <si>
    <t>Zane Kelley</t>
  </si>
  <si>
    <t>(312) 421-7288</t>
  </si>
  <si>
    <t>Holy See (Vatican City State)</t>
  </si>
  <si>
    <t>Bauchi</t>
  </si>
  <si>
    <t>Callum Fry</t>
  </si>
  <si>
    <t>(314) 231-0323</t>
  </si>
  <si>
    <t>Turks and Caicos Islands</t>
  </si>
  <si>
    <t>Wing Mckenzie</t>
  </si>
  <si>
    <t>(314) 520-5267</t>
  </si>
  <si>
    <t>West-Vlaanderen</t>
  </si>
  <si>
    <t>Jorden Fuentes</t>
  </si>
  <si>
    <t>(316) 600-2447</t>
  </si>
  <si>
    <t>Tajikistan</t>
  </si>
  <si>
    <t>Berlin</t>
  </si>
  <si>
    <t>Carl Martinez</t>
  </si>
  <si>
    <t>(316) 756-4142</t>
  </si>
  <si>
    <t>Israel</t>
  </si>
  <si>
    <t>Cambridgeshire</t>
  </si>
  <si>
    <t>Quinn Rivas</t>
  </si>
  <si>
    <t>(318) 674-8844</t>
  </si>
  <si>
    <t>Antigua and Barbuda</t>
  </si>
  <si>
    <t>Lewis Finch</t>
  </si>
  <si>
    <t>(321) 181-0014</t>
  </si>
  <si>
    <t>Chile</t>
  </si>
  <si>
    <t>Kocaeli</t>
  </si>
  <si>
    <t>Darrel Patton</t>
  </si>
  <si>
    <t>(321) 924-1863</t>
  </si>
  <si>
    <t>NO</t>
  </si>
  <si>
    <t>Gary Soto</t>
  </si>
  <si>
    <t>(325) 593-9799</t>
  </si>
  <si>
    <t>Italy</t>
  </si>
  <si>
    <t>Naida Rodgers</t>
  </si>
  <si>
    <t>(327) 496-8247</t>
  </si>
  <si>
    <t>Germany</t>
  </si>
  <si>
    <t>LU</t>
  </si>
  <si>
    <t>Brent Wolf</t>
  </si>
  <si>
    <t>(332) 299-1997</t>
  </si>
  <si>
    <t>South Africa</t>
  </si>
  <si>
    <t>Sląskie</t>
  </si>
  <si>
    <t>Wylie Austin</t>
  </si>
  <si>
    <t>(342) 150-8661</t>
  </si>
  <si>
    <t>Lesotho</t>
  </si>
  <si>
    <t>Essex</t>
  </si>
  <si>
    <t>Ray Horne</t>
  </si>
  <si>
    <t>(354) 169-9729</t>
  </si>
  <si>
    <t>Singapore</t>
  </si>
  <si>
    <t>PE</t>
  </si>
  <si>
    <t>Chava Wade</t>
  </si>
  <si>
    <t>(358) 604-3023</t>
  </si>
  <si>
    <t>Garrison Yang</t>
  </si>
  <si>
    <t>(360) 380-6516</t>
  </si>
  <si>
    <t>Cambodia</t>
  </si>
  <si>
    <t>AL</t>
  </si>
  <si>
    <t>Blair Barnett</t>
  </si>
  <si>
    <t>(367) 538-9713</t>
  </si>
  <si>
    <t>Ist</t>
  </si>
  <si>
    <t>Dominique Rush</t>
  </si>
  <si>
    <t>(369) 293-1364</t>
  </si>
  <si>
    <t>Cocos (Keeling) Islands</t>
  </si>
  <si>
    <t>Basia Mercer</t>
  </si>
  <si>
    <t>(372) 101-0987</t>
  </si>
  <si>
    <t>Puerto Rico</t>
  </si>
  <si>
    <t>U</t>
  </si>
  <si>
    <t>Sybil Conley</t>
  </si>
  <si>
    <t>(380) 279-2941</t>
  </si>
  <si>
    <t>Stirlingshire</t>
  </si>
  <si>
    <t>Cadman Oneal</t>
  </si>
  <si>
    <t>(381) 691-1135</t>
  </si>
  <si>
    <t>Nauru</t>
  </si>
  <si>
    <t>Eaton Humphrey</t>
  </si>
  <si>
    <t>(384) 874-8085</t>
  </si>
  <si>
    <t>Davis Adams</t>
  </si>
  <si>
    <t>(388) 706-8815</t>
  </si>
  <si>
    <t>TOS</t>
  </si>
  <si>
    <t>Oleg Richardson</t>
  </si>
  <si>
    <t>(389) 489-6504</t>
  </si>
  <si>
    <t>Peru</t>
  </si>
  <si>
    <t>Cecilia Norris</t>
  </si>
  <si>
    <t>(393) 209-8086</t>
  </si>
  <si>
    <t>Fuller Whitley</t>
  </si>
  <si>
    <t>(396) 529-4734</t>
  </si>
  <si>
    <t>Tonga</t>
  </si>
  <si>
    <t>Ivor Maddox</t>
  </si>
  <si>
    <t>(399) 755-7245</t>
  </si>
  <si>
    <t>Ireland</t>
  </si>
  <si>
    <t>Rio Grande do Sul</t>
  </si>
  <si>
    <t>Iris Wilcox</t>
  </si>
  <si>
    <t>(403) 747-8917</t>
  </si>
  <si>
    <t>Christmas Island</t>
  </si>
  <si>
    <t>Comunitat Valenciana</t>
  </si>
  <si>
    <t>John Morin</t>
  </si>
  <si>
    <t>(404) 380-7799</t>
  </si>
  <si>
    <t>Angola</t>
  </si>
  <si>
    <t>Kon</t>
  </si>
  <si>
    <t>Deirdre Singleton</t>
  </si>
  <si>
    <t>(414) 490-9508</t>
  </si>
  <si>
    <t>Anguilla</t>
  </si>
  <si>
    <t>Konya</t>
  </si>
  <si>
    <t>Kyle Taylor</t>
  </si>
  <si>
    <t>(416) 356-9381</t>
  </si>
  <si>
    <t>MU</t>
  </si>
  <si>
    <t>Cleo Strickland</t>
  </si>
  <si>
    <t>(420) 318-2242</t>
  </si>
  <si>
    <t>Nigeria</t>
  </si>
  <si>
    <t>Vera Fry</t>
  </si>
  <si>
    <t>(421) 654-7871</t>
  </si>
  <si>
    <t>Portugal</t>
  </si>
  <si>
    <t>Maharastra</t>
  </si>
  <si>
    <t>Sara Burgess</t>
  </si>
  <si>
    <t>(424) 806-3895</t>
  </si>
  <si>
    <t>Comoros</t>
  </si>
  <si>
    <t>Rachel Burks</t>
  </si>
  <si>
    <t>(425) 560-6179</t>
  </si>
  <si>
    <t>Gibraltar</t>
  </si>
  <si>
    <t>Goiás</t>
  </si>
  <si>
    <t>Arthur Holland</t>
  </si>
  <si>
    <t>(427) 338-0984</t>
  </si>
  <si>
    <t>Burgenland</t>
  </si>
  <si>
    <t>Guy Hancock</t>
  </si>
  <si>
    <t>(428) 288-0860</t>
  </si>
  <si>
    <t>Suki Gallegos</t>
  </si>
  <si>
    <t>(429) 640-5876</t>
  </si>
  <si>
    <t>Chad</t>
  </si>
  <si>
    <t>Ank</t>
  </si>
  <si>
    <t>Cora Gallagher</t>
  </si>
  <si>
    <t>(430) 108-8749</t>
  </si>
  <si>
    <t>Randall Contreras</t>
  </si>
  <si>
    <t>(431) 918-3584</t>
  </si>
  <si>
    <t>Egypt</t>
  </si>
  <si>
    <t>Van</t>
  </si>
  <si>
    <t>Tamekah Bailey</t>
  </si>
  <si>
    <t>(434) 291-3407</t>
  </si>
  <si>
    <t>United States Minor Outlying Islands</t>
  </si>
  <si>
    <t>RI</t>
  </si>
  <si>
    <t>Jasper Collier</t>
  </si>
  <si>
    <t>(444) 108-2449</t>
  </si>
  <si>
    <t>Amery Vasquez</t>
  </si>
  <si>
    <t>(450) 181-5755</t>
  </si>
  <si>
    <t>Glenna Nelson</t>
  </si>
  <si>
    <t>(453) 947-0725</t>
  </si>
  <si>
    <t>Turkey</t>
  </si>
  <si>
    <t>Paul Campbell</t>
  </si>
  <si>
    <t>(454) 872-0359</t>
  </si>
  <si>
    <t>Uzbekistan</t>
  </si>
  <si>
    <t>IL</t>
  </si>
  <si>
    <t>Wanda Justice</t>
  </si>
  <si>
    <t>(462) 896-3430</t>
  </si>
  <si>
    <t>Costa Rica</t>
  </si>
  <si>
    <t>Beverly Porter</t>
  </si>
  <si>
    <t>(464) 130-0776</t>
  </si>
  <si>
    <t>Guinea-Bissau</t>
  </si>
  <si>
    <t>Kaseem Cole</t>
  </si>
  <si>
    <t>(472) 766-9329</t>
  </si>
  <si>
    <t>Colombia</t>
  </si>
  <si>
    <t>Connacht</t>
  </si>
  <si>
    <t>Sawyer Acevedo</t>
  </si>
  <si>
    <t>(473) 335-7028</t>
  </si>
  <si>
    <t>Congo (Brazzaville)</t>
  </si>
  <si>
    <t>Luik</t>
  </si>
  <si>
    <t>Daniel Mann</t>
  </si>
  <si>
    <t>(474) 587-3243</t>
  </si>
  <si>
    <t>Nicaragua</t>
  </si>
  <si>
    <t>Massachusetts</t>
  </si>
  <si>
    <t>Jelani Frederick</t>
  </si>
  <si>
    <t>(475) 990-2539</t>
  </si>
  <si>
    <t>United States</t>
  </si>
  <si>
    <t>Cheyenne Arnold</t>
  </si>
  <si>
    <t>(490) 732-5678</t>
  </si>
  <si>
    <t>Pakistan</t>
  </si>
  <si>
    <t>Benue</t>
  </si>
  <si>
    <t>Steven Ayers</t>
  </si>
  <si>
    <t>(492) 846-2442</t>
  </si>
  <si>
    <t>Slovenia</t>
  </si>
  <si>
    <t>Chaim Beach</t>
  </si>
  <si>
    <t>(502) 970-4821</t>
  </si>
  <si>
    <t>Vanuatu</t>
  </si>
  <si>
    <t>MA</t>
  </si>
  <si>
    <t>Lisandra Britt</t>
  </si>
  <si>
    <t>(506) 306-7776</t>
  </si>
  <si>
    <t>Palau</t>
  </si>
  <si>
    <t>Jeanette Fitzgerald</t>
  </si>
  <si>
    <t>(511) 560-2716</t>
  </si>
  <si>
    <t>Saint Vincent and The Grenadines</t>
  </si>
  <si>
    <t>Lombardia</t>
  </si>
  <si>
    <t>Yoshio Rojas</t>
  </si>
  <si>
    <t>(515) 529-5775</t>
  </si>
  <si>
    <t>Tanzania</t>
  </si>
  <si>
    <t>Ishmael Larsen</t>
  </si>
  <si>
    <t>(516) 848-2924</t>
  </si>
  <si>
    <t>Montenegro</t>
  </si>
  <si>
    <t>Iona Trujillo</t>
  </si>
  <si>
    <t>(518) 901-8909</t>
  </si>
  <si>
    <t>Spain</t>
  </si>
  <si>
    <t>MB</t>
  </si>
  <si>
    <t>Basia Dotson</t>
  </si>
  <si>
    <t>(522) 970-2561</t>
  </si>
  <si>
    <t>Cook Islands</t>
  </si>
  <si>
    <t>Ulster</t>
  </si>
  <si>
    <t>Odessa Nichols</t>
  </si>
  <si>
    <t>(525) 576-6391</t>
  </si>
  <si>
    <t>Camille Thompson</t>
  </si>
  <si>
    <t>(533) 162-5890</t>
  </si>
  <si>
    <t>Yoshi Meyer</t>
  </si>
  <si>
    <t>(534) 296-9324</t>
  </si>
  <si>
    <t>United Arab Emirates</t>
  </si>
  <si>
    <t>Emilia-Romagna</t>
  </si>
  <si>
    <t>Athena Elliott</t>
  </si>
  <si>
    <t>(539) 303-1658</t>
  </si>
  <si>
    <t>Île-de-France</t>
  </si>
  <si>
    <t>Harrison Rowe</t>
  </si>
  <si>
    <t>(542) 324-2278</t>
  </si>
  <si>
    <t>Myles Strickland</t>
  </si>
  <si>
    <t>(542) 333-9006</t>
  </si>
  <si>
    <t>Connor Alston</t>
  </si>
  <si>
    <t>(543) 321-6770</t>
  </si>
  <si>
    <t>Walker Taylor</t>
  </si>
  <si>
    <t>(554) 865-9682</t>
  </si>
  <si>
    <t>SL</t>
  </si>
  <si>
    <t>Gemma Barry</t>
  </si>
  <si>
    <t>(564) 251-6974</t>
  </si>
  <si>
    <t>French Southern Territories</t>
  </si>
  <si>
    <t>Danielle Koch</t>
  </si>
  <si>
    <t>(565) 509-0092</t>
  </si>
  <si>
    <t>Croatia</t>
  </si>
  <si>
    <t>Western Australia</t>
  </si>
  <si>
    <t>Orson Spence</t>
  </si>
  <si>
    <t>(572) 182-9221</t>
  </si>
  <si>
    <t>Kenya</t>
  </si>
  <si>
    <t>OR</t>
  </si>
  <si>
    <t>Mohammad Adkins</t>
  </si>
  <si>
    <t>(577) 392-3068</t>
  </si>
  <si>
    <t>Solomon Islands</t>
  </si>
  <si>
    <t>Ant</t>
  </si>
  <si>
    <t>Xavier Hancock</t>
  </si>
  <si>
    <t>(577) 515-6696</t>
  </si>
  <si>
    <t>Julian Goodwin</t>
  </si>
  <si>
    <t>(577) 959-6414</t>
  </si>
  <si>
    <t>Bahamas</t>
  </si>
  <si>
    <t>Dora Reyes</t>
  </si>
  <si>
    <t>(580) 472-5219</t>
  </si>
  <si>
    <t>Minas Gerais</t>
  </si>
  <si>
    <t>Uriah Gonzalez</t>
  </si>
  <si>
    <t>(580) 512-8987</t>
  </si>
  <si>
    <t>Malawi</t>
  </si>
  <si>
    <t>Quebec</t>
  </si>
  <si>
    <t>Mariko Fowler</t>
  </si>
  <si>
    <t>(581) 318-3532</t>
  </si>
  <si>
    <t>BR</t>
  </si>
  <si>
    <t>Orla Summers</t>
  </si>
  <si>
    <t>(581) 350-3877</t>
  </si>
  <si>
    <t>Whitney Bird</t>
  </si>
  <si>
    <t>(582) 548-3312</t>
  </si>
  <si>
    <t>Dominican Republic</t>
  </si>
  <si>
    <t>NB</t>
  </si>
  <si>
    <t>Chadwick Freeman</t>
  </si>
  <si>
    <t>(583) 185-5733</t>
  </si>
  <si>
    <t>Andalucía</t>
  </si>
  <si>
    <t>Petra Pruitt</t>
  </si>
  <si>
    <t>(583) 811-2537</t>
  </si>
  <si>
    <t>Guinea</t>
  </si>
  <si>
    <t>Angela Reeves</t>
  </si>
  <si>
    <t>(585) 798-4823</t>
  </si>
  <si>
    <t>AP</t>
  </si>
  <si>
    <t>Macy Paul</t>
  </si>
  <si>
    <t>(586) 311-8293</t>
  </si>
  <si>
    <t>HA</t>
  </si>
  <si>
    <t>Mason Mckenzie</t>
  </si>
  <si>
    <t>(588) 179-9799</t>
  </si>
  <si>
    <t>Katell Conway</t>
  </si>
  <si>
    <t>(590) 124-1525</t>
  </si>
  <si>
    <t>Sweden</t>
  </si>
  <si>
    <t>Hilda Fowler</t>
  </si>
  <si>
    <t>(591) 631-9244</t>
  </si>
  <si>
    <t>Shoshana Herring</t>
  </si>
  <si>
    <t>(595) 998-6561</t>
  </si>
  <si>
    <t>Lubelskie</t>
  </si>
  <si>
    <t>Abigail Pollard</t>
  </si>
  <si>
    <t>(598) 827-9408</t>
  </si>
  <si>
    <t>Aurora Petersen</t>
  </si>
  <si>
    <t>(598) 878-7642</t>
  </si>
  <si>
    <t>Heather Wolfe</t>
  </si>
  <si>
    <t>(604) 318-6927</t>
  </si>
  <si>
    <t>Bolivia</t>
  </si>
  <si>
    <t>Lynn Harrington</t>
  </si>
  <si>
    <t>(605) 840-3311</t>
  </si>
  <si>
    <t>Honduras</t>
  </si>
  <si>
    <t>Sussex</t>
  </si>
  <si>
    <t>Jescie Estes</t>
  </si>
  <si>
    <t>(607) 207-4721</t>
  </si>
  <si>
    <t>Finland</t>
  </si>
  <si>
    <t>DO</t>
  </si>
  <si>
    <t>Lillith Rivera</t>
  </si>
  <si>
    <t>(607) 654-3947</t>
  </si>
  <si>
    <t>TN</t>
  </si>
  <si>
    <t>Conan Evans</t>
  </si>
  <si>
    <t>(612) 450-3465</t>
  </si>
  <si>
    <t>Djibouti</t>
  </si>
  <si>
    <t>Oklahoma</t>
  </si>
  <si>
    <t>Colette Hughes</t>
  </si>
  <si>
    <t>(615) 741-1981</t>
  </si>
  <si>
    <t>Tuvalu</t>
  </si>
  <si>
    <t>Lee Dalton</t>
  </si>
  <si>
    <t>(616) 328-9313</t>
  </si>
  <si>
    <t>Bremen</t>
  </si>
  <si>
    <t>Keelie Odom</t>
  </si>
  <si>
    <t>(618) 209-8331</t>
  </si>
  <si>
    <t>Connor Workman</t>
  </si>
  <si>
    <t>(619) 538-3350</t>
  </si>
  <si>
    <t>Wyoming</t>
  </si>
  <si>
    <t>Lavinia Olsen</t>
  </si>
  <si>
    <t>(619) 643-1405</t>
  </si>
  <si>
    <t>Liberia</t>
  </si>
  <si>
    <t>VIC</t>
  </si>
  <si>
    <t>Julie York</t>
  </si>
  <si>
    <t>(619) 954-9706</t>
  </si>
  <si>
    <t>Quincy Wynn</t>
  </si>
  <si>
    <t>(621) 373-7216</t>
  </si>
  <si>
    <t>Iran</t>
  </si>
  <si>
    <t>PB</t>
  </si>
  <si>
    <t>Carla Morrison</t>
  </si>
  <si>
    <t>(621) 610-6459</t>
  </si>
  <si>
    <t>Dean Shepard</t>
  </si>
  <si>
    <t>(621) 784-3282</t>
  </si>
  <si>
    <t>Ciaran Flores</t>
  </si>
  <si>
    <t>(623) 535-7135</t>
  </si>
  <si>
    <t>Côte D'Ivoire (Ivory Coast)</t>
  </si>
  <si>
    <t>Idaho</t>
  </si>
  <si>
    <t>Ivan Brewer</t>
  </si>
  <si>
    <t>(631) 331-4629</t>
  </si>
  <si>
    <t>Japan</t>
  </si>
  <si>
    <t>Nayda Britt</t>
  </si>
  <si>
    <t>(643) 762-4970</t>
  </si>
  <si>
    <t>GA</t>
  </si>
  <si>
    <t>Evangeline Peters</t>
  </si>
  <si>
    <t>(643) 971-0491</t>
  </si>
  <si>
    <t>Geoffrey Boone</t>
  </si>
  <si>
    <t>(648) 330-6041</t>
  </si>
  <si>
    <t>Kazakhstan</t>
  </si>
  <si>
    <t>Bourgogne</t>
  </si>
  <si>
    <t>Ulysses Cooke</t>
  </si>
  <si>
    <t>(651) 351-6954</t>
  </si>
  <si>
    <t>KS</t>
  </si>
  <si>
    <t>Kevin Hancock</t>
  </si>
  <si>
    <t>(657) 585-4621</t>
  </si>
  <si>
    <t>Morayshire</t>
  </si>
  <si>
    <t>Wynter Johns</t>
  </si>
  <si>
    <t>(658) 636-3152</t>
  </si>
  <si>
    <t>Botswana</t>
  </si>
  <si>
    <t>DS</t>
  </si>
  <si>
    <t>Brennan Patton</t>
  </si>
  <si>
    <t>(664) 215-9425</t>
  </si>
  <si>
    <t>Leandra Moreno</t>
  </si>
  <si>
    <t>(664) 887-8186</t>
  </si>
  <si>
    <t>Kennan Shields</t>
  </si>
  <si>
    <t>(665) 231-0434</t>
  </si>
  <si>
    <t>Maldives</t>
  </si>
  <si>
    <t>Principado de Asturias</t>
  </si>
  <si>
    <t>Demetria Bowman</t>
  </si>
  <si>
    <t>(665) 904-8839</t>
  </si>
  <si>
    <t>Carlos Roman</t>
  </si>
  <si>
    <t>(669) 949-1028</t>
  </si>
  <si>
    <t>Afghanistan</t>
  </si>
  <si>
    <t>Natalie Hood</t>
  </si>
  <si>
    <t>(671) 224-8065</t>
  </si>
  <si>
    <t>Central African Republic</t>
  </si>
  <si>
    <t>Jeremy Pierce</t>
  </si>
  <si>
    <t>(671) 239-0656</t>
  </si>
  <si>
    <t>Eleanor Hull</t>
  </si>
  <si>
    <t>(671) 391-7866</t>
  </si>
  <si>
    <t>CA</t>
  </si>
  <si>
    <t>Nelle Leonard</t>
  </si>
  <si>
    <t>(675) 250-7553</t>
  </si>
  <si>
    <t>Tad Knox</t>
  </si>
  <si>
    <t>(678) 935-7755</t>
  </si>
  <si>
    <t>Uma Ferrell</t>
  </si>
  <si>
    <t>(681) 295-0930</t>
  </si>
  <si>
    <t>CV</t>
  </si>
  <si>
    <t>Hamilton Cooley</t>
  </si>
  <si>
    <t>(683) 655-0381</t>
  </si>
  <si>
    <t>Clark Mueller</t>
  </si>
  <si>
    <t>(685) 198-6883</t>
  </si>
  <si>
    <t>Noble Nichols</t>
  </si>
  <si>
    <t>(686) 166-2357</t>
  </si>
  <si>
    <t>Mali</t>
  </si>
  <si>
    <t>Istanbul</t>
  </si>
  <si>
    <t>Sebastian Reid</t>
  </si>
  <si>
    <t>(691) 939-4065</t>
  </si>
  <si>
    <t>Mozambique</t>
  </si>
  <si>
    <t>NA</t>
  </si>
  <si>
    <t>Noelani Sears</t>
  </si>
  <si>
    <t>(692) 361-0518</t>
  </si>
  <si>
    <t>Bhutan</t>
  </si>
  <si>
    <t>Manisa</t>
  </si>
  <si>
    <t>Nola Patterson</t>
  </si>
  <si>
    <t>(692) 671-4094</t>
  </si>
  <si>
    <t>Banffshire</t>
  </si>
  <si>
    <t>Porter Stafford</t>
  </si>
  <si>
    <t>(693) 975-8759</t>
  </si>
  <si>
    <t>Katsina</t>
  </si>
  <si>
    <t>Chiquita Maddox</t>
  </si>
  <si>
    <t>(697) 772-4748</t>
  </si>
  <si>
    <t>N.</t>
  </si>
  <si>
    <t>Rhiannon Roach</t>
  </si>
  <si>
    <t>(699) 819-4089</t>
  </si>
  <si>
    <t>Xandra Graham</t>
  </si>
  <si>
    <t>(700) 398-2137</t>
  </si>
  <si>
    <t>Kano</t>
  </si>
  <si>
    <t>Amena Sellers</t>
  </si>
  <si>
    <t>(703) 180-3553</t>
  </si>
  <si>
    <t>Qatar</t>
  </si>
  <si>
    <t>Euskadi</t>
  </si>
  <si>
    <t>Blaine Hicks</t>
  </si>
  <si>
    <t>(703) 229-3520</t>
  </si>
  <si>
    <t>Ghana</t>
  </si>
  <si>
    <t>Ohio</t>
  </si>
  <si>
    <t>Reese Melton</t>
  </si>
  <si>
    <t>(704) 896-0770</t>
  </si>
  <si>
    <t>Aberdeenshire</t>
  </si>
  <si>
    <t>Sara Noel</t>
  </si>
  <si>
    <t>(705) 522-1845</t>
  </si>
  <si>
    <t>Niue</t>
  </si>
  <si>
    <t>Małopolskie</t>
  </si>
  <si>
    <t>Stone Mcdaniel</t>
  </si>
  <si>
    <t>(705) 710-0762</t>
  </si>
  <si>
    <t>Sybil Blake</t>
  </si>
  <si>
    <t>(706) 601-2615</t>
  </si>
  <si>
    <t>İz</t>
  </si>
  <si>
    <t>Kelsie Reyes</t>
  </si>
  <si>
    <t>(712) 127-4769</t>
  </si>
  <si>
    <t>Elaine Noel</t>
  </si>
  <si>
    <t>(715) 760-0837</t>
  </si>
  <si>
    <t>Madhya Pradesh</t>
  </si>
  <si>
    <t>Emma Le</t>
  </si>
  <si>
    <t>(718) 991-7937</t>
  </si>
  <si>
    <t>Myanmar</t>
  </si>
  <si>
    <t>OV</t>
  </si>
  <si>
    <t>Megan Tyson</t>
  </si>
  <si>
    <t>(723) 315-3665</t>
  </si>
  <si>
    <t>Jamaica</t>
  </si>
  <si>
    <t>MP</t>
  </si>
  <si>
    <t>Rogan Ortiz</t>
  </si>
  <si>
    <t>(725) 688-7409</t>
  </si>
  <si>
    <t>NV</t>
  </si>
  <si>
    <t>Wallace Merritt</t>
  </si>
  <si>
    <t>(725) 837-4249</t>
  </si>
  <si>
    <t>Castilla - La Mancha</t>
  </si>
  <si>
    <t>John Lindsey</t>
  </si>
  <si>
    <t>(727) 865-7992</t>
  </si>
  <si>
    <t>Ria Weeks</t>
  </si>
  <si>
    <t>(727) 938-6801</t>
  </si>
  <si>
    <t>Munster</t>
  </si>
  <si>
    <t>Dominique Malone</t>
  </si>
  <si>
    <t>(730) 208-8656</t>
  </si>
  <si>
    <t>Uttar Pradesh</t>
  </si>
  <si>
    <t>Ifeoma Holder</t>
  </si>
  <si>
    <t>(730) 321-0349</t>
  </si>
  <si>
    <t>Michael Mccarthy</t>
  </si>
  <si>
    <t>(732) 288-6407</t>
  </si>
  <si>
    <t>Iliana Willis</t>
  </si>
  <si>
    <t>(733) 409-2598</t>
  </si>
  <si>
    <t>Keelie Hyde</t>
  </si>
  <si>
    <t>(736) 961-4775</t>
  </si>
  <si>
    <t>Nord-Pas-de-Calais</t>
  </si>
  <si>
    <t>Cedric Salazar</t>
  </si>
  <si>
    <t>(740) 389-9552</t>
  </si>
  <si>
    <t>OH</t>
  </si>
  <si>
    <t>Fatima Kim</t>
  </si>
  <si>
    <t>(740) 400-5956</t>
  </si>
  <si>
    <t>Ryan Aguirre</t>
  </si>
  <si>
    <t>(750) 661-0595</t>
  </si>
  <si>
    <t>M</t>
  </si>
  <si>
    <t>Rina Gill</t>
  </si>
  <si>
    <t>(758) 829-0270</t>
  </si>
  <si>
    <t>France</t>
  </si>
  <si>
    <t>MH</t>
  </si>
  <si>
    <t>Marvin Murphy</t>
  </si>
  <si>
    <t>(766) 739-7721</t>
  </si>
  <si>
    <t>El Salvador</t>
  </si>
  <si>
    <t>BU</t>
  </si>
  <si>
    <t>Jason Patton</t>
  </si>
  <si>
    <t>(771) 322-5204</t>
  </si>
  <si>
    <t>AZ</t>
  </si>
  <si>
    <t>Knox Cantrell</t>
  </si>
  <si>
    <t>(773) 342-5092</t>
  </si>
  <si>
    <t>Canada</t>
  </si>
  <si>
    <t>Echo Freeman</t>
  </si>
  <si>
    <t>(773) 569-4182</t>
  </si>
  <si>
    <t>Taiwan</t>
  </si>
  <si>
    <t>Amal Blanchard</t>
  </si>
  <si>
    <t>(774) 645-7662</t>
  </si>
  <si>
    <t>BC</t>
  </si>
  <si>
    <t>Katelyn Barker</t>
  </si>
  <si>
    <t>(775) 647-5477</t>
  </si>
  <si>
    <t>TAS</t>
  </si>
  <si>
    <t>Jin Nicholson</t>
  </si>
  <si>
    <t>(779) 536-1037</t>
  </si>
  <si>
    <t>Bulgaria</t>
  </si>
  <si>
    <t>Rae Cain</t>
  </si>
  <si>
    <t>(780) 389-1986</t>
  </si>
  <si>
    <t>WB</t>
  </si>
  <si>
    <t>Cade Frederick</t>
  </si>
  <si>
    <t>(787) 417-8393</t>
  </si>
  <si>
    <t>Switzerland</t>
  </si>
  <si>
    <t>Dean Bright</t>
  </si>
  <si>
    <t>(787) 633-3618</t>
  </si>
  <si>
    <t>United Kingdom (Great Britain)</t>
  </si>
  <si>
    <t>AN</t>
  </si>
  <si>
    <t>MacKenzie Buchanan</t>
  </si>
  <si>
    <t>(788) 231-5949</t>
  </si>
  <si>
    <t>LA</t>
  </si>
  <si>
    <t>Regan Mack</t>
  </si>
  <si>
    <t>(795) 388-2840</t>
  </si>
  <si>
    <t>Kerala</t>
  </si>
  <si>
    <t>Tyler Buchanan</t>
  </si>
  <si>
    <t>(796) 793-0883</t>
  </si>
  <si>
    <t>Henegouwen</t>
  </si>
  <si>
    <t>Ariel Winters</t>
  </si>
  <si>
    <t>(798) 336-5393</t>
  </si>
  <si>
    <t>Ross Fowler</t>
  </si>
  <si>
    <t>(807) 821-3379</t>
  </si>
  <si>
    <t>ES</t>
  </si>
  <si>
    <t>Velma Newman</t>
  </si>
  <si>
    <t>(808) 432-7292</t>
  </si>
  <si>
    <t>Brianna Crosby</t>
  </si>
  <si>
    <t>(811) 472-1273</t>
  </si>
  <si>
    <t>Pitcairn Islands</t>
  </si>
  <si>
    <t>BA</t>
  </si>
  <si>
    <t>Hollee Cantrell</t>
  </si>
  <si>
    <t>(815) 167-8993</t>
  </si>
  <si>
    <t>Heard Island and Mcdonald Islands</t>
  </si>
  <si>
    <t>ERM</t>
  </si>
  <si>
    <t>Jaden Meadows</t>
  </si>
  <si>
    <t>(816) 984-7379</t>
  </si>
  <si>
    <t>Paraguay</t>
  </si>
  <si>
    <t>Hakeem Brown</t>
  </si>
  <si>
    <t>(819) 347-8957</t>
  </si>
  <si>
    <t>KP</t>
  </si>
  <si>
    <t>Hamilton Griffith</t>
  </si>
  <si>
    <t>(833) 451-7181</t>
  </si>
  <si>
    <t>Saint Helena, Ascension and Tristan da Cunha</t>
  </si>
  <si>
    <t>Liguria</t>
  </si>
  <si>
    <t>Jacqueline Neal</t>
  </si>
  <si>
    <t>(836) 979-6142</t>
  </si>
  <si>
    <t>Fuller Wright</t>
  </si>
  <si>
    <t>(837) 757-9662</t>
  </si>
  <si>
    <t>Micronesia</t>
  </si>
  <si>
    <t>Bihar</t>
  </si>
  <si>
    <t>Miriam Hester</t>
  </si>
  <si>
    <t>(845) 880-6499</t>
  </si>
  <si>
    <t>Burkina Faso</t>
  </si>
  <si>
    <t>Dominic West</t>
  </si>
  <si>
    <t>(846) 205-7551</t>
  </si>
  <si>
    <t>Minnesota</t>
  </si>
  <si>
    <t>Bethany Finley</t>
  </si>
  <si>
    <t>(849) 103-8655</t>
  </si>
  <si>
    <t>Albania</t>
  </si>
  <si>
    <t>Punjab</t>
  </si>
  <si>
    <t>Brynn Gonzalez</t>
  </si>
  <si>
    <t>(851) 638-9984</t>
  </si>
  <si>
    <t>Svalbard and Jan Mayen Islands</t>
  </si>
  <si>
    <t>Aline Whitney</t>
  </si>
  <si>
    <t>(855) 532-9721</t>
  </si>
  <si>
    <t>Kay</t>
  </si>
  <si>
    <t>Sawyer Buchanan</t>
  </si>
  <si>
    <t>(857) 281-1929</t>
  </si>
  <si>
    <t>Libya</t>
  </si>
  <si>
    <t>UP</t>
  </si>
  <si>
    <t>Buckminster Jacobson</t>
  </si>
  <si>
    <t>(860) 554-6195</t>
  </si>
  <si>
    <t>Clark Boyd</t>
  </si>
  <si>
    <t>(861) 293-9889</t>
  </si>
  <si>
    <t>Cain Shaw</t>
  </si>
  <si>
    <t>(864) 337-7023</t>
  </si>
  <si>
    <t>Leo Delaney</t>
  </si>
  <si>
    <t>(865) 807-9829</t>
  </si>
  <si>
    <t>Breanna Emerson</t>
  </si>
  <si>
    <t>(870) 497-9274</t>
  </si>
  <si>
    <t>RU</t>
  </si>
  <si>
    <t>Roth Rios</t>
  </si>
  <si>
    <t>(880) 266-2192</t>
  </si>
  <si>
    <t>Arkansas</t>
  </si>
  <si>
    <t>Elliott Kaufman</t>
  </si>
  <si>
    <t>(886) 454-4573</t>
  </si>
  <si>
    <t>Kay Brooks</t>
  </si>
  <si>
    <t>(900) 470-1369</t>
  </si>
  <si>
    <t>Russian Federation</t>
  </si>
  <si>
    <t>Christen Pratt</t>
  </si>
  <si>
    <t>(904) 283-9247</t>
  </si>
  <si>
    <t>Griffin Gonzales</t>
  </si>
  <si>
    <t>(906) 736-3079</t>
  </si>
  <si>
    <t>British Indian Ocean Territory</t>
  </si>
  <si>
    <t>Samson Mcdonald</t>
  </si>
  <si>
    <t>(911) 822-3518</t>
  </si>
  <si>
    <t>Daryl Fry</t>
  </si>
  <si>
    <t>(912) 183-7439</t>
  </si>
  <si>
    <t>Lani Dawson</t>
  </si>
  <si>
    <t>(913) 805-6336</t>
  </si>
  <si>
    <t>Laura Keith</t>
  </si>
  <si>
    <t>(916) 248-6333</t>
  </si>
  <si>
    <t>Burundi</t>
  </si>
  <si>
    <t>Alisa Hernandez</t>
  </si>
  <si>
    <t>(917) 754-4140</t>
  </si>
  <si>
    <t>South Australia</t>
  </si>
  <si>
    <t>Chaney Hartman</t>
  </si>
  <si>
    <t>(918) 827-9739</t>
  </si>
  <si>
    <t>Brazil</t>
  </si>
  <si>
    <t>HE</t>
  </si>
  <si>
    <t>McKenzie Pollard</t>
  </si>
  <si>
    <t>(921) 196-1586</t>
  </si>
  <si>
    <t>Ryder Fletcher</t>
  </si>
  <si>
    <t>(922) 316-2008</t>
  </si>
  <si>
    <t>Benin</t>
  </si>
  <si>
    <t>Jessamine Heath</t>
  </si>
  <si>
    <t>(925) 610-9529</t>
  </si>
  <si>
    <t>Ryan Daniels</t>
  </si>
  <si>
    <t>(925) 766-1980</t>
  </si>
  <si>
    <t>Lithuania</t>
  </si>
  <si>
    <t>Vlaams-Brabant</t>
  </si>
  <si>
    <t>Lunea Pearson</t>
  </si>
  <si>
    <t>(927) 513-9075</t>
  </si>
  <si>
    <t>Belize</t>
  </si>
  <si>
    <t>Queensland</t>
  </si>
  <si>
    <t>Freya Jordan</t>
  </si>
  <si>
    <t>(931) 564-2677</t>
  </si>
  <si>
    <t>Romania</t>
  </si>
  <si>
    <t>Louisiana</t>
  </si>
  <si>
    <t>Abel Haney</t>
  </si>
  <si>
    <t>(939) 718-1410</t>
  </si>
  <si>
    <t>FC</t>
  </si>
  <si>
    <t>Aimee Marquez</t>
  </si>
  <si>
    <t>(947) 733-9004</t>
  </si>
  <si>
    <t>KA</t>
  </si>
  <si>
    <t>Gregory Riley</t>
  </si>
  <si>
    <t>(948) 641-0672</t>
  </si>
  <si>
    <t>C</t>
  </si>
  <si>
    <t>Jeanette Calderon</t>
  </si>
  <si>
    <t>(953) 218-8694</t>
  </si>
  <si>
    <t>Bahrain</t>
  </si>
  <si>
    <t>Warwickshire</t>
  </si>
  <si>
    <t>William Burch</t>
  </si>
  <si>
    <t>(954) 564-4845</t>
  </si>
  <si>
    <t>Armenia</t>
  </si>
  <si>
    <t>Todd Gilliam</t>
  </si>
  <si>
    <t>(958) 161-6258</t>
  </si>
  <si>
    <t>Murcia</t>
  </si>
  <si>
    <t>Carol Conway</t>
  </si>
  <si>
    <t>(964) 756-4745</t>
  </si>
  <si>
    <t>Lila Jennings</t>
  </si>
  <si>
    <t>(975) 167-2396</t>
  </si>
  <si>
    <t>Caryn Sykes</t>
  </si>
  <si>
    <t>(975) 758-7649</t>
  </si>
  <si>
    <t>Hanae Summers</t>
  </si>
  <si>
    <t>(976) 865-9765</t>
  </si>
  <si>
    <t>Vance Boyle</t>
  </si>
  <si>
    <t>(980) 924-0009</t>
  </si>
  <si>
    <t>Lyle Sloan</t>
  </si>
  <si>
    <t>(981) 708-8697</t>
  </si>
  <si>
    <t>SIC</t>
  </si>
  <si>
    <t>Alexander Bryan</t>
  </si>
  <si>
    <t>(982) 939-2401</t>
  </si>
  <si>
    <t>Kyla Lee</t>
  </si>
  <si>
    <t>(984) 219-4259</t>
  </si>
  <si>
    <t>Yoshi Harrington</t>
  </si>
  <si>
    <t>(987) 706-0194</t>
  </si>
  <si>
    <t>Hasad Calhoun</t>
  </si>
  <si>
    <t>(988) 637-9190</t>
  </si>
  <si>
    <t>NS</t>
  </si>
  <si>
    <t>Galena Stevens</t>
  </si>
  <si>
    <t>(989) 910-6949</t>
  </si>
  <si>
    <t>NW</t>
  </si>
  <si>
    <t>Stewart Orr</t>
  </si>
  <si>
    <t>(991) 473-0644</t>
  </si>
  <si>
    <t>Nita Brock</t>
  </si>
  <si>
    <t>(999) 660-8238</t>
  </si>
  <si>
    <t>Papua New Guinea</t>
  </si>
  <si>
    <t>Suffolk</t>
  </si>
  <si>
    <t>Martin Cain</t>
  </si>
  <si>
    <t>(X24) X62-0150</t>
  </si>
  <si>
    <t>Bosnia and Herzegovina</t>
  </si>
  <si>
    <t>A</t>
  </si>
  <si>
    <t>Shafira Miranda</t>
  </si>
  <si>
    <t>(X24) X86-6898</t>
  </si>
  <si>
    <t>Gabon</t>
  </si>
  <si>
    <t>Alajuela</t>
  </si>
  <si>
    <t>Quemby Guthrie</t>
  </si>
  <si>
    <t>(X25) X08-1233</t>
  </si>
  <si>
    <t>Saint Kitts and Nevis</t>
  </si>
  <si>
    <t>SJ</t>
  </si>
  <si>
    <t>Gemma Wilson</t>
  </si>
  <si>
    <t>(X25) X17-9727</t>
  </si>
  <si>
    <t>Cartago</t>
  </si>
  <si>
    <t>Felix Owen</t>
  </si>
  <si>
    <t>(X25) X58-8918</t>
  </si>
  <si>
    <t>San José</t>
  </si>
  <si>
    <t>Irene Saunders</t>
  </si>
  <si>
    <t>(X25) X78-8808</t>
  </si>
  <si>
    <t>Kaden Clayton</t>
  </si>
  <si>
    <t>(X26) X29-8736</t>
  </si>
  <si>
    <t>G</t>
  </si>
  <si>
    <t>Rana Rollins</t>
  </si>
  <si>
    <t>(X26) X49-4912</t>
  </si>
  <si>
    <t>Malta</t>
  </si>
  <si>
    <t>Guanacaste</t>
  </si>
  <si>
    <t>Pamela Travis</t>
  </si>
  <si>
    <t>(X26) X53-0721</t>
  </si>
  <si>
    <t>Ariel Wagner</t>
  </si>
  <si>
    <t>(X26) X88-3281</t>
  </si>
  <si>
    <t>$100-$199</t>
  </si>
  <si>
    <t>$0-$99</t>
  </si>
  <si>
    <t>$600+</t>
  </si>
  <si>
    <t>Actual</t>
  </si>
  <si>
    <t>Budget</t>
  </si>
  <si>
    <t>Forecast</t>
  </si>
  <si>
    <t>Max Invisible</t>
  </si>
  <si>
    <t>Max Outline</t>
  </si>
  <si>
    <t>North</t>
  </si>
  <si>
    <t>South</t>
  </si>
  <si>
    <t>East</t>
  </si>
  <si>
    <t>West</t>
  </si>
  <si>
    <t>GROUP MIN</t>
  </si>
  <si>
    <t>GROUP NAME</t>
  </si>
  <si>
    <t>$200-$399</t>
  </si>
  <si>
    <t>$400-$599</t>
  </si>
  <si>
    <t>Row Labels</t>
  </si>
  <si>
    <t>Grand Total</t>
  </si>
  <si>
    <t>Sum of Bill Amount</t>
  </si>
  <si>
    <t>Count of Bill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</si>
</sst>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indexed="8"/>
      <name val="Calibri"/>
      <family val="2"/>
    </font>
    <font>
      <sz val="11"/>
      <color theme="0"/>
      <name val="Calibri"/>
      <family val="2"/>
    </font>
    <font>
      <sz val="11"/>
      <color theme="1"/>
      <name val="Calibri"/>
      <family val="2"/>
      <scheme val="minor"/>
    </font>
    <font>
      <b/>
      <sz val="11"/>
      <color theme="5"/>
      <name val="Calibri"/>
      <family val="2"/>
      <scheme val="minor"/>
    </font>
    <font>
      <b/>
      <sz val="11"/>
      <color theme="4"/>
      <name val="Calibri"/>
      <family val="2"/>
      <scheme val="minor"/>
    </font>
    <font>
      <b/>
      <sz val="11"/>
      <color theme="9"/>
      <name val="Calibri"/>
      <family val="2"/>
      <scheme val="minor"/>
    </font>
  </fonts>
  <fills count="4">
    <fill>
      <patternFill patternType="none"/>
    </fill>
    <fill>
      <patternFill patternType="gray125"/>
    </fill>
    <fill>
      <patternFill patternType="solid">
        <fgColor theme="9"/>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0" fontId="2" fillId="0" borderId="0" applyFill="0" applyProtection="0"/>
    <xf numFmtId="0" fontId="2" fillId="0" borderId="0" applyFill="0" applyProtection="0"/>
    <xf numFmtId="9" fontId="4" fillId="0" borderId="0" applyFont="0" applyFill="0" applyBorder="0" applyAlignment="0" applyProtection="0"/>
  </cellStyleXfs>
  <cellXfs count="14">
    <xf numFmtId="0" fontId="0" fillId="0" borderId="0" xfId="0"/>
    <xf numFmtId="0" fontId="1" fillId="0" borderId="0" xfId="0" applyFont="1"/>
    <xf numFmtId="9" fontId="0" fillId="0" borderId="0" xfId="0" applyNumberFormat="1"/>
    <xf numFmtId="0" fontId="3" fillId="0" borderId="0" xfId="1" applyFont="1" applyFill="1" applyProtection="1"/>
    <xf numFmtId="0" fontId="2" fillId="0" borderId="0" xfId="1" applyFill="1" applyProtection="1"/>
    <xf numFmtId="0" fontId="3" fillId="2" borderId="0" xfId="1" applyFont="1" applyFill="1" applyProtection="1"/>
    <xf numFmtId="0" fontId="1" fillId="3" borderId="0" xfId="0" applyFont="1" applyFill="1"/>
    <xf numFmtId="0" fontId="5" fillId="0" borderId="0" xfId="0" applyFont="1"/>
    <xf numFmtId="0" fontId="6" fillId="0" borderId="0" xfId="0" applyFont="1"/>
    <xf numFmtId="0" fontId="7" fillId="0" borderId="0" xfId="0" applyFont="1"/>
    <xf numFmtId="9" fontId="0" fillId="0" borderId="0" xfId="3" applyFont="1"/>
    <xf numFmtId="0" fontId="0" fillId="0" borderId="0" xfId="0" pivotButton="1"/>
    <xf numFmtId="0" fontId="0" fillId="0" borderId="0" xfId="0" applyAlignment="1">
      <alignment horizontal="left"/>
    </xf>
    <xf numFmtId="0" fontId="0" fillId="0" borderId="0" xfId="0" applyNumberFormat="1"/>
  </cellXfs>
  <cellStyles count="4">
    <cellStyle name="Normal" xfId="0" builtinId="0"/>
    <cellStyle name="Normal 2" xfId="1" xr:uid="{788E11AF-5FA8-439F-9E08-29D014430128}"/>
    <cellStyle name="Normal 3" xfId="2" xr:uid="{EEA47E16-C0BC-43A7-97D9-52EDD48FD7F2}"/>
    <cellStyle name="Percent" xfId="3" builtinId="5"/>
  </cellStyles>
  <dxfs count="3">
    <dxf>
      <numFmt numFmtId="0" formatCode="General"/>
    </dxf>
    <dxf>
      <numFmt numFmtId="0" formatCode="General"/>
    </dxf>
    <dxf>
      <font>
        <strike val="0"/>
        <outline val="0"/>
        <shadow val="0"/>
        <u val="none"/>
        <vertAlign val="baseline"/>
        <sz val="11"/>
        <color theme="0"/>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doughnut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85E-4378-BF52-4FD60F9C42E2}"/>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2-085E-4378-BF52-4FD60F9C42E2}"/>
              </c:ext>
            </c:extLst>
          </c:dPt>
          <c:val>
            <c:numRef>
              <c:f>('Conditional doughtnut'!$C$2,'Conditional doughtnut'!$C$8)</c:f>
              <c:numCache>
                <c:formatCode>0%</c:formatCode>
                <c:ptCount val="2"/>
                <c:pt idx="0">
                  <c:v>0.55000000000000004</c:v>
                </c:pt>
                <c:pt idx="1">
                  <c:v>0.44999999999999996</c:v>
                </c:pt>
              </c:numCache>
            </c:numRef>
          </c:val>
          <c:extLst>
            <c:ext xmlns:c16="http://schemas.microsoft.com/office/drawing/2014/chart" uri="{C3380CC4-5D6E-409C-BE32-E72D297353CC}">
              <c16:uniqueId val="{00000000-085E-4378-BF52-4FD60F9C42E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'Conditional doughtnut'!$C$4</c:f>
              <c:strCache>
                <c:ptCount val="1"/>
                <c:pt idx="0">
                  <c:v>Data Series</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4AEF-4FF3-94EF-ECB9088E4D1E}"/>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2-4AEF-4FF3-94EF-ECB9088E4D1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3-4AEF-4FF3-94EF-ECB9088E4D1E}"/>
              </c:ext>
            </c:extLst>
          </c:dPt>
          <c:dPt>
            <c:idx val="3"/>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4-4AEF-4FF3-94EF-ECB9088E4D1E}"/>
              </c:ext>
            </c:extLst>
          </c:dPt>
          <c:val>
            <c:numRef>
              <c:f>'Conditional doughtnut'!$C$5:$C$8</c:f>
              <c:numCache>
                <c:formatCode>0%</c:formatCode>
                <c:ptCount val="4"/>
                <c:pt idx="0">
                  <c:v>0.55000000000000004</c:v>
                </c:pt>
                <c:pt idx="1">
                  <c:v>0</c:v>
                </c:pt>
                <c:pt idx="2">
                  <c:v>0</c:v>
                </c:pt>
                <c:pt idx="3">
                  <c:v>0.44999999999999996</c:v>
                </c:pt>
              </c:numCache>
            </c:numRef>
          </c:val>
          <c:extLst>
            <c:ext xmlns:c16="http://schemas.microsoft.com/office/drawing/2014/chart" uri="{C3380CC4-5D6E-409C-BE32-E72D297353CC}">
              <c16:uniqueId val="{00000000-4AEF-4FF3-94EF-ECB9088E4D1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[advanced_charts_excel.xlsx]interactive pivot chart!PivotTable1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'interactive pivot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'interactive pivot chart'!$A$4:$A$9</c:f>
              <c:strCache>
                <c:ptCount val="5"/>
                <c:pt idx="0">
                  <c:v>$0-$99</c:v>
                </c:pt>
                <c:pt idx="1">
                  <c:v>$100-$199</c:v>
                </c:pt>
                <c:pt idx="2">
                  <c:v>$200-$399</c:v>
                </c:pt>
                <c:pt idx="3">
                  <c:v>$400-$599</c:v>
                </c:pt>
                <c:pt idx="4">
                  <c:v>$600+</c:v>
                </c:pt>
              </c:strCache>
            </c:strRef>
          </c:cat>
          <c:val>
            <c:numRef>
              <c:f>'interactive pivot chart'!$B$4:$B$9</c:f>
              <c:numCache>
                <c:formatCode>General</c:formatCode>
                <c:ptCount val="5"/>
                <c:pt idx="0">
                  <c:v>67</c:v>
                </c:pt>
                <c:pt idx="1">
                  <c:v>130</c:v>
                </c:pt>
                <c:pt idx="2">
                  <c:v>56</c:v>
                </c:pt>
                <c:pt idx="3">
                  <c:v>32</c:v>
                </c:pt>
                <c:pt idx="4">
                  <c:v>15</c:v>
                </c:pt>
              </c:numCache>
            </c:numRef>
          </c:val>
          <c:extLst>
            <c:ext xmlns:c16="http://schemas.microsoft.com/office/drawing/2014/chart" uri="{C3380CC4-5D6E-409C-BE32-E72D297353CC}">
              <c16:uniqueId val="{00000000-8FE5-439C-941D-B08723812769}"/>
            </c:ext>
          </c:extLst>
        </c:ser>
        <c:dLbls>
          <c:dLblPos val="outEnd"/>
          <c:showLegendKey val="0"/>
          <c:showVal val="1"/>
          <c:showCatName val="0"/>
          <c:showSerName val="0"/>
          <c:showPercent val="0"/>
          <c:showBubbleSize val="0"/>
        </c:dLbls>
        <c:gapWidth val="48"/>
        <c:overlap val="-27"/>
        <c:axId val="554184704"/>
        <c:axId val="554180744"/>
      </c:barChart>
      <c:catAx>
        <c:axId val="55418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80744"/>
        <c:crosses val="autoZero"/>
        <c:auto val="1"/>
        <c:lblAlgn val="ctr"/>
        <c:lblOffset val="100"/>
        <c:noMultiLvlLbl val="0"/>
      </c:catAx>
      <c:valAx>
        <c:axId val="554180744"/>
        <c:scaling>
          <c:orientation val="minMax"/>
        </c:scaling>
        <c:delete val="1"/>
        <c:axPos val="l"/>
        <c:numFmt formatCode="General" sourceLinked="1"/>
        <c:majorTickMark val="none"/>
        <c:minorTickMark val="none"/>
        <c:tickLblPos val="nextTo"/>
        <c:crossAx val="55418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'Actual vs Target'!$B$1</c:f>
              <c:strCache>
                <c:ptCount val="1"/>
                <c:pt idx="0">
                  <c:v>Actual</c:v>
                </c:pt>
              </c:strCache>
            </c:strRef>
          </c:tx>
          <c:spPr>
            <a:solidFill>
              <a:schemeClr val="bg2">
                <a:lumMod val="90000"/>
              </a:schemeClr>
            </a:solidFill>
            <a:ln>
              <a:noFill/>
            </a:ln>
            <a:effectLst/>
          </c:spPr>
          <c:invertIfNegative val="0"/>
          <c:cat>
            <c:strRef>
              <c:f>'Actual vs Target'!$A$2:$A$5</c:f>
              <c:strCache>
                <c:ptCount val="4"/>
                <c:pt idx="0">
                  <c:v>North</c:v>
                </c:pt>
                <c:pt idx="1">
                  <c:v>South</c:v>
                </c:pt>
                <c:pt idx="2">
                  <c:v>East</c:v>
                </c:pt>
                <c:pt idx="3">
                  <c:v>West</c:v>
                </c:pt>
              </c:strCache>
            </c:strRef>
          </c:cat>
          <c:val>
            <c:numRef>
              <c:f>'Actual vs Target'!$B$2:$B$5</c:f>
              <c:numCache>
                <c:formatCode>General</c:formatCode>
                <c:ptCount val="4"/>
                <c:pt idx="0">
                  <c:v>120</c:v>
                </c:pt>
                <c:pt idx="1">
                  <c:v>310</c:v>
                </c:pt>
                <c:pt idx="2">
                  <c:v>175</c:v>
                </c:pt>
                <c:pt idx="3">
                  <c:v>125</c:v>
                </c:pt>
              </c:numCache>
            </c:numRef>
          </c:val>
          <c:extLst>
            <c:ext xmlns:c16="http://schemas.microsoft.com/office/drawing/2014/chart" uri="{C3380CC4-5D6E-409C-BE32-E72D297353CC}">
              <c16:uniqueId val="{00000000-5183-4493-9978-B2418FE879B6}"/>
            </c:ext>
          </c:extLst>
        </c:ser>
        <c:ser>
          <c:idx val="1"/>
          <c:order val="1"/>
          <c:tx>
            <c:strRef>
              <c:f>'Actual vs Target'!$C$1</c:f>
              <c:strCache>
                <c:ptCount val="1"/>
                <c:pt idx="0">
                  <c:v>Budget</c:v>
                </c:pt>
              </c:strCache>
            </c:strRef>
          </c:tx>
          <c:spPr>
            <a:noFill/>
            <a:ln w="25400">
              <a:solidFill>
                <a:schemeClr val="accent1"/>
              </a:solidFill>
            </a:ln>
            <a:effectLst/>
          </c:spPr>
          <c:invertIfNegative val="0"/>
          <c:cat>
            <c:strRef>
              <c:f>'Actual vs Target'!$A$2:$A$5</c:f>
              <c:strCache>
                <c:ptCount val="4"/>
                <c:pt idx="0">
                  <c:v>North</c:v>
                </c:pt>
                <c:pt idx="1">
                  <c:v>South</c:v>
                </c:pt>
                <c:pt idx="2">
                  <c:v>East</c:v>
                </c:pt>
                <c:pt idx="3">
                  <c:v>West</c:v>
                </c:pt>
              </c:strCache>
            </c:strRef>
          </c:cat>
          <c:val>
            <c:numRef>
              <c:f>'Actual vs Target'!$C$2:$C$5</c:f>
              <c:numCache>
                <c:formatCode>General</c:formatCode>
                <c:ptCount val="4"/>
                <c:pt idx="0">
                  <c:v>200</c:v>
                </c:pt>
                <c:pt idx="1">
                  <c:v>300</c:v>
                </c:pt>
                <c:pt idx="2">
                  <c:v>400</c:v>
                </c:pt>
                <c:pt idx="3">
                  <c:v>200</c:v>
                </c:pt>
              </c:numCache>
            </c:numRef>
          </c:val>
          <c:extLst>
            <c:ext xmlns:c16="http://schemas.microsoft.com/office/drawing/2014/chart" uri="{C3380CC4-5D6E-409C-BE32-E72D297353CC}">
              <c16:uniqueId val="{00000001-5183-4493-9978-B2418FE879B6}"/>
            </c:ext>
          </c:extLst>
        </c:ser>
        <c:ser>
          <c:idx val="2"/>
          <c:order val="2"/>
          <c:tx>
            <c:strRef>
              <c:f>'Actual vs Target'!$D$1</c:f>
              <c:strCache>
                <c:ptCount val="1"/>
                <c:pt idx="0">
                  <c:v>Forecast</c:v>
                </c:pt>
              </c:strCache>
            </c:strRef>
          </c:tx>
          <c:spPr>
            <a:noFill/>
            <a:ln w="9525">
              <a:solidFill>
                <a:schemeClr val="accent6"/>
              </a:solidFill>
            </a:ln>
            <a:effectLst/>
          </c:spPr>
          <c:invertIfNegative val="0"/>
          <c:cat>
            <c:strRef>
              <c:f>'Actual vs Target'!$A$2:$A$5</c:f>
              <c:strCache>
                <c:ptCount val="4"/>
                <c:pt idx="0">
                  <c:v>North</c:v>
                </c:pt>
                <c:pt idx="1">
                  <c:v>South</c:v>
                </c:pt>
                <c:pt idx="2">
                  <c:v>East</c:v>
                </c:pt>
                <c:pt idx="3">
                  <c:v>West</c:v>
                </c:pt>
              </c:strCache>
            </c:strRef>
          </c:cat>
          <c:val>
            <c:numRef>
              <c:f>'Actual vs Target'!$D$2:$D$5</c:f>
              <c:numCache>
                <c:formatCode>General</c:formatCode>
                <c:ptCount val="4"/>
                <c:pt idx="0">
                  <c:v>85</c:v>
                </c:pt>
                <c:pt idx="1">
                  <c:v>325</c:v>
                </c:pt>
                <c:pt idx="2">
                  <c:v>250</c:v>
                </c:pt>
                <c:pt idx="3">
                  <c:v>200</c:v>
                </c:pt>
              </c:numCache>
            </c:numRef>
          </c:val>
          <c:extLst>
            <c:ext xmlns:c16="http://schemas.microsoft.com/office/drawing/2014/chart" uri="{C3380CC4-5D6E-409C-BE32-E72D297353CC}">
              <c16:uniqueId val="{00000002-5183-4493-9978-B2418FE879B6}"/>
            </c:ext>
          </c:extLst>
        </c:ser>
        <c:ser>
          <c:idx val="3"/>
          <c:order val="3"/>
          <c:tx>
            <c:strRef>
              <c:f>'Actual vs Target'!$E$1</c:f>
              <c:strCache>
                <c:ptCount val="1"/>
                <c:pt idx="0">
                  <c:v>Max Invisible</c:v>
                </c:pt>
              </c:strCache>
            </c:strRef>
          </c:tx>
          <c:spPr>
            <a:noFill/>
            <a:ln w="25400">
              <a:solidFill>
                <a:schemeClr val="bg1"/>
              </a:solidFill>
            </a:ln>
            <a:effectLst/>
          </c:spPr>
          <c:invertIfNegative val="0"/>
          <c:cat>
            <c:strRef>
              <c:f>'Actual vs Target'!$A$2:$A$5</c:f>
              <c:strCache>
                <c:ptCount val="4"/>
                <c:pt idx="0">
                  <c:v>North</c:v>
                </c:pt>
                <c:pt idx="1">
                  <c:v>South</c:v>
                </c:pt>
                <c:pt idx="2">
                  <c:v>East</c:v>
                </c:pt>
                <c:pt idx="3">
                  <c:v>West</c:v>
                </c:pt>
              </c:strCache>
            </c:strRef>
          </c:cat>
          <c:val>
            <c:numRef>
              <c:f>'Actual vs Target'!$E$2:$E$5</c:f>
              <c:numCache>
                <c:formatCode>General</c:formatCode>
                <c:ptCount val="4"/>
                <c:pt idx="0">
                  <c:v>450</c:v>
                </c:pt>
                <c:pt idx="1">
                  <c:v>450</c:v>
                </c:pt>
                <c:pt idx="2">
                  <c:v>450</c:v>
                </c:pt>
                <c:pt idx="3">
                  <c:v>450</c:v>
                </c:pt>
              </c:numCache>
            </c:numRef>
          </c:val>
          <c:extLst>
            <c:ext xmlns:c16="http://schemas.microsoft.com/office/drawing/2014/chart" uri="{C3380CC4-5D6E-409C-BE32-E72D297353CC}">
              <c16:uniqueId val="{00000003-5183-4493-9978-B2418FE879B6}"/>
            </c:ext>
          </c:extLst>
        </c:ser>
        <c:ser>
          <c:idx val="4"/>
          <c:order val="4"/>
          <c:tx>
            <c:strRef>
              <c:f>'Actual vs Target'!$F$1</c:f>
              <c:strCache>
                <c:ptCount val="1"/>
                <c:pt idx="0">
                  <c:v>Max Outline</c:v>
                </c:pt>
              </c:strCache>
            </c:strRef>
          </c:tx>
          <c:spPr>
            <a:noFill/>
            <a:ln w="15875">
              <a:solidFill>
                <a:schemeClr val="accent3"/>
              </a:solidFill>
              <a:prstDash val="sysDash"/>
            </a:ln>
            <a:effectLst/>
          </c:spPr>
          <c:invertIfNegative val="0"/>
          <c:cat>
            <c:strRef>
              <c:f>'Actual vs Target'!$A$2:$A$5</c:f>
              <c:strCache>
                <c:ptCount val="4"/>
                <c:pt idx="0">
                  <c:v>North</c:v>
                </c:pt>
                <c:pt idx="1">
                  <c:v>South</c:v>
                </c:pt>
                <c:pt idx="2">
                  <c:v>East</c:v>
                </c:pt>
                <c:pt idx="3">
                  <c:v>West</c:v>
                </c:pt>
              </c:strCache>
            </c:strRef>
          </c:cat>
          <c:val>
            <c:numRef>
              <c:f>'Actual vs Target'!$F$2:$F$5</c:f>
              <c:numCache>
                <c:formatCode>General</c:formatCode>
                <c:ptCount val="4"/>
                <c:pt idx="0">
                  <c:v>450</c:v>
                </c:pt>
                <c:pt idx="1">
                  <c:v>450</c:v>
                </c:pt>
                <c:pt idx="2">
                  <c:v>450</c:v>
                </c:pt>
                <c:pt idx="3">
                  <c:v>450</c:v>
                </c:pt>
              </c:numCache>
            </c:numRef>
          </c:val>
          <c:extLst>
            <c:ext xmlns:c16="http://schemas.microsoft.com/office/drawing/2014/chart" uri="{C3380CC4-5D6E-409C-BE32-E72D297353CC}">
              <c16:uniqueId val="{00000004-5183-4493-9978-B2418FE879B6}"/>
            </c:ext>
          </c:extLst>
        </c:ser>
        <c:dLbls>
          <c:showLegendKey val="0"/>
          <c:showVal val="0"/>
          <c:showCatName val="0"/>
          <c:showSerName val="0"/>
          <c:showPercent val="0"/>
          <c:showBubbleSize val="0"/>
        </c:dLbls>
        <c:gapWidth val="219"/>
        <c:overlap val="100"/>
        <c:axId val="731866320"/>
        <c:axId val="731868480"/>
      </c:barChart>
      <c:catAx>
        <c:axId val="7318663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68480"/>
        <c:crosses val="autoZero"/>
        <c:auto val="1"/>
        <c:lblAlgn val="ctr"/>
        <c:lblOffset val="100"/>
        <c:noMultiLvlLbl val="0"/>
      </c:catAx>
      <c:valAx>
        <c:axId val="731868480"/>
        <c:scaling>
          <c:orientation val="minMax"/>
          <c:max val="45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66320"/>
        <c:crosses val="autoZero"/>
        <c:crossBetween val="between"/>
      </c:valAx>
      <c:spPr>
        <a:noFill/>
        <a:ln>
          <a:noFill/>
        </a:ln>
        <a:effectLst/>
      </c:spPr>
    </c:plotArea>
    <c:legend>
      <c:legendPos val="t"/>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'Actual vs Target'!$B$1</c:f>
              <c:strCache>
                <c:ptCount val="1"/>
                <c:pt idx="0">
                  <c:v>Actual</c:v>
                </c:pt>
              </c:strCache>
            </c:strRef>
          </c:tx>
          <c:spPr>
            <a:solidFill>
              <a:schemeClr val="bg2">
                <a:lumMod val="90000"/>
              </a:schemeClr>
            </a:solidFill>
            <a:ln>
              <a:noFill/>
            </a:ln>
            <a:effectLst/>
          </c:spPr>
          <c:invertIfNegative val="0"/>
          <c:cat>
            <c:strRef>
              <c:f>'Actual vs Target'!$A$2:$A$5</c:f>
              <c:strCache>
                <c:ptCount val="4"/>
                <c:pt idx="0">
                  <c:v>North</c:v>
                </c:pt>
                <c:pt idx="1">
                  <c:v>South</c:v>
                </c:pt>
                <c:pt idx="2">
                  <c:v>East</c:v>
                </c:pt>
                <c:pt idx="3">
                  <c:v>West</c:v>
                </c:pt>
              </c:strCache>
            </c:strRef>
          </c:cat>
          <c:val>
            <c:numRef>
              <c:f>'Actual vs Target'!$B$2:$B$5</c:f>
              <c:numCache>
                <c:formatCode>General</c:formatCode>
                <c:ptCount val="4"/>
                <c:pt idx="0">
                  <c:v>120</c:v>
                </c:pt>
                <c:pt idx="1">
                  <c:v>310</c:v>
                </c:pt>
                <c:pt idx="2">
                  <c:v>175</c:v>
                </c:pt>
                <c:pt idx="3">
                  <c:v>125</c:v>
                </c:pt>
              </c:numCache>
            </c:numRef>
          </c:val>
          <c:extLst>
            <c:ext xmlns:c16="http://schemas.microsoft.com/office/drawing/2014/chart" uri="{C3380CC4-5D6E-409C-BE32-E72D297353CC}">
              <c16:uniqueId val="{00000000-5183-4493-9978-B2418FE879B6}"/>
            </c:ext>
          </c:extLst>
        </c:ser>
        <c:ser>
          <c:idx val="1"/>
          <c:order val="1"/>
          <c:tx>
            <c:strRef>
              <c:f>'Actual vs Target'!$C$1</c:f>
              <c:strCache>
                <c:ptCount val="1"/>
                <c:pt idx="0">
                  <c:v>Budget</c:v>
                </c:pt>
              </c:strCache>
            </c:strRef>
          </c:tx>
          <c:spPr>
            <a:noFill/>
            <a:ln w="25400">
              <a:solidFill>
                <a:schemeClr val="accent1"/>
              </a:solidFill>
            </a:ln>
            <a:effectLst/>
          </c:spPr>
          <c:invertIfNegative val="0"/>
          <c:cat>
            <c:strRef>
              <c:f>'Actual vs Target'!$A$2:$A$5</c:f>
              <c:strCache>
                <c:ptCount val="4"/>
                <c:pt idx="0">
                  <c:v>North</c:v>
                </c:pt>
                <c:pt idx="1">
                  <c:v>South</c:v>
                </c:pt>
                <c:pt idx="2">
                  <c:v>East</c:v>
                </c:pt>
                <c:pt idx="3">
                  <c:v>West</c:v>
                </c:pt>
              </c:strCache>
            </c:strRef>
          </c:cat>
          <c:val>
            <c:numRef>
              <c:f>'Actual vs Target'!$C$2:$C$5</c:f>
              <c:numCache>
                <c:formatCode>General</c:formatCode>
                <c:ptCount val="4"/>
                <c:pt idx="0">
                  <c:v>200</c:v>
                </c:pt>
                <c:pt idx="1">
                  <c:v>300</c:v>
                </c:pt>
                <c:pt idx="2">
                  <c:v>400</c:v>
                </c:pt>
                <c:pt idx="3">
                  <c:v>200</c:v>
                </c:pt>
              </c:numCache>
            </c:numRef>
          </c:val>
          <c:extLst>
            <c:ext xmlns:c16="http://schemas.microsoft.com/office/drawing/2014/chart" uri="{C3380CC4-5D6E-409C-BE32-E72D297353CC}">
              <c16:uniqueId val="{00000001-5183-4493-9978-B2418FE879B6}"/>
            </c:ext>
          </c:extLst>
        </c:ser>
        <c:ser>
          <c:idx val="2"/>
          <c:order val="2"/>
          <c:tx>
            <c:strRef>
              <c:f>'Actual vs Target'!$D$1</c:f>
              <c:strCache>
                <c:ptCount val="1"/>
                <c:pt idx="0">
                  <c:v>Forecast</c:v>
                </c:pt>
              </c:strCache>
            </c:strRef>
          </c:tx>
          <c:spPr>
            <a:noFill/>
            <a:ln w="9525">
              <a:solidFill>
                <a:schemeClr val="accent6"/>
              </a:solidFill>
            </a:ln>
            <a:effectLst/>
          </c:spPr>
          <c:invertIfNegative val="0"/>
          <c:cat>
            <c:strRef>
              <c:f>'Actual vs Target'!$A$2:$A$5</c:f>
              <c:strCache>
                <c:ptCount val="4"/>
                <c:pt idx="0">
                  <c:v>North</c:v>
                </c:pt>
                <c:pt idx="1">
                  <c:v>South</c:v>
                </c:pt>
                <c:pt idx="2">
                  <c:v>East</c:v>
                </c:pt>
                <c:pt idx="3">
                  <c:v>West</c:v>
                </c:pt>
              </c:strCache>
            </c:strRef>
          </c:cat>
          <c:val>
            <c:numRef>
              <c:f>'Actual vs Target'!$D$2:$D$5</c:f>
              <c:numCache>
                <c:formatCode>General</c:formatCode>
                <c:ptCount val="4"/>
                <c:pt idx="0">
                  <c:v>85</c:v>
                </c:pt>
                <c:pt idx="1">
                  <c:v>325</c:v>
                </c:pt>
                <c:pt idx="2">
                  <c:v>250</c:v>
                </c:pt>
                <c:pt idx="3">
                  <c:v>200</c:v>
                </c:pt>
              </c:numCache>
            </c:numRef>
          </c:val>
          <c:extLst>
            <c:ext xmlns:c16="http://schemas.microsoft.com/office/drawing/2014/chart" uri="{C3380CC4-5D6E-409C-BE32-E72D297353CC}">
              <c16:uniqueId val="{00000002-5183-4493-9978-B2418FE879B6}"/>
            </c:ext>
          </c:extLst>
        </c:ser>
        <c:ser>
          <c:idx val="3"/>
          <c:order val="3"/>
          <c:tx>
            <c:strRef>
              <c:f>'Actual vs Target'!$E$1</c:f>
              <c:strCache>
                <c:ptCount val="1"/>
                <c:pt idx="0">
                  <c:v>Max Invisible</c:v>
                </c:pt>
              </c:strCache>
            </c:strRef>
          </c:tx>
          <c:spPr>
            <a:noFill/>
            <a:ln w="25400">
              <a:solidFill>
                <a:schemeClr val="bg1"/>
              </a:solidFill>
            </a:ln>
            <a:effectLst/>
          </c:spPr>
          <c:invertIfNegative val="0"/>
          <c:cat>
            <c:strRef>
              <c:f>'Actual vs Target'!$A$2:$A$5</c:f>
              <c:strCache>
                <c:ptCount val="4"/>
                <c:pt idx="0">
                  <c:v>North</c:v>
                </c:pt>
                <c:pt idx="1">
                  <c:v>South</c:v>
                </c:pt>
                <c:pt idx="2">
                  <c:v>East</c:v>
                </c:pt>
                <c:pt idx="3">
                  <c:v>West</c:v>
                </c:pt>
              </c:strCache>
            </c:strRef>
          </c:cat>
          <c:val>
            <c:numRef>
              <c:f>'Actual vs Target'!$E$2:$E$5</c:f>
              <c:numCache>
                <c:formatCode>General</c:formatCode>
                <c:ptCount val="4"/>
                <c:pt idx="0">
                  <c:v>450</c:v>
                </c:pt>
                <c:pt idx="1">
                  <c:v>450</c:v>
                </c:pt>
                <c:pt idx="2">
                  <c:v>450</c:v>
                </c:pt>
                <c:pt idx="3">
                  <c:v>450</c:v>
                </c:pt>
              </c:numCache>
            </c:numRef>
          </c:val>
          <c:extLst>
            <c:ext xmlns:c16="http://schemas.microsoft.com/office/drawing/2014/chart" uri="{C3380CC4-5D6E-409C-BE32-E72D297353CC}">
              <c16:uniqueId val="{00000003-5183-4493-9978-B2418FE879B6}"/>
            </c:ext>
          </c:extLst>
        </c:ser>
        <c:ser>
          <c:idx val="4"/>
          <c:order val="4"/>
          <c:tx>
            <c:strRef>
              <c:f>'Actual vs Target'!$F$1</c:f>
              <c:strCache>
                <c:ptCount val="1"/>
                <c:pt idx="0">
                  <c:v>Max Outline</c:v>
                </c:pt>
              </c:strCache>
            </c:strRef>
          </c:tx>
          <c:spPr>
            <a:noFill/>
            <a:ln w="15875">
              <a:solidFill>
                <a:schemeClr val="accent3"/>
              </a:solidFill>
              <a:prstDash val="sysDash"/>
            </a:ln>
            <a:effectLst/>
          </c:spPr>
          <c:invertIfNegative val="0"/>
          <c:cat>
            <c:strRef>
              <c:f>'Actual vs Target'!$A$2:$A$5</c:f>
              <c:strCache>
                <c:ptCount val="4"/>
                <c:pt idx="0">
                  <c:v>North</c:v>
                </c:pt>
                <c:pt idx="1">
                  <c:v>South</c:v>
                </c:pt>
                <c:pt idx="2">
                  <c:v>East</c:v>
                </c:pt>
                <c:pt idx="3">
                  <c:v>West</c:v>
                </c:pt>
              </c:strCache>
            </c:strRef>
          </c:cat>
          <c:val>
            <c:numRef>
              <c:f>'Actual vs Target'!$F$2:$F$5</c:f>
              <c:numCache>
                <c:formatCode>General</c:formatCode>
                <c:ptCount val="4"/>
                <c:pt idx="0">
                  <c:v>450</c:v>
                </c:pt>
                <c:pt idx="1">
                  <c:v>450</c:v>
                </c:pt>
                <c:pt idx="2">
                  <c:v>450</c:v>
                </c:pt>
                <c:pt idx="3">
                  <c:v>450</c:v>
                </c:pt>
              </c:numCache>
            </c:numRef>
          </c:val>
          <c:extLst>
            <c:ext xmlns:c16="http://schemas.microsoft.com/office/drawing/2014/chart" uri="{C3380CC4-5D6E-409C-BE32-E72D297353CC}">
              <c16:uniqueId val="{00000004-5183-4493-9978-B2418FE879B6}"/>
            </c:ext>
          </c:extLst>
        </c:ser>
        <c:dLbls>
          <c:showLegendKey val="0"/>
          <c:showVal val="0"/>
          <c:showCatName val="0"/>
          <c:showSerName val="0"/>
          <c:showPercent val="0"/>
          <c:showBubbleSize val="0"/>
        </c:dLbls>
        <c:gapWidth val="219"/>
        <c:overlap val="100"/>
        <c:axId val="731866320"/>
        <c:axId val="731868480"/>
      </c:barChart>
      <c:catAx>
        <c:axId val="73186632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68480"/>
        <c:crosses val="autoZero"/>
        <c:auto val="1"/>
        <c:lblAlgn val="ctr"/>
        <c:lblOffset val="100"/>
        <c:noMultiLvlLbl val="0"/>
      </c:catAx>
      <c:valAx>
        <c:axId val="731868480"/>
        <c:scaling>
          <c:orientation val="minMax"/>
          <c:max val="45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66320"/>
        <c:crosses val="autoZero"/>
        <c:crossBetween val="between"/>
      </c:valAx>
      <c:spPr>
        <a:noFill/>
        <a:ln>
          <a:noFill/>
        </a:ln>
        <a:effectLst/>
      </c:spPr>
    </c:plotArea>
    <c:legend>
      <c:legendPos val="t"/>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180976</xdr:colOff>
      <xdr:row>19</xdr:row>
      <xdr:rowOff>42865</xdr:rowOff>
    </xdr:from>
    <xdr:to>
      <xdr:col>9</xdr:col>
      <xdr:colOff>23813</xdr:colOff>
      <xdr:row>30</xdr:row>
      <xdr:rowOff>109540</xdr:rowOff>
    </xdr:to>
    <xdr:graphicFrame macro="">
      <xdr:nvGraphicFramePr>
        <xdr:cNvPr id="2" name="Chart 1">
          <a:extLst>
            <a:ext uri="{FF2B5EF4-FFF2-40B4-BE49-F238E27FC236}">
              <a16:creationId xmlns:a16="http://schemas.microsoft.com/office/drawing/2014/main" id="{51D7BE03-3FF9-0BF6-D8CA-4B3669D97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195263</xdr:colOff>
      <xdr:row>1</xdr:row>
      <xdr:rowOff>85725</xdr:rowOff>
    </xdr:from>
    <xdr:to>
      <xdr:col>8</xdr:col>
      <xdr:colOff>476250</xdr:colOff>
      <xdr:row>16</xdr:row>
      <xdr:rowOff>114300</xdr:rowOff>
    </xdr:to>
    <xdr:graphicFrame macro="">
      <xdr:nvGraphicFramePr>
        <xdr:cNvPr id="3" name="Chart 2">
          <a:extLst>
            <a:ext uri="{FF2B5EF4-FFF2-40B4-BE49-F238E27FC236}">
              <a16:creationId xmlns:a16="http://schemas.microsoft.com/office/drawing/2014/main" id="{035E7E8F-8534-004C-BEF7-9288B7621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0.31674</cdr:x>
      <cdr:y>0.52546</cdr:y>
    </cdr:from>
    <cdr:to>
      <cdr:x>0.71016</cdr:x>
      <cdr:y>0.68916</cdr:y>
    </cdr:to>
    <cdr:sp macro="" textlink="'Conditional doughtnut'!$C$2">
      <cdr:nvSpPr>
        <cdr:cNvPr id="2" name="TextBox 1">
          <a:extLst xmlns:a="http://schemas.openxmlformats.org/drawingml/2006/main">
            <a:ext uri="{FF2B5EF4-FFF2-40B4-BE49-F238E27FC236}">
              <a16:creationId xmlns:a16="http://schemas.microsoft.com/office/drawing/2014/main" id="{4D59BBAC-E4F8-AE20-726B-A183EDF09717}"/>
            </a:ext>
          </a:extLst>
        </cdr:cNvPr>
        <cdr:cNvSpPr txBox="1"/>
      </cdr:nvSpPr>
      <cdr:spPr>
        <a:xfrm xmlns:a="http://schemas.openxmlformats.org/drawingml/2006/main">
          <a:off x="666749" y="1081087"/>
          <a:ext cx="828145" cy="336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419D65E2-ED98-42AA-B87C-EF8060943A11}" type="TxLink">
            <a:rPr lang="en-US" sz="1800" b="0" i="0" u="none" strike="noStrike">
              <a:solidFill>
                <a:schemeClr val="accent6"/>
              </a:solidFill>
              <a:latin typeface="Calibri"/>
              <a:cs typeface="Calibri"/>
            </a:rPr>
            <a:pPr algn="ctr"/>
            <a:t>55%</a:t>
          </a:fld>
          <a:endParaRPr lang="en-US" sz="1800">
            <a:solidFill>
              <a:schemeClr val="accent6"/>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0.27846</cdr:x>
      <cdr:y>0.40972</cdr:y>
    </cdr:from>
    <cdr:to>
      <cdr:x>0.73205</cdr:x>
      <cdr:y>0.65625</cdr:y>
    </cdr:to>
    <cdr:sp macro="" textlink="">
      <cdr:nvSpPr>
        <cdr:cNvPr id="2" name="TextBox 1">
          <a:extLst xmlns:a="http://schemas.openxmlformats.org/drawingml/2006/main">
            <a:ext uri="{FF2B5EF4-FFF2-40B4-BE49-F238E27FC236}">
              <a16:creationId xmlns:a16="http://schemas.microsoft.com/office/drawing/2014/main" id="{5A27E04F-D064-C9F1-23DB-134E23323711}"/>
            </a:ext>
          </a:extLst>
        </cdr:cNvPr>
        <cdr:cNvSpPr txBox="1"/>
      </cdr:nvSpPr>
      <cdr:spPr>
        <a:xfrm xmlns:a="http://schemas.openxmlformats.org/drawingml/2006/main">
          <a:off x="757238" y="1123950"/>
          <a:ext cx="1233487" cy="676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0.39229</cdr:x>
      <cdr:y>0.46007</cdr:y>
    </cdr:from>
    <cdr:to>
      <cdr:x>0.65499</cdr:x>
      <cdr:y>0.63021</cdr:y>
    </cdr:to>
    <cdr:sp macro="" textlink="'Conditional doughtnut'!$C$5">
      <cdr:nvSpPr>
        <cdr:cNvPr id="3" name="TextBox 2">
          <a:extLst xmlns:a="http://schemas.openxmlformats.org/drawingml/2006/main">
            <a:ext uri="{FF2B5EF4-FFF2-40B4-BE49-F238E27FC236}">
              <a16:creationId xmlns:a16="http://schemas.microsoft.com/office/drawing/2014/main" id="{8AA71B0E-35FE-9DF7-5989-19D992A96233}"/>
            </a:ext>
          </a:extLst>
        </cdr:cNvPr>
        <cdr:cNvSpPr txBox="1"/>
      </cdr:nvSpPr>
      <cdr:spPr>
        <a:xfrm xmlns:a="http://schemas.openxmlformats.org/drawingml/2006/main">
          <a:off x="1066800" y="1262063"/>
          <a:ext cx="714375" cy="4667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89DD555B-E56B-457D-AEB0-990411BEB8D5}" type="TxLink">
            <a:rPr lang="en-US" sz="2400" b="0" i="0" u="none" strike="noStrike">
              <a:solidFill>
                <a:schemeClr val="accent2"/>
              </a:solidFill>
              <a:latin typeface="Calibri"/>
              <a:cs typeface="Calibri"/>
            </a:rPr>
            <a:t>55%</a:t>
          </a:fld>
          <a:endParaRPr lang="en-US" sz="2400">
            <a:solidFill>
              <a:schemeClr val="accent2"/>
            </a:solidFill>
          </a:endParaRPr>
        </a:p>
      </cdr:txBody>
    </cdr:sp>
  </cdr:relSizeAnchor>
  <cdr:relSizeAnchor xmlns:cdr="http://schemas.openxmlformats.org/drawingml/2006/chartDrawing">
    <cdr:from>
      <cdr:x>0.38529</cdr:x>
      <cdr:y>0.46875</cdr:y>
    </cdr:from>
    <cdr:to>
      <cdr:x>0.64974</cdr:x>
      <cdr:y>0.63889</cdr:y>
    </cdr:to>
    <cdr:sp macro="" textlink="'Conditional doughtnut'!$C$6">
      <cdr:nvSpPr>
        <cdr:cNvPr id="4" name="TextBox 3">
          <a:extLst xmlns:a="http://schemas.openxmlformats.org/drawingml/2006/main">
            <a:ext uri="{FF2B5EF4-FFF2-40B4-BE49-F238E27FC236}">
              <a16:creationId xmlns:a16="http://schemas.microsoft.com/office/drawing/2014/main" id="{D4DD2B9E-2510-BA5A-A608-7FDCEBD0D786}"/>
            </a:ext>
          </a:extLst>
        </cdr:cNvPr>
        <cdr:cNvSpPr txBox="1"/>
      </cdr:nvSpPr>
      <cdr:spPr>
        <a:xfrm xmlns:a="http://schemas.openxmlformats.org/drawingml/2006/main">
          <a:off x="1047751" y="1285875"/>
          <a:ext cx="719136" cy="4667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5F2EA90B-E21B-460D-AED1-D7559BA77DEB}" type="TxLink">
            <a:rPr lang="en-US" sz="2400" b="0" i="0" u="none" strike="noStrike">
              <a:solidFill>
                <a:schemeClr val="accent1"/>
              </a:solidFill>
              <a:latin typeface="Calibri"/>
              <a:cs typeface="Calibri"/>
            </a:rPr>
            <a:t> </a:t>
          </a:fld>
          <a:endParaRPr lang="en-US" sz="2400">
            <a:solidFill>
              <a:schemeClr val="accent1"/>
            </a:solidFill>
          </a:endParaRPr>
        </a:p>
      </cdr:txBody>
    </cdr:sp>
  </cdr:relSizeAnchor>
  <cdr:relSizeAnchor xmlns:cdr="http://schemas.openxmlformats.org/drawingml/2006/chartDrawing">
    <cdr:from>
      <cdr:x>0.38179</cdr:x>
      <cdr:y>0.46701</cdr:y>
    </cdr:from>
    <cdr:to>
      <cdr:x>0.66725</cdr:x>
      <cdr:y>0.64236</cdr:y>
    </cdr:to>
    <cdr:sp macro="" textlink="'Conditional doughtnut'!$C$7">
      <cdr:nvSpPr>
        <cdr:cNvPr id="5" name="TextBox 4">
          <a:extLst xmlns:a="http://schemas.openxmlformats.org/drawingml/2006/main">
            <a:ext uri="{FF2B5EF4-FFF2-40B4-BE49-F238E27FC236}">
              <a16:creationId xmlns:a16="http://schemas.microsoft.com/office/drawing/2014/main" id="{612E6ACD-9C1B-A6E8-CB06-FA56F00DAC9C}"/>
            </a:ext>
          </a:extLst>
        </cdr:cNvPr>
        <cdr:cNvSpPr txBox="1"/>
      </cdr:nvSpPr>
      <cdr:spPr>
        <a:xfrm xmlns:a="http://schemas.openxmlformats.org/drawingml/2006/main">
          <a:off x="1038225" y="1281112"/>
          <a:ext cx="776287" cy="4810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EC47BA72-9F1E-415C-81C1-B9CDBBC972B2}" type="TxLink">
            <a:rPr lang="en-US" sz="2400" b="0" i="0" u="none" strike="noStrike">
              <a:solidFill>
                <a:schemeClr val="accent6"/>
              </a:solidFill>
              <a:latin typeface="Calibri"/>
              <a:cs typeface="Calibri"/>
            </a:rPr>
            <a:t> </a:t>
          </a:fld>
          <a:endParaRPr lang="en-US" sz="2400">
            <a:solidFill>
              <a:schemeClr val="accent6"/>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213360</xdr:colOff>
      <xdr:row>1</xdr:row>
      <xdr:rowOff>53340</xdr:rowOff>
    </xdr:from>
    <xdr:to>
      <xdr:col>9</xdr:col>
      <xdr:colOff>320040</xdr:colOff>
      <xdr:row>13</xdr:row>
      <xdr:rowOff>53340</xdr:rowOff>
    </xdr:to>
    <xdr:graphicFrame macro="">
      <xdr:nvGraphicFramePr>
        <xdr:cNvPr id="2" name="Chart 1">
          <a:extLst>
            <a:ext uri="{FF2B5EF4-FFF2-40B4-BE49-F238E27FC236}">
              <a16:creationId xmlns:a16="http://schemas.microsoft.com/office/drawing/2014/main" id="{0F9D3DD6-0C31-4A7A-F4AB-8C9BC6F83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213360</xdr:colOff>
      <xdr:row>13</xdr:row>
      <xdr:rowOff>30481</xdr:rowOff>
    </xdr:from>
    <xdr:to>
      <xdr:col>9</xdr:col>
      <xdr:colOff>320040</xdr:colOff>
      <xdr:row>15</xdr:row>
      <xdr:rowOff>83820</xdr:rowOff>
    </xdr:to>
    <mc:AlternateContent xmlns:mc="http://schemas.openxmlformats.org/markup-compatibility/2006">
      <mc:Choice xmlns:a14="http://schemas.microsoft.com/office/drawing/2010/main" Requires="a14">
        <xdr:graphicFrame macro="">
          <xdr:nvGraphicFramePr>
            <xdr:cNvPr id="3" name="Group">
              <a:extLst>
                <a:ext uri="{FF2B5EF4-FFF2-40B4-BE49-F238E27FC236}">
                  <a16:creationId xmlns:a16="http://schemas.microsoft.com/office/drawing/2014/main" id="{376A2DFA-12B1-AC00-15CA-658C6FABC573}"/>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dr:sp macro="" textlink="">
          <xdr:nvSpPr>
            <xdr:cNvPr id="0" name=""/>
            <xdr:cNvSpPr>
              <a:spLocks noTextEdit="1"/>
            </xdr:cNvSpPr>
          </xdr:nvSpPr>
          <xdr:spPr>
            <a:xfrm>
              <a:off x="2362200" y="2407921"/>
              <a:ext cx="4373880"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266700</xdr:colOff>
      <xdr:row>1</xdr:row>
      <xdr:rowOff>83820</xdr:rowOff>
    </xdr:from>
    <xdr:to>
      <xdr:col>13</xdr:col>
      <xdr:colOff>571500</xdr:colOff>
      <xdr:row>16</xdr:row>
      <xdr:rowOff>83820</xdr:rowOff>
    </xdr:to>
    <xdr:graphicFrame macro="">
      <xdr:nvGraphicFramePr>
        <xdr:cNvPr id="2" name="Chart 1">
          <a:extLst>
            <a:ext uri="{FF2B5EF4-FFF2-40B4-BE49-F238E27FC236}">
              <a16:creationId xmlns:a16="http://schemas.microsoft.com/office/drawing/2014/main" id="{24ECAE68-7C54-9842-8C08-B35D0ED9D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276225</xdr:colOff>
      <xdr:row>16</xdr:row>
      <xdr:rowOff>160020</xdr:rowOff>
    </xdr:from>
    <xdr:to>
      <xdr:col>13</xdr:col>
      <xdr:colOff>581025</xdr:colOff>
      <xdr:row>31</xdr:row>
      <xdr:rowOff>160020</xdr:rowOff>
    </xdr:to>
    <xdr:graphicFrame macro="">
      <xdr:nvGraphicFramePr>
        <xdr:cNvPr id="3" name="Chart 2">
          <a:extLst>
            <a:ext uri="{FF2B5EF4-FFF2-40B4-BE49-F238E27FC236}">
              <a16:creationId xmlns:a16="http://schemas.microsoft.com/office/drawing/2014/main" id="{DC3841A0-B13C-A2BB-DD1F-A173FA287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ownloads\Average-versus-Current-Period-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Monthly Avg"/>
      <sheetName val="Season Trend"/>
      <sheetName val="Data"/>
      <sheetName val="Lists"/>
      <sheetName val="Source"/>
      <sheetName val="Average-versus-Current-Period-C"/>
    </sheetNames>
    <sheetDataSet>
      <sheetData sheetId="0" refreshError="1"/>
      <sheetData sheetId="1" refreshError="1"/>
      <sheetData sheetId="2" refreshError="1"/>
      <sheetData sheetId="3"/>
      <sheetData sheetId="4"/>
      <sheetData sheetId="5" refreshError="1"/>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o Plessas" refreshedDate="45318.459879861111" createdVersion="8" refreshedVersion="8" minRefreshableVersion="3" recordCount="300" xr:uid="{A17B878D-AF33-434E-8935-0AD1967441E7}">
  <cacheSource type="worksheet">
    <worksheetSource name="tblData"/>
  </cacheSource>
  <cacheFields count="7">
    <cacheField name="Name" numFmtId="0">
      <sharedItems count="300">
        <s v="Minerva Hawkins"/>
        <s v="Denton Sanchez"/>
        <s v="Sebastian Holder"/>
        <s v="Francesca Rasmussen"/>
        <s v="Andrew Saunders"/>
        <s v="Keelie Merritt"/>
        <s v="Charles Brady"/>
        <s v="Ezra Lawrence"/>
        <s v="Quemby Lamb"/>
        <s v="Leslie Nicholson"/>
        <s v="Bert Mason"/>
        <s v="Nicole Howell"/>
        <s v="Oren Branch"/>
        <s v="Indigo Williamson"/>
        <s v="Fay Tanner"/>
        <s v="Winter Baxter"/>
        <s v="Armand Vinson"/>
        <s v="Gannon Sawyer"/>
        <s v="Ella Holman"/>
        <s v="Rebecca Maynard"/>
        <s v="Zia Schwartz"/>
        <s v="Jenette Heath"/>
        <s v="Deacon Montoya"/>
        <s v="Gretchen Lynch"/>
        <s v="Courtney Stewart"/>
        <s v="Vivien Davidson"/>
        <s v="Garth Mosley"/>
        <s v="Sawyer Wells"/>
        <s v="Amena Sutton"/>
        <s v="Jordan Cobb"/>
        <s v="Myles Hinton"/>
        <s v="Jenna Fitzpatrick"/>
        <s v="Charity Erickson"/>
        <s v="Alea Christian"/>
        <s v="Blaine Pugh"/>
        <s v="Eleanor Webster"/>
        <s v="Sigourney Owen"/>
        <s v="Orlando Farmer"/>
        <s v="Kelly Conner"/>
        <s v="Nissim Montoya"/>
        <s v="Damian Fowler"/>
        <s v="Dawn Hogan"/>
        <s v="Willa Christian"/>
        <s v="Blythe Robbins"/>
        <s v="Perry Mays"/>
        <s v="Jenette Hess"/>
        <s v="Lionel Summers"/>
        <s v="James Poole"/>
        <s v="Kaye Morrow"/>
        <s v="Brynne Chambers"/>
        <s v="Brenden Carson"/>
        <s v="Octavia Murphy"/>
        <s v="Jolene Maynard"/>
        <s v="Zephr Herman"/>
        <s v="Sara Chaney"/>
        <s v="India Reid"/>
        <s v="Zeus Riggs"/>
        <s v="Evelyn Rush"/>
        <s v="Mohammad Gill"/>
        <s v="Odessa Battle"/>
        <s v="Roanna Gaines"/>
        <s v="Zoe Lewis"/>
        <s v="Lamar Crosby"/>
        <s v="Galena Rodriguez"/>
        <s v="Whoopi Hardy"/>
        <s v="Riley Sanders"/>
        <s v="Zane Kelley"/>
        <s v="Callum Fry"/>
        <s v="Wing Mckenzie"/>
        <s v="Jorden Fuentes"/>
        <s v="Carl Martinez"/>
        <s v="Quinn Rivas"/>
        <s v="Lewis Finch"/>
        <s v="Darrel Patton"/>
        <s v="Gary Soto"/>
        <s v="Naida Rodgers"/>
        <s v="Brent Wolf"/>
        <s v="Wylie Austin"/>
        <s v="Ray Horne"/>
        <s v="Chava Wade"/>
        <s v="Garrison Yang"/>
        <s v="Blair Barnett"/>
        <s v="Dominique Rush"/>
        <s v="Basia Mercer"/>
        <s v="Sybil Conley"/>
        <s v="Cadman Oneal"/>
        <s v="Eaton Humphrey"/>
        <s v="Davis Adams"/>
        <s v="Oleg Richardson"/>
        <s v="Cecilia Norris"/>
        <s v="Fuller Whitley"/>
        <s v="Ivor Maddox"/>
        <s v="Iris Wilcox"/>
        <s v="John Morin"/>
        <s v="Deirdre Singleton"/>
        <s v="Kyle Taylor"/>
        <s v="Cleo Strickland"/>
        <s v="Vera Fry"/>
        <s v="Sara Burgess"/>
        <s v="Rachel Burks"/>
        <s v="Arthur Holland"/>
        <s v="Guy Hancock"/>
        <s v="Suki Gallegos"/>
        <s v="Cora Gallagher"/>
        <s v="Randall Contreras"/>
        <s v="Tamekah Bailey"/>
        <s v="Jasper Collier"/>
        <s v="Amery Vasquez"/>
        <s v="Glenna Nelson"/>
        <s v="Paul Campbell"/>
        <s v="Wanda Justice"/>
        <s v="Beverly Porter"/>
        <s v="Kaseem Cole"/>
        <s v="Sawyer Acevedo"/>
        <s v="Daniel Mann"/>
        <s v="Jelani Frederick"/>
        <s v="Cheyenne Arnold"/>
        <s v="Steven Ayers"/>
        <s v="Chaim Beach"/>
        <s v="Lisandra Britt"/>
        <s v="Jeanette Fitzgerald"/>
        <s v="Yoshio Rojas"/>
        <s v="Ishmael Larsen"/>
        <s v="Iona Trujillo"/>
        <s v="Basia Dotson"/>
        <s v="Odessa Nichols"/>
        <s v="Camille Thompson"/>
        <s v="Yoshi Meyer"/>
        <s v="Athena Elliott"/>
        <s v="Harrison Rowe"/>
        <s v="Myles Strickland"/>
        <s v="Connor Alston"/>
        <s v="Walker Taylor"/>
        <s v="Gemma Barry"/>
        <s v="Danielle Koch"/>
        <s v="Orson Spence"/>
        <s v="Mohammad Adkins"/>
        <s v="Xavier Hancock"/>
        <s v="Julian Goodwin"/>
        <s v="Dora Reyes"/>
        <s v="Uriah Gonzalez"/>
        <s v="Mariko Fowler"/>
        <s v="Orla Summers"/>
        <s v="Whitney Bird"/>
        <s v="Chadwick Freeman"/>
        <s v="Petra Pruitt"/>
        <s v="Angela Reeves"/>
        <s v="Macy Paul"/>
        <s v="Mason Mckenzie"/>
        <s v="Katell Conway"/>
        <s v="Hilda Fowler"/>
        <s v="Shoshana Herring"/>
        <s v="Abigail Pollard"/>
        <s v="Aurora Petersen"/>
        <s v="Heather Wolfe"/>
        <s v="Lynn Harrington"/>
        <s v="Jescie Estes"/>
        <s v="Lillith Rivera"/>
        <s v="Conan Evans"/>
        <s v="Colette Hughes"/>
        <s v="Lee Dalton"/>
        <s v="Keelie Odom"/>
        <s v="Connor Workman"/>
        <s v="Lavinia Olsen"/>
        <s v="Julie York"/>
        <s v="Quincy Wynn"/>
        <s v="Carla Morrison"/>
        <s v="Dean Shepard"/>
        <s v="Ciaran Flores"/>
        <s v="Ivan Brewer"/>
        <s v="Nayda Britt"/>
        <s v="Evangeline Peters"/>
        <s v="Geoffrey Boone"/>
        <s v="Ulysses Cooke"/>
        <s v="Kevin Hancock"/>
        <s v="Wynter Johns"/>
        <s v="Brennan Patton"/>
        <s v="Leandra Moreno"/>
        <s v="Kennan Shields"/>
        <s v="Demetria Bowman"/>
        <s v="Carlos Roman"/>
        <s v="Natalie Hood"/>
        <s v="Jeremy Pierce"/>
        <s v="Eleanor Hull"/>
        <s v="Nelle Leonard"/>
        <s v="Tad Knox"/>
        <s v="Uma Ferrell"/>
        <s v="Hamilton Cooley"/>
        <s v="Clark Mueller"/>
        <s v="Noble Nichols"/>
        <s v="Sebastian Reid"/>
        <s v="Noelani Sears"/>
        <s v="Nola Patterson"/>
        <s v="Porter Stafford"/>
        <s v="Chiquita Maddox"/>
        <s v="Rhiannon Roach"/>
        <s v="Xandra Graham"/>
        <s v="Amena Sellers"/>
        <s v="Blaine Hicks"/>
        <s v="Reese Melton"/>
        <s v="Sara Noel"/>
        <s v="Stone Mcdaniel"/>
        <s v="Sybil Blake"/>
        <s v="Kelsie Reyes"/>
        <s v="Elaine Noel"/>
        <s v="Emma Le"/>
        <s v="Megan Tyson"/>
        <s v="Rogan Ortiz"/>
        <s v="Wallace Merritt"/>
        <s v="John Lindsey"/>
        <s v="Ria Weeks"/>
        <s v="Dominique Malone"/>
        <s v="Ifeoma Holder"/>
        <s v="Michael Mccarthy"/>
        <s v="Iliana Willis"/>
        <s v="Keelie Hyde"/>
        <s v="Cedric Salazar"/>
        <s v="Fatima Kim"/>
        <s v="Ryan Aguirre"/>
        <s v="Rina Gill"/>
        <s v="Marvin Murphy"/>
        <s v="Jason Patton"/>
        <s v="Knox Cantrell"/>
        <s v="Echo Freeman"/>
        <s v="Amal Blanchard"/>
        <s v="Katelyn Barker"/>
        <s v="Jin Nicholson"/>
        <s v="Rae Cain"/>
        <s v="Cade Frederick"/>
        <s v="Dean Bright"/>
        <s v="MacKenzie Buchanan"/>
        <s v="Regan Mack"/>
        <s v="Tyler Buchanan"/>
        <s v="Ariel Winters"/>
        <s v="Ross Fowler"/>
        <s v="Velma Newman"/>
        <s v="Brianna Crosby"/>
        <s v="Hollee Cantrell"/>
        <s v="Jaden Meadows"/>
        <s v="Hakeem Brown"/>
        <s v="Hamilton Griffith"/>
        <s v="Jacqueline Neal"/>
        <s v="Fuller Wright"/>
        <s v="Miriam Hester"/>
        <s v="Dominic West"/>
        <s v="Bethany Finley"/>
        <s v="Brynn Gonzalez"/>
        <s v="Aline Whitney"/>
        <s v="Sawyer Buchanan"/>
        <s v="Buckminster Jacobson"/>
        <s v="Clark Boyd"/>
        <s v="Cain Shaw"/>
        <s v="Leo Delaney"/>
        <s v="Breanna Emerson"/>
        <s v="Roth Rios"/>
        <s v="Elliott Kaufman"/>
        <s v="Kay Brooks"/>
        <s v="Christen Pratt"/>
        <s v="Griffin Gonzales"/>
        <s v="Samson Mcdonald"/>
        <s v="Daryl Fry"/>
        <s v="Lani Dawson"/>
        <s v="Laura Keith"/>
        <s v="Alisa Hernandez"/>
        <s v="Chaney Hartman"/>
        <s v="McKenzie Pollard"/>
        <s v="Ryder Fletcher"/>
        <s v="Jessamine Heath"/>
        <s v="Ryan Daniels"/>
        <s v="Lunea Pearson"/>
        <s v="Freya Jordan"/>
        <s v="Abel Haney"/>
        <s v="Aimee Marquez"/>
        <s v="Gregory Riley"/>
        <s v="Jeanette Calderon"/>
        <s v="William Burch"/>
        <s v="Todd Gilliam"/>
        <s v="Carol Conway"/>
        <s v="Lila Jennings"/>
        <s v="Caryn Sykes"/>
        <s v="Hanae Summers"/>
        <s v="Vance Boyle"/>
        <s v="Lyle Sloan"/>
        <s v="Alexander Bryan"/>
        <s v="Kyla Lee"/>
        <s v="Yoshi Harrington"/>
        <s v="Hasad Calhoun"/>
        <s v="Galena Stevens"/>
        <s v="Stewart Orr"/>
        <s v="Nita Brock"/>
        <s v="Martin Cain"/>
        <s v="Shafira Miranda"/>
        <s v="Quemby Guthrie"/>
        <s v="Gemma Wilson"/>
        <s v="Felix Owen"/>
        <s v="Irene Saunders"/>
        <s v="Kaden Clayton"/>
        <s v="Rana Rollins"/>
        <s v="Pamela Travis"/>
        <s v="Ariel Wagner"/>
      </sharedItems>
    </cacheField>
    <cacheField name="Phone Number" numFmtId="0">
      <sharedItems/>
    </cacheField>
    <cacheField name="Provider" numFmtId="0">
      <sharedItems/>
    </cacheField>
    <cacheField name="Country" numFmtId="0">
      <sharedItems/>
    </cacheField>
    <cacheField name="Region" numFmtId="0">
      <sharedItems/>
    </cacheField>
    <cacheField name="Bill Amount" numFmtId="0">
      <sharedItems containsSemiMixedTypes="0" containsString="0" containsNumber="1" containsInteger="1" minValue="50" maxValue="775"/>
    </cacheField>
    <cacheField name="Group" numFmtId="0">
      <sharedItems count="5">
        <s v="$100-$199"/>
        <s v="$0-$99"/>
        <s v="$200-$399"/>
        <s v="$400-$599"/>
        <s v="$600+"/>
      </sharedItems>
    </cacheField>
  </cacheFields>
  <extLst>
    <ext xmlns:x14="http://schemas.microsoft.com/office/spreadsheetml/2009/9/main" uri="{725AE2AE-9491-48be-B2B4-4EB974FC3084}">
      <x14:pivotCacheDefinition pivotCacheId="695042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100) 485-3845"/>
    <s v="Tin Can Wireless"/>
    <s v="Fiji"/>
    <s v="NI"/>
    <n v="121"/>
    <x v="0"/>
  </r>
  <r>
    <x v="1"/>
    <s v="(106) 236-1942"/>
    <s v="AT&amp;G"/>
    <s v="Saint Pierre and Miquelon"/>
    <s v="British Columbia"/>
    <n v="183"/>
    <x v="0"/>
  </r>
  <r>
    <x v="2"/>
    <s v="(107) 825-6038"/>
    <s v="VBA Mobile"/>
    <s v="Nepal"/>
    <s v="Niger"/>
    <n v="193"/>
    <x v="0"/>
  </r>
  <r>
    <x v="3"/>
    <s v="(109) 778-4513"/>
    <s v="ABC Telecom"/>
    <s v="French Guiana"/>
    <s v="QLD"/>
    <n v="174"/>
    <x v="0"/>
  </r>
  <r>
    <x v="4"/>
    <s v="(112) 155-5942"/>
    <s v="AT&amp;G"/>
    <s v="Norway"/>
    <s v="Alberta"/>
    <n v="178"/>
    <x v="0"/>
  </r>
  <r>
    <x v="5"/>
    <s v="(114) 270-1460"/>
    <s v="VBA Mobile"/>
    <s v="Sao Tome and Principe"/>
    <s v="Leinster"/>
    <n v="138"/>
    <x v="0"/>
  </r>
  <r>
    <x v="6"/>
    <s v="(116) 388-5151"/>
    <s v="VBA Mobile"/>
    <s v="Sierra Leone"/>
    <s v="Hampshire"/>
    <n v="73"/>
    <x v="1"/>
  </r>
  <r>
    <x v="7"/>
    <s v="(117) 674-9978"/>
    <s v="AT&amp;G"/>
    <s v="French Polynesia"/>
    <s v="HH"/>
    <n v="192"/>
    <x v="0"/>
  </r>
  <r>
    <x v="8"/>
    <s v="(119) 595-6064"/>
    <s v="VBA Mobile"/>
    <s v="Indonesia"/>
    <s v="Wie"/>
    <n v="183"/>
    <x v="0"/>
  </r>
  <r>
    <x v="9"/>
    <s v="(127) 468-5979"/>
    <s v="Tin Can Wireless"/>
    <s v="Cape Verde"/>
    <s v="Delaware"/>
    <n v="100"/>
    <x v="0"/>
  </r>
  <r>
    <x v="10"/>
    <s v="(128) 546-4781"/>
    <s v="ABC Telecom"/>
    <s v="Cyprus"/>
    <s v="Noord Holland"/>
    <n v="104"/>
    <x v="0"/>
  </r>
  <r>
    <x v="11"/>
    <s v="(130) 175-1427"/>
    <s v="ABC Telecom"/>
    <s v="Åland Islands"/>
    <s v="MT"/>
    <n v="118"/>
    <x v="0"/>
  </r>
  <r>
    <x v="12"/>
    <s v="(130) 774-0412"/>
    <s v="VBA Mobile"/>
    <s v="Uganda"/>
    <s v="Ontario"/>
    <n v="74"/>
    <x v="1"/>
  </r>
  <r>
    <x v="13"/>
    <s v="(134) 403-0219"/>
    <s v="ABC Telecom"/>
    <s v="Saint Barthélemy"/>
    <s v="Kansas"/>
    <n v="137"/>
    <x v="0"/>
  </r>
  <r>
    <x v="14"/>
    <s v="(136) 235-9281"/>
    <s v="ABC Telecom"/>
    <s v="Macao"/>
    <s v="RS"/>
    <n v="139"/>
    <x v="0"/>
  </r>
  <r>
    <x v="15"/>
    <s v="(137) 516-8585"/>
    <s v="ABC Telecom"/>
    <s v="Korea, North"/>
    <s v="Connecticut"/>
    <n v="102"/>
    <x v="0"/>
  </r>
  <r>
    <x v="16"/>
    <s v="(137) 951-3884"/>
    <s v="VBA Mobile"/>
    <s v="American Samoa"/>
    <s v="QC"/>
    <n v="176"/>
    <x v="0"/>
  </r>
  <r>
    <x v="17"/>
    <s v="(138) 953-2236"/>
    <s v="AT&amp;G"/>
    <s v="Czech Republic"/>
    <s v="Andhra Pradesh"/>
    <n v="188"/>
    <x v="0"/>
  </r>
  <r>
    <x v="18"/>
    <s v="(141) 191-3851"/>
    <s v="VBA Mobile"/>
    <s v="Guyana"/>
    <s v="Zeeland"/>
    <n v="59"/>
    <x v="1"/>
  </r>
  <r>
    <x v="19"/>
    <s v="(141) 425-3177"/>
    <s v="Tin Can Wireless"/>
    <s v="Namibia"/>
    <s v="Anambra"/>
    <n v="147"/>
    <x v="0"/>
  </r>
  <r>
    <x v="20"/>
    <s v="(142) 675-1732"/>
    <s v="VBA Mobile"/>
    <s v="Brunei"/>
    <s v="Roxburghshire"/>
    <n v="99"/>
    <x v="1"/>
  </r>
  <r>
    <x v="21"/>
    <s v="(143) 802-7313"/>
    <s v="VBA Mobile"/>
    <s v="Saint Barthélemy"/>
    <s v="Florida"/>
    <n v="130"/>
    <x v="0"/>
  </r>
  <r>
    <x v="22"/>
    <s v="(148) 104-5780"/>
    <s v="ABC Telecom"/>
    <s v="New Caledonia"/>
    <s v="OK"/>
    <n v="80"/>
    <x v="1"/>
  </r>
  <r>
    <x v="23"/>
    <s v="(151) 972-4152"/>
    <s v="ABC Telecom"/>
    <s v="Gambia"/>
    <s v="PA"/>
    <n v="127"/>
    <x v="0"/>
  </r>
  <r>
    <x v="24"/>
    <s v="(152) 398-3310"/>
    <s v="VBA Mobile"/>
    <s v="Haiti"/>
    <s v="Luxemburg"/>
    <n v="92"/>
    <x v="1"/>
  </r>
  <r>
    <x v="25"/>
    <s v="(153) 291-8239"/>
    <s v="Tin Can Wireless"/>
    <s v="Antarctica"/>
    <s v="SO"/>
    <n v="103"/>
    <x v="0"/>
  </r>
  <r>
    <x v="26"/>
    <s v="(153) 610-6706"/>
    <s v="AT&amp;G"/>
    <s v="Cuba"/>
    <s v="KT"/>
    <n v="89"/>
    <x v="1"/>
  </r>
  <r>
    <x v="27"/>
    <s v="(158) 807-8687"/>
    <s v="AT&amp;G"/>
    <s v="South Sudan"/>
    <s v="ON"/>
    <n v="173"/>
    <x v="0"/>
  </r>
  <r>
    <x v="28"/>
    <s v="(158) 972-8897"/>
    <s v="Tin Can Wireless"/>
    <s v="Swaziland"/>
    <s v="Renfrewshire"/>
    <n v="185"/>
    <x v="0"/>
  </r>
  <r>
    <x v="29"/>
    <s v="(163) 665-7902"/>
    <s v="Tin Can Wireless"/>
    <s v="Estonia"/>
    <s v="SP"/>
    <n v="117"/>
    <x v="0"/>
  </r>
  <r>
    <x v="30"/>
    <s v="(166) 363-2071"/>
    <s v="ABC Telecom"/>
    <s v="Northern Mariana Islands"/>
    <s v="LO"/>
    <n v="148"/>
    <x v="0"/>
  </r>
  <r>
    <x v="31"/>
    <s v="(168) 880-8744"/>
    <s v="ABC Telecom"/>
    <s v="Aruba"/>
    <s v="RS"/>
    <n v="72"/>
    <x v="1"/>
  </r>
  <r>
    <x v="32"/>
    <s v="(171) 885-8961"/>
    <s v="AT&amp;G"/>
    <s v="Guadeloupe"/>
    <s v="Vienna"/>
    <n v="68"/>
    <x v="1"/>
  </r>
  <r>
    <x v="33"/>
    <s v="(173) 516-5758"/>
    <s v="AT&amp;G"/>
    <s v="Suriname"/>
    <s v="Mersin"/>
    <n v="187"/>
    <x v="0"/>
  </r>
  <r>
    <x v="34"/>
    <s v="(180) 379-9198"/>
    <s v="ABC Telecom"/>
    <s v="Ukraine"/>
    <s v="AR"/>
    <n v="118"/>
    <x v="0"/>
  </r>
  <r>
    <x v="35"/>
    <s v="(180) 846-3267"/>
    <s v="ABC Telecom"/>
    <s v="Marshall Islands"/>
    <s v="NSW"/>
    <n v="70"/>
    <x v="1"/>
  </r>
  <r>
    <x v="36"/>
    <s v="(182) 216-8499"/>
    <s v="AT&amp;G"/>
    <s v="Swaziland"/>
    <s v="Niger"/>
    <n v="170"/>
    <x v="0"/>
  </r>
  <r>
    <x v="37"/>
    <s v="(184) 532-7334"/>
    <s v="VBA Mobile"/>
    <s v="Madagascar"/>
    <s v="North Island"/>
    <n v="98"/>
    <x v="1"/>
  </r>
  <r>
    <x v="38"/>
    <s v="(186) 496-3260"/>
    <s v="AT&amp;G"/>
    <s v="Monaco"/>
    <s v="WV"/>
    <n v="132"/>
    <x v="0"/>
  </r>
  <r>
    <x v="39"/>
    <s v="(188) 545-3730"/>
    <s v="VBA Mobile"/>
    <s v="Martinique"/>
    <s v="Manitoba"/>
    <n v="87"/>
    <x v="1"/>
  </r>
  <r>
    <x v="40"/>
    <s v="(189) 130-6911"/>
    <s v="VBA Mobile"/>
    <s v="Uruguay"/>
    <s v="Imo"/>
    <n v="95"/>
    <x v="1"/>
  </r>
  <r>
    <x v="41"/>
    <s v="(196) 412-7073"/>
    <s v="AT&amp;G"/>
    <s v="Liechtenstein"/>
    <s v="Borno"/>
    <n v="117"/>
    <x v="0"/>
  </r>
  <r>
    <x v="42"/>
    <s v="(203) 198-7754"/>
    <s v="ABC Telecom"/>
    <s v="Zimbabwe"/>
    <s v="BO"/>
    <n v="143"/>
    <x v="0"/>
  </r>
  <r>
    <x v="43"/>
    <s v="(205) 174-4721"/>
    <s v="ABC Telecom"/>
    <s v="Guatemala"/>
    <s v="L"/>
    <n v="172"/>
    <x v="0"/>
  </r>
  <r>
    <x v="44"/>
    <s v="(216) 689-1061"/>
    <s v="Tin Can Wireless"/>
    <s v="Mayotte"/>
    <s v="ID"/>
    <n v="196"/>
    <x v="0"/>
  </r>
  <r>
    <x v="45"/>
    <s v="(217) 348-4354"/>
    <s v="VBA Mobile"/>
    <s v="Morocco"/>
    <s v="RF"/>
    <n v="136"/>
    <x v="0"/>
  </r>
  <r>
    <x v="46"/>
    <s v="(218) 807-8217"/>
    <s v="ABC Telecom"/>
    <s v="Western Sahara"/>
    <s v="Ontario"/>
    <n v="162"/>
    <x v="0"/>
  </r>
  <r>
    <x v="47"/>
    <s v="(220) 118-0147"/>
    <s v="Tin Can Wireless"/>
    <s v="Saint Martin"/>
    <s v="HR"/>
    <n v="93"/>
    <x v="1"/>
  </r>
  <r>
    <x v="48"/>
    <s v="(229) 905-8006"/>
    <s v="ABC Telecom"/>
    <s v="American Samoa"/>
    <s v="BE"/>
    <n v="148"/>
    <x v="0"/>
  </r>
  <r>
    <x v="49"/>
    <s v="(245) 990-5034"/>
    <s v="AT&amp;G"/>
    <s v="Bermuda"/>
    <s v="Vienna"/>
    <n v="148"/>
    <x v="0"/>
  </r>
  <r>
    <x v="50"/>
    <s v="(246) 113-0536"/>
    <s v="VBA Mobile"/>
    <s v="Virgin Islands, British"/>
    <s v="Andhra Pradesh"/>
    <n v="104"/>
    <x v="0"/>
  </r>
  <r>
    <x v="51"/>
    <s v="(249) 296-8915"/>
    <s v="AT&amp;G"/>
    <s v="Iceland"/>
    <s v="ZP"/>
    <n v="56"/>
    <x v="1"/>
  </r>
  <r>
    <x v="52"/>
    <s v="(254) 325-1632"/>
    <s v="VBA Mobile"/>
    <s v="Aruba"/>
    <s v="South Island"/>
    <n v="130"/>
    <x v="0"/>
  </r>
  <r>
    <x v="53"/>
    <s v="(256) 336-0203"/>
    <s v="Tin Can Wireless"/>
    <s v="Turkmenistan"/>
    <s v="Ceará"/>
    <n v="118"/>
    <x v="0"/>
  </r>
  <r>
    <x v="54"/>
    <s v="(269) 599-4118"/>
    <s v="Tin Can Wireless"/>
    <s v="Montserrat"/>
    <s v="LAZ"/>
    <n v="127"/>
    <x v="0"/>
  </r>
  <r>
    <x v="55"/>
    <s v="(270) 515-4939"/>
    <s v="AT&amp;G"/>
    <s v="Saint Martin"/>
    <s v="IN"/>
    <n v="56"/>
    <x v="1"/>
  </r>
  <r>
    <x v="56"/>
    <s v="(272) 633-1286"/>
    <s v="Tin Can Wireless"/>
    <s v="Hong Kong"/>
    <s v="Victoria"/>
    <n v="172"/>
    <x v="0"/>
  </r>
  <r>
    <x v="57"/>
    <s v="(273) 617-9191"/>
    <s v="ABC Telecom"/>
    <s v="Somalia"/>
    <s v="CO"/>
    <n v="96"/>
    <x v="1"/>
  </r>
  <r>
    <x v="58"/>
    <s v="(278) 653-2895"/>
    <s v="Tin Can Wireless"/>
    <s v="Marshall Islands"/>
    <s v="Haute-Normandie"/>
    <n v="141"/>
    <x v="0"/>
  </r>
  <r>
    <x v="59"/>
    <s v="(282) 265-6013"/>
    <s v="AT&amp;G"/>
    <s v="Greece"/>
    <s v="Bedfordshire"/>
    <n v="199"/>
    <x v="0"/>
  </r>
  <r>
    <x v="60"/>
    <s v="(286) 570-7170"/>
    <s v="VBA Mobile"/>
    <s v="Iceland"/>
    <s v="KN"/>
    <n v="84"/>
    <x v="1"/>
  </r>
  <r>
    <x v="61"/>
    <s v="(293) 520-5937"/>
    <s v="AT&amp;G"/>
    <s v="Barbados"/>
    <s v="ON"/>
    <n v="112"/>
    <x v="0"/>
  </r>
  <r>
    <x v="62"/>
    <s v="(293) 591-1145"/>
    <s v="VBA Mobile"/>
    <s v="New Caledonia"/>
    <s v="ON"/>
    <n v="105"/>
    <x v="0"/>
  </r>
  <r>
    <x v="63"/>
    <s v="(294) 689-8904"/>
    <s v="AT&amp;G"/>
    <s v="Tokelau"/>
    <s v="NT"/>
    <n v="106"/>
    <x v="0"/>
  </r>
  <r>
    <x v="64"/>
    <s v="(301) 438-3602"/>
    <s v="AT&amp;G"/>
    <s v="Rwanda"/>
    <s v="Victoria"/>
    <n v="109"/>
    <x v="0"/>
  </r>
  <r>
    <x v="65"/>
    <s v="(310) 123-9735"/>
    <s v="AT&amp;G"/>
    <s v="Uruguay"/>
    <s v="Gaz"/>
    <n v="70"/>
    <x v="1"/>
  </r>
  <r>
    <x v="66"/>
    <s v="(312) 421-7288"/>
    <s v="AT&amp;G"/>
    <s v="Holy See (Vatican City State)"/>
    <s v="Bauchi"/>
    <n v="183"/>
    <x v="0"/>
  </r>
  <r>
    <x v="67"/>
    <s v="(314) 231-0323"/>
    <s v="ABC Telecom"/>
    <s v="Turks and Caicos Islands"/>
    <s v="Wie"/>
    <n v="117"/>
    <x v="0"/>
  </r>
  <r>
    <x v="68"/>
    <s v="(314) 520-5267"/>
    <s v="Tin Can Wireless"/>
    <s v="Indonesia"/>
    <s v="West-Vlaanderen"/>
    <n v="52"/>
    <x v="1"/>
  </r>
  <r>
    <x v="69"/>
    <s v="(316) 600-2447"/>
    <s v="ABC Telecom"/>
    <s v="Tajikistan"/>
    <s v="Berlin"/>
    <n v="87"/>
    <x v="1"/>
  </r>
  <r>
    <x v="70"/>
    <s v="(316) 756-4142"/>
    <s v="VBA Mobile"/>
    <s v="Israel"/>
    <s v="Cambridgeshire"/>
    <n v="139"/>
    <x v="0"/>
  </r>
  <r>
    <x v="71"/>
    <s v="(318) 674-8844"/>
    <s v="ABC Telecom"/>
    <s v="Antigua and Barbuda"/>
    <s v="HH"/>
    <n v="64"/>
    <x v="1"/>
  </r>
  <r>
    <x v="72"/>
    <s v="(321) 181-0014"/>
    <s v="VBA Mobile"/>
    <s v="Chile"/>
    <s v="Kocaeli"/>
    <n v="146"/>
    <x v="0"/>
  </r>
  <r>
    <x v="73"/>
    <s v="(321) 924-1863"/>
    <s v="ABC Telecom"/>
    <s v="South Sudan"/>
    <s v="NO"/>
    <n v="157"/>
    <x v="0"/>
  </r>
  <r>
    <x v="74"/>
    <s v="(325) 593-9799"/>
    <s v="ABC Telecom"/>
    <s v="Italy"/>
    <s v="KN"/>
    <n v="115"/>
    <x v="0"/>
  </r>
  <r>
    <x v="75"/>
    <s v="(327) 496-8247"/>
    <s v="VBA Mobile"/>
    <s v="Germany"/>
    <s v="LU"/>
    <n v="85"/>
    <x v="1"/>
  </r>
  <r>
    <x v="76"/>
    <s v="(332) 299-1997"/>
    <s v="VBA Mobile"/>
    <s v="South Africa"/>
    <s v="Sląskie"/>
    <n v="100"/>
    <x v="0"/>
  </r>
  <r>
    <x v="77"/>
    <s v="(342) 150-8661"/>
    <s v="VBA Mobile"/>
    <s v="Lesotho"/>
    <s v="Essex"/>
    <n v="193"/>
    <x v="0"/>
  </r>
  <r>
    <x v="78"/>
    <s v="(354) 169-9729"/>
    <s v="VBA Mobile"/>
    <s v="Singapore"/>
    <s v="PE"/>
    <n v="113"/>
    <x v="0"/>
  </r>
  <r>
    <x v="79"/>
    <s v="(358) 604-3023"/>
    <s v="VBA Mobile"/>
    <s v="Estonia"/>
    <s v="NSW"/>
    <n v="88"/>
    <x v="1"/>
  </r>
  <r>
    <x v="80"/>
    <s v="(360) 380-6516"/>
    <s v="AT&amp;G"/>
    <s v="Cambodia"/>
    <s v="AL"/>
    <n v="109"/>
    <x v="0"/>
  </r>
  <r>
    <x v="81"/>
    <s v="(367) 538-9713"/>
    <s v="ABC Telecom"/>
    <s v="Macao"/>
    <s v="Ist"/>
    <n v="189"/>
    <x v="0"/>
  </r>
  <r>
    <x v="82"/>
    <s v="(369) 293-1364"/>
    <s v="AT&amp;G"/>
    <s v="Cocos (Keeling) Islands"/>
    <s v="SP"/>
    <n v="156"/>
    <x v="0"/>
  </r>
  <r>
    <x v="83"/>
    <s v="(372) 101-0987"/>
    <s v="VBA Mobile"/>
    <s v="Puerto Rico"/>
    <s v="U"/>
    <n v="199"/>
    <x v="0"/>
  </r>
  <r>
    <x v="84"/>
    <s v="(380) 279-2941"/>
    <s v="ABC Telecom"/>
    <s v="Rwanda"/>
    <s v="Stirlingshire"/>
    <n v="68"/>
    <x v="1"/>
  </r>
  <r>
    <x v="85"/>
    <s v="(381) 691-1135"/>
    <s v="ABC Telecom"/>
    <s v="Nauru"/>
    <s v="Wie"/>
    <n v="200"/>
    <x v="2"/>
  </r>
  <r>
    <x v="86"/>
    <s v="(384) 874-8085"/>
    <s v="VBA Mobile"/>
    <s v="Tajikistan"/>
    <s v="Berlin"/>
    <n v="96"/>
    <x v="1"/>
  </r>
  <r>
    <x v="87"/>
    <s v="(388) 706-8815"/>
    <s v="VBA Mobile"/>
    <s v="French Polynesia"/>
    <s v="TOS"/>
    <n v="120"/>
    <x v="0"/>
  </r>
  <r>
    <x v="88"/>
    <s v="(389) 489-6504"/>
    <s v="ABC Telecom"/>
    <s v="Peru"/>
    <s v="WV"/>
    <n v="54"/>
    <x v="1"/>
  </r>
  <r>
    <x v="89"/>
    <s v="(393) 209-8086"/>
    <s v="VBA Mobile"/>
    <s v="Estonia"/>
    <s v="Wie"/>
    <n v="71"/>
    <x v="1"/>
  </r>
  <r>
    <x v="90"/>
    <s v="(396) 529-4734"/>
    <s v="VBA Mobile"/>
    <s v="Tonga"/>
    <s v="Gaz"/>
    <n v="63"/>
    <x v="1"/>
  </r>
  <r>
    <x v="91"/>
    <s v="(399) 755-7245"/>
    <s v="VBA Mobile"/>
    <s v="Ireland"/>
    <s v="Rio Grande do Sul"/>
    <n v="171"/>
    <x v="0"/>
  </r>
  <r>
    <x v="92"/>
    <s v="(403) 747-8917"/>
    <s v="VBA Mobile"/>
    <s v="Christmas Island"/>
    <s v="Comunitat Valenciana"/>
    <n v="163"/>
    <x v="0"/>
  </r>
  <r>
    <x v="93"/>
    <s v="(404) 380-7799"/>
    <s v="VBA Mobile"/>
    <s v="Angola"/>
    <s v="Kon"/>
    <n v="187"/>
    <x v="0"/>
  </r>
  <r>
    <x v="94"/>
    <s v="(414) 490-9508"/>
    <s v="Tin Can Wireless"/>
    <s v="Anguilla"/>
    <s v="Konya"/>
    <n v="87"/>
    <x v="1"/>
  </r>
  <r>
    <x v="95"/>
    <s v="(416) 356-9381"/>
    <s v="VBA Mobile"/>
    <s v="Ukraine"/>
    <s v="MU"/>
    <n v="85"/>
    <x v="1"/>
  </r>
  <r>
    <x v="96"/>
    <s v="(420) 318-2242"/>
    <s v="ABC Telecom"/>
    <s v="Nigeria"/>
    <s v="Ontario"/>
    <n v="85"/>
    <x v="1"/>
  </r>
  <r>
    <x v="97"/>
    <s v="(421) 654-7871"/>
    <s v="AT&amp;G"/>
    <s v="Portugal"/>
    <s v="Maharastra"/>
    <n v="93"/>
    <x v="1"/>
  </r>
  <r>
    <x v="98"/>
    <s v="(424) 806-3895"/>
    <s v="Tin Can Wireless"/>
    <s v="Comoros"/>
    <s v="ON"/>
    <n v="182"/>
    <x v="0"/>
  </r>
  <r>
    <x v="99"/>
    <s v="(425) 560-6179"/>
    <s v="Tin Can Wireless"/>
    <s v="Gibraltar"/>
    <s v="Goiás"/>
    <n v="127"/>
    <x v="0"/>
  </r>
  <r>
    <x v="100"/>
    <s v="(427) 338-0984"/>
    <s v="VBA Mobile"/>
    <s v="Turks and Caicos Islands"/>
    <s v="Burgenland"/>
    <n v="92"/>
    <x v="1"/>
  </r>
  <r>
    <x v="101"/>
    <s v="(428) 288-0860"/>
    <s v="VBA Mobile"/>
    <s v="Mayotte"/>
    <s v="HH"/>
    <n v="73"/>
    <x v="1"/>
  </r>
  <r>
    <x v="102"/>
    <s v="(429) 640-5876"/>
    <s v="ABC Telecom"/>
    <s v="Chad"/>
    <s v="Ank"/>
    <n v="82"/>
    <x v="1"/>
  </r>
  <r>
    <x v="103"/>
    <s v="(430) 108-8749"/>
    <s v="ABC Telecom"/>
    <s v="Italy"/>
    <s v="Victoria"/>
    <n v="114"/>
    <x v="0"/>
  </r>
  <r>
    <x v="104"/>
    <s v="(431) 918-3584"/>
    <s v="Tin Can Wireless"/>
    <s v="Egypt"/>
    <s v="Van"/>
    <n v="86"/>
    <x v="1"/>
  </r>
  <r>
    <x v="105"/>
    <s v="(434) 291-3407"/>
    <s v="Tin Can Wireless"/>
    <s v="United States Minor Outlying Islands"/>
    <s v="RI"/>
    <n v="107"/>
    <x v="0"/>
  </r>
  <r>
    <x v="106"/>
    <s v="(444) 108-2449"/>
    <s v="VBA Mobile"/>
    <s v="Haiti"/>
    <s v="Alberta"/>
    <n v="97"/>
    <x v="1"/>
  </r>
  <r>
    <x v="107"/>
    <s v="(450) 181-5755"/>
    <s v="VBA Mobile"/>
    <s v="Czech Republic"/>
    <s v="Vienna"/>
    <n v="122"/>
    <x v="0"/>
  </r>
  <r>
    <x v="108"/>
    <s v="(453) 947-0725"/>
    <s v="VBA Mobile"/>
    <s v="Turkey"/>
    <s v="L"/>
    <n v="137"/>
    <x v="0"/>
  </r>
  <r>
    <x v="109"/>
    <s v="(454) 872-0359"/>
    <s v="Tin Can Wireless"/>
    <s v="Uzbekistan"/>
    <s v="IL"/>
    <n v="132"/>
    <x v="0"/>
  </r>
  <r>
    <x v="110"/>
    <s v="(462) 896-3430"/>
    <s v="ABC Telecom"/>
    <s v="Costa Rica"/>
    <s v="Zeeland"/>
    <n v="129"/>
    <x v="0"/>
  </r>
  <r>
    <x v="111"/>
    <s v="(464) 130-0776"/>
    <s v="VBA Mobile"/>
    <s v="Guinea-Bissau"/>
    <s v="Victoria"/>
    <n v="176"/>
    <x v="0"/>
  </r>
  <r>
    <x v="112"/>
    <s v="(472) 766-9329"/>
    <s v="ABC Telecom"/>
    <s v="Colombia"/>
    <s v="Connacht"/>
    <n v="103"/>
    <x v="0"/>
  </r>
  <r>
    <x v="113"/>
    <s v="(473) 335-7028"/>
    <s v="Tin Can Wireless"/>
    <s v="Congo (Brazzaville)"/>
    <s v="Luik"/>
    <n v="87"/>
    <x v="1"/>
  </r>
  <r>
    <x v="114"/>
    <s v="(474) 587-3243"/>
    <s v="AT&amp;G"/>
    <s v="Nicaragua"/>
    <s v="Massachusetts"/>
    <n v="50"/>
    <x v="1"/>
  </r>
  <r>
    <x v="115"/>
    <s v="(475) 990-2539"/>
    <s v="Tin Can Wireless"/>
    <s v="United States"/>
    <s v="ON"/>
    <n v="179"/>
    <x v="0"/>
  </r>
  <r>
    <x v="116"/>
    <s v="(490) 732-5678"/>
    <s v="Tin Can Wireless"/>
    <s v="Pakistan"/>
    <s v="Benue"/>
    <n v="186"/>
    <x v="0"/>
  </r>
  <r>
    <x v="117"/>
    <s v="(492) 846-2442"/>
    <s v="AT&amp;G"/>
    <s v="Slovenia"/>
    <s v="Ist"/>
    <n v="172"/>
    <x v="0"/>
  </r>
  <r>
    <x v="118"/>
    <s v="(502) 970-4821"/>
    <s v="ABC Telecom"/>
    <s v="Vanuatu"/>
    <s v="MA"/>
    <n v="79"/>
    <x v="1"/>
  </r>
  <r>
    <x v="119"/>
    <s v="(506) 306-7776"/>
    <s v="Tin Can Wireless"/>
    <s v="Palau"/>
    <s v="NI"/>
    <n v="185"/>
    <x v="0"/>
  </r>
  <r>
    <x v="120"/>
    <s v="(511) 560-2716"/>
    <s v="Tin Can Wireless"/>
    <s v="Saint Vincent and The Grenadines"/>
    <s v="Lombardia"/>
    <n v="176"/>
    <x v="0"/>
  </r>
  <r>
    <x v="121"/>
    <s v="(515) 529-5775"/>
    <s v="Tin Can Wireless"/>
    <s v="Tanzania"/>
    <s v="British Columbia"/>
    <n v="195"/>
    <x v="0"/>
  </r>
  <r>
    <x v="122"/>
    <s v="(516) 848-2924"/>
    <s v="VBA Mobile"/>
    <s v="Montenegro"/>
    <s v="Wie"/>
    <n v="80"/>
    <x v="1"/>
  </r>
  <r>
    <x v="123"/>
    <s v="(518) 901-8909"/>
    <s v="VBA Mobile"/>
    <s v="Spain"/>
    <s v="MB"/>
    <n v="176"/>
    <x v="0"/>
  </r>
  <r>
    <x v="124"/>
    <s v="(522) 970-2561"/>
    <s v="VBA Mobile"/>
    <s v="Cook Islands"/>
    <s v="Ulster"/>
    <n v="125"/>
    <x v="0"/>
  </r>
  <r>
    <x v="125"/>
    <s v="(525) 576-6391"/>
    <s v="AT&amp;G"/>
    <s v="Gibraltar"/>
    <s v="Kon"/>
    <n v="182"/>
    <x v="0"/>
  </r>
  <r>
    <x v="126"/>
    <s v="(533) 162-5890"/>
    <s v="VBA Mobile"/>
    <s v="Barbados"/>
    <s v="Connacht"/>
    <n v="146"/>
    <x v="0"/>
  </r>
  <r>
    <x v="127"/>
    <s v="(534) 296-9324"/>
    <s v="Tin Can Wireless"/>
    <s v="United Arab Emirates"/>
    <s v="Emilia-Romagna"/>
    <n v="128"/>
    <x v="0"/>
  </r>
  <r>
    <x v="128"/>
    <s v="(539) 303-1658"/>
    <s v="Tin Can Wireless"/>
    <s v="Holy See (Vatican City State)"/>
    <s v="Île-de-France"/>
    <n v="124"/>
    <x v="0"/>
  </r>
  <r>
    <x v="129"/>
    <s v="(542) 324-2278"/>
    <s v="Tin Can Wireless"/>
    <s v="Antarctica"/>
    <s v="QLD"/>
    <n v="162"/>
    <x v="0"/>
  </r>
  <r>
    <x v="130"/>
    <s v="(542) 333-9006"/>
    <s v="VBA Mobile"/>
    <s v="Palau"/>
    <s v="LU"/>
    <n v="145"/>
    <x v="0"/>
  </r>
  <r>
    <x v="131"/>
    <s v="(543) 321-6770"/>
    <s v="ABC Telecom"/>
    <s v="Martinique"/>
    <s v="MA"/>
    <n v="62"/>
    <x v="1"/>
  </r>
  <r>
    <x v="132"/>
    <s v="(554) 865-9682"/>
    <s v="ABC Telecom"/>
    <s v="Slovenia"/>
    <s v="SL"/>
    <n v="116"/>
    <x v="0"/>
  </r>
  <r>
    <x v="133"/>
    <s v="(564) 251-6974"/>
    <s v="ABC Telecom"/>
    <s v="French Southern Territories"/>
    <s v="Vienna"/>
    <n v="104"/>
    <x v="0"/>
  </r>
  <r>
    <x v="134"/>
    <s v="(565) 509-0092"/>
    <s v="AT&amp;G"/>
    <s v="Croatia"/>
    <s v="Western Australia"/>
    <n v="163"/>
    <x v="0"/>
  </r>
  <r>
    <x v="135"/>
    <s v="(572) 182-9221"/>
    <s v="ABC Telecom"/>
    <s v="Kenya"/>
    <s v="OR"/>
    <n v="82"/>
    <x v="1"/>
  </r>
  <r>
    <x v="136"/>
    <s v="(577) 392-3068"/>
    <s v="ABC Telecom"/>
    <s v="Solomon Islands"/>
    <s v="Ant"/>
    <n v="198"/>
    <x v="0"/>
  </r>
  <r>
    <x v="137"/>
    <s v="(577) 515-6696"/>
    <s v="AT&amp;G"/>
    <s v="Tanzania"/>
    <s v="SP"/>
    <n v="186"/>
    <x v="0"/>
  </r>
  <r>
    <x v="138"/>
    <s v="(577) 959-6414"/>
    <s v="AT&amp;G"/>
    <s v="Bahamas"/>
    <s v="Luxemburg"/>
    <n v="54"/>
    <x v="1"/>
  </r>
  <r>
    <x v="139"/>
    <s v="(580) 472-5219"/>
    <s v="VBA Mobile"/>
    <s v="Swaziland"/>
    <s v="Minas Gerais"/>
    <n v="88"/>
    <x v="1"/>
  </r>
  <r>
    <x v="140"/>
    <s v="(580) 512-8987"/>
    <s v="ABC Telecom"/>
    <s v="Malawi"/>
    <s v="Quebec"/>
    <n v="81"/>
    <x v="1"/>
  </r>
  <r>
    <x v="141"/>
    <s v="(581) 318-3532"/>
    <s v="Tin Can Wireless"/>
    <s v="Egypt"/>
    <s v="BR"/>
    <n v="158"/>
    <x v="0"/>
  </r>
  <r>
    <x v="142"/>
    <s v="(581) 350-3877"/>
    <s v="AT&amp;G"/>
    <s v="United States Minor Outlying Islands"/>
    <s v="Konya"/>
    <n v="177"/>
    <x v="0"/>
  </r>
  <r>
    <x v="143"/>
    <s v="(582) 548-3312"/>
    <s v="AT&amp;G"/>
    <s v="Dominican Republic"/>
    <s v="NB"/>
    <n v="200"/>
    <x v="2"/>
  </r>
  <r>
    <x v="144"/>
    <s v="(583) 185-5733"/>
    <s v="AT&amp;G"/>
    <s v="Iceland"/>
    <s v="Andalucía"/>
    <n v="100"/>
    <x v="0"/>
  </r>
  <r>
    <x v="145"/>
    <s v="(583) 811-2537"/>
    <s v="AT&amp;G"/>
    <s v="Guinea"/>
    <s v="LU"/>
    <n v="162"/>
    <x v="0"/>
  </r>
  <r>
    <x v="146"/>
    <s v="(585) 798-4823"/>
    <s v="AT&amp;G"/>
    <s v="Palau"/>
    <s v="AP"/>
    <n v="142"/>
    <x v="0"/>
  </r>
  <r>
    <x v="147"/>
    <s v="(586) 311-8293"/>
    <s v="VBA Mobile"/>
    <s v="Pakistan"/>
    <s v="HA"/>
    <n v="137"/>
    <x v="0"/>
  </r>
  <r>
    <x v="148"/>
    <s v="(588) 179-9799"/>
    <s v="VBA Mobile"/>
    <s v="Peru"/>
    <s v="ON"/>
    <n v="177"/>
    <x v="0"/>
  </r>
  <r>
    <x v="149"/>
    <s v="(590) 124-1525"/>
    <s v="AT&amp;G"/>
    <s v="Sweden"/>
    <s v="Vienna"/>
    <n v="147"/>
    <x v="0"/>
  </r>
  <r>
    <x v="150"/>
    <s v="(591) 631-9244"/>
    <s v="Tin Can Wireless"/>
    <s v="Bermuda"/>
    <s v="Zeeland"/>
    <n v="156"/>
    <x v="0"/>
  </r>
  <r>
    <x v="151"/>
    <s v="(595) 998-6561"/>
    <s v="Tin Can Wireless"/>
    <s v="Dominican Republic"/>
    <s v="Lubelskie"/>
    <n v="90"/>
    <x v="1"/>
  </r>
  <r>
    <x v="152"/>
    <s v="(598) 827-9408"/>
    <s v="Tin Can Wireless"/>
    <s v="Antigua and Barbuda"/>
    <s v="Connacht"/>
    <n v="89"/>
    <x v="1"/>
  </r>
  <r>
    <x v="153"/>
    <s v="(598) 878-7642"/>
    <s v="ABC Telecom"/>
    <s v="Korea, North"/>
    <s v="MB"/>
    <n v="59"/>
    <x v="1"/>
  </r>
  <r>
    <x v="154"/>
    <s v="(604) 318-6927"/>
    <s v="VBA Mobile"/>
    <s v="Bolivia"/>
    <s v="SL"/>
    <n v="195"/>
    <x v="0"/>
  </r>
  <r>
    <x v="155"/>
    <s v="(605) 840-3311"/>
    <s v="Tin Can Wireless"/>
    <s v="Honduras"/>
    <s v="Sussex"/>
    <n v="82"/>
    <x v="1"/>
  </r>
  <r>
    <x v="156"/>
    <s v="(607) 207-4721"/>
    <s v="AT&amp;G"/>
    <s v="Finland"/>
    <s v="DO"/>
    <n v="89"/>
    <x v="1"/>
  </r>
  <r>
    <x v="157"/>
    <s v="(607) 654-3947"/>
    <s v="AT&amp;G"/>
    <s v="Saint Barthélemy"/>
    <s v="TN"/>
    <n v="192"/>
    <x v="0"/>
  </r>
  <r>
    <x v="158"/>
    <s v="(612) 450-3465"/>
    <s v="ABC Telecom"/>
    <s v="Djibouti"/>
    <s v="Oklahoma"/>
    <n v="123"/>
    <x v="0"/>
  </r>
  <r>
    <x v="159"/>
    <s v="(615) 741-1981"/>
    <s v="AT&amp;G"/>
    <s v="Tuvalu"/>
    <s v="Ontario"/>
    <n v="190"/>
    <x v="0"/>
  </r>
  <r>
    <x v="160"/>
    <s v="(616) 328-9313"/>
    <s v="ABC Telecom"/>
    <s v="Peru"/>
    <s v="Bremen"/>
    <n v="83"/>
    <x v="1"/>
  </r>
  <r>
    <x v="161"/>
    <s v="(618) 209-8331"/>
    <s v="ABC Telecom"/>
    <s v="Martinique"/>
    <s v="HH"/>
    <n v="99"/>
    <x v="1"/>
  </r>
  <r>
    <x v="162"/>
    <s v="(619) 538-3350"/>
    <s v="VBA Mobile"/>
    <s v="Comoros"/>
    <s v="Wyoming"/>
    <n v="70"/>
    <x v="1"/>
  </r>
  <r>
    <x v="163"/>
    <s v="(619) 643-1405"/>
    <s v="VBA Mobile"/>
    <s v="Liberia"/>
    <s v="VIC"/>
    <n v="114"/>
    <x v="0"/>
  </r>
  <r>
    <x v="164"/>
    <s v="(619) 954-9706"/>
    <s v="AT&amp;G"/>
    <s v="Hong Kong"/>
    <s v="Vienna"/>
    <n v="187"/>
    <x v="0"/>
  </r>
  <r>
    <x v="165"/>
    <s v="(621) 373-7216"/>
    <s v="Tin Can Wireless"/>
    <s v="Iran"/>
    <s v="PB"/>
    <n v="163"/>
    <x v="0"/>
  </r>
  <r>
    <x v="166"/>
    <s v="(621) 610-6459"/>
    <s v="ABC Telecom"/>
    <s v="Saint Vincent and The Grenadines"/>
    <s v="Vienna"/>
    <n v="66"/>
    <x v="1"/>
  </r>
  <r>
    <x v="167"/>
    <s v="(621) 784-3282"/>
    <s v="ABC Telecom"/>
    <s v="French Southern Territories"/>
    <s v="Connacht"/>
    <n v="53"/>
    <x v="1"/>
  </r>
  <r>
    <x v="168"/>
    <s v="(623) 535-7135"/>
    <s v="ABC Telecom"/>
    <s v="Côte D'Ivoire (Ivory Coast)"/>
    <s v="Idaho"/>
    <n v="169"/>
    <x v="0"/>
  </r>
  <r>
    <x v="169"/>
    <s v="(631) 331-4629"/>
    <s v="Tin Can Wireless"/>
    <s v="Japan"/>
    <s v="Ontario"/>
    <n v="87"/>
    <x v="1"/>
  </r>
  <r>
    <x v="170"/>
    <s v="(643) 762-4970"/>
    <s v="Tin Can Wireless"/>
    <s v="South Sudan"/>
    <s v="GA"/>
    <n v="69"/>
    <x v="1"/>
  </r>
  <r>
    <x v="171"/>
    <s v="(643) 971-0491"/>
    <s v="AT&amp;G"/>
    <s v="Iran"/>
    <s v="ON"/>
    <n v="178"/>
    <x v="0"/>
  </r>
  <r>
    <x v="172"/>
    <s v="(648) 330-6041"/>
    <s v="VBA Mobile"/>
    <s v="Kazakhstan"/>
    <s v="Bourgogne"/>
    <n v="141"/>
    <x v="0"/>
  </r>
  <r>
    <x v="173"/>
    <s v="(651) 351-6954"/>
    <s v="AT&amp;G"/>
    <s v="Kenya"/>
    <s v="KS"/>
    <n v="118"/>
    <x v="0"/>
  </r>
  <r>
    <x v="174"/>
    <s v="(657) 585-4621"/>
    <s v="AT&amp;G"/>
    <s v="South Sudan"/>
    <s v="Morayshire"/>
    <n v="51"/>
    <x v="1"/>
  </r>
  <r>
    <x v="175"/>
    <s v="(658) 636-3152"/>
    <s v="AT&amp;G"/>
    <s v="Botswana"/>
    <s v="DS"/>
    <n v="166"/>
    <x v="0"/>
  </r>
  <r>
    <x v="176"/>
    <s v="(664) 215-9425"/>
    <s v="VBA Mobile"/>
    <s v="Mayotte"/>
    <s v="BE"/>
    <n v="85"/>
    <x v="1"/>
  </r>
  <r>
    <x v="177"/>
    <s v="(664) 887-8186"/>
    <s v="Tin Can Wireless"/>
    <s v="Italy"/>
    <s v="Wie"/>
    <n v="52"/>
    <x v="1"/>
  </r>
  <r>
    <x v="178"/>
    <s v="(665) 231-0434"/>
    <s v="AT&amp;G"/>
    <s v="Maldives"/>
    <s v="Principado de Asturias"/>
    <n v="164"/>
    <x v="0"/>
  </r>
  <r>
    <x v="179"/>
    <s v="(665) 904-8839"/>
    <s v="Tin Can Wireless"/>
    <s v="Honduras"/>
    <s v="Wie"/>
    <n v="178"/>
    <x v="0"/>
  </r>
  <r>
    <x v="180"/>
    <s v="(669) 949-1028"/>
    <s v="AT&amp;G"/>
    <s v="Afghanistan"/>
    <s v="Emilia-Romagna"/>
    <n v="129"/>
    <x v="0"/>
  </r>
  <r>
    <x v="181"/>
    <s v="(671) 224-8065"/>
    <s v="ABC Telecom"/>
    <s v="Central African Republic"/>
    <s v="Ist"/>
    <n v="168"/>
    <x v="0"/>
  </r>
  <r>
    <x v="182"/>
    <s v="(671) 239-0656"/>
    <s v="ABC Telecom"/>
    <s v="French Guiana"/>
    <s v="Sląskie"/>
    <n v="174"/>
    <x v="0"/>
  </r>
  <r>
    <x v="183"/>
    <s v="(671) 391-7866"/>
    <s v="ABC Telecom"/>
    <s v="Niger"/>
    <s v="CA"/>
    <n v="52"/>
    <x v="1"/>
  </r>
  <r>
    <x v="184"/>
    <s v="(675) 250-7553"/>
    <s v="AT&amp;G"/>
    <s v="United Arab Emirates"/>
    <s v="NSW"/>
    <n v="65"/>
    <x v="1"/>
  </r>
  <r>
    <x v="185"/>
    <s v="(678) 935-7755"/>
    <s v="Tin Can Wireless"/>
    <s v="Guinea-Bissau"/>
    <s v="Victoria"/>
    <n v="179"/>
    <x v="0"/>
  </r>
  <r>
    <x v="186"/>
    <s v="(681) 295-0930"/>
    <s v="Tin Can Wireless"/>
    <s v="Montserrat"/>
    <s v="CV"/>
    <n v="132"/>
    <x v="0"/>
  </r>
  <r>
    <x v="187"/>
    <s v="(683) 655-0381"/>
    <s v="VBA Mobile"/>
    <s v="Swaziland"/>
    <s v="Imo"/>
    <n v="82"/>
    <x v="1"/>
  </r>
  <r>
    <x v="188"/>
    <s v="(685) 198-6883"/>
    <s v="AT&amp;G"/>
    <s v="Sweden"/>
    <s v="NI"/>
    <n v="116"/>
    <x v="0"/>
  </r>
  <r>
    <x v="189"/>
    <s v="(686) 166-2357"/>
    <s v="Tin Can Wireless"/>
    <s v="Mali"/>
    <s v="Istanbul"/>
    <n v="171"/>
    <x v="0"/>
  </r>
  <r>
    <x v="190"/>
    <s v="(691) 939-4065"/>
    <s v="ABC Telecom"/>
    <s v="Mozambique"/>
    <s v="NA"/>
    <n v="55"/>
    <x v="1"/>
  </r>
  <r>
    <x v="191"/>
    <s v="(692) 361-0518"/>
    <s v="ABC Telecom"/>
    <s v="Bhutan"/>
    <s v="Manisa"/>
    <n v="114"/>
    <x v="0"/>
  </r>
  <r>
    <x v="192"/>
    <s v="(692) 671-4094"/>
    <s v="Tin Can Wireless"/>
    <s v="Antigua and Barbuda"/>
    <s v="Banffshire"/>
    <n v="185"/>
    <x v="0"/>
  </r>
  <r>
    <x v="193"/>
    <s v="(693) 975-8759"/>
    <s v="VBA Mobile"/>
    <s v="American Samoa"/>
    <s v="Katsina"/>
    <n v="97"/>
    <x v="1"/>
  </r>
  <r>
    <x v="194"/>
    <s v="(697) 772-4748"/>
    <s v="Tin Can Wireless"/>
    <s v="French Southern Territories"/>
    <s v="N."/>
    <n v="190"/>
    <x v="0"/>
  </r>
  <r>
    <x v="195"/>
    <s v="(699) 819-4089"/>
    <s v="AT&amp;G"/>
    <s v="Saint Pierre and Miquelon"/>
    <s v="NSW"/>
    <n v="189"/>
    <x v="0"/>
  </r>
  <r>
    <x v="196"/>
    <s v="(700) 398-2137"/>
    <s v="AT&amp;G"/>
    <s v="Lesotho"/>
    <s v="Kano"/>
    <n v="182"/>
    <x v="0"/>
  </r>
  <r>
    <x v="197"/>
    <s v="(703) 180-3553"/>
    <s v="Tin Can Wireless"/>
    <s v="Qatar"/>
    <s v="Euskadi"/>
    <n v="112"/>
    <x v="0"/>
  </r>
  <r>
    <x v="198"/>
    <s v="(703) 229-3520"/>
    <s v="AT&amp;G"/>
    <s v="Ghana"/>
    <s v="Ohio"/>
    <n v="171"/>
    <x v="0"/>
  </r>
  <r>
    <x v="199"/>
    <s v="(704) 896-0770"/>
    <s v="ABC Telecom"/>
    <s v="Western Sahara"/>
    <s v="Aberdeenshire"/>
    <n v="219"/>
    <x v="2"/>
  </r>
  <r>
    <x v="200"/>
    <s v="(705) 522-1845"/>
    <s v="ABC Telecom"/>
    <s v="Niue"/>
    <s v="Małopolskie"/>
    <n v="474"/>
    <x v="3"/>
  </r>
  <r>
    <x v="201"/>
    <s v="(705) 710-0762"/>
    <s v="ABC Telecom"/>
    <s v="Ghana"/>
    <s v="ON"/>
    <n v="251"/>
    <x v="2"/>
  </r>
  <r>
    <x v="202"/>
    <s v="(706) 601-2615"/>
    <s v="VBA Mobile"/>
    <s v="Martinique"/>
    <s v="İz"/>
    <n v="366"/>
    <x v="2"/>
  </r>
  <r>
    <x v="203"/>
    <s v="(712) 127-4769"/>
    <s v="VBA Mobile"/>
    <s v="Afghanistan"/>
    <s v="Maharastra"/>
    <n v="498"/>
    <x v="3"/>
  </r>
  <r>
    <x v="204"/>
    <s v="(715) 760-0837"/>
    <s v="AT&amp;G"/>
    <s v="Sweden"/>
    <s v="Madhya Pradesh"/>
    <n v="412"/>
    <x v="3"/>
  </r>
  <r>
    <x v="205"/>
    <s v="(718) 991-7937"/>
    <s v="Tin Can Wireless"/>
    <s v="Myanmar"/>
    <s v="OV"/>
    <n v="336"/>
    <x v="2"/>
  </r>
  <r>
    <x v="206"/>
    <s v="(723) 315-3665"/>
    <s v="Tin Can Wireless"/>
    <s v="Jamaica"/>
    <s v="MP"/>
    <n v="491"/>
    <x v="3"/>
  </r>
  <r>
    <x v="207"/>
    <s v="(725) 688-7409"/>
    <s v="AT&amp;G"/>
    <s v="Uganda"/>
    <s v="NV"/>
    <n v="348"/>
    <x v="2"/>
  </r>
  <r>
    <x v="208"/>
    <s v="(725) 837-4249"/>
    <s v="AT&amp;G"/>
    <s v="Sweden"/>
    <s v="Castilla - La Mancha"/>
    <n v="262"/>
    <x v="2"/>
  </r>
  <r>
    <x v="209"/>
    <s v="(727) 865-7992"/>
    <s v="VBA Mobile"/>
    <s v="Åland Islands"/>
    <s v="Minas Gerais"/>
    <n v="457"/>
    <x v="3"/>
  </r>
  <r>
    <x v="210"/>
    <s v="(727) 938-6801"/>
    <s v="Tin Can Wireless"/>
    <s v="French Southern Territories"/>
    <s v="Munster"/>
    <n v="384"/>
    <x v="2"/>
  </r>
  <r>
    <x v="211"/>
    <s v="(730) 208-8656"/>
    <s v="VBA Mobile"/>
    <s v="Cook Islands"/>
    <s v="Uttar Pradesh"/>
    <n v="233"/>
    <x v="2"/>
  </r>
  <r>
    <x v="212"/>
    <s v="(730) 321-0349"/>
    <s v="Tin Can Wireless"/>
    <s v="Antarctica"/>
    <s v="Connacht"/>
    <n v="463"/>
    <x v="3"/>
  </r>
  <r>
    <x v="213"/>
    <s v="(732) 288-6407"/>
    <s v="ABC Telecom"/>
    <s v="Suriname"/>
    <s v="Florida"/>
    <n v="228"/>
    <x v="2"/>
  </r>
  <r>
    <x v="214"/>
    <s v="(733) 409-2598"/>
    <s v="Tin Can Wireless"/>
    <s v="Aruba"/>
    <s v="Berlin"/>
    <n v="420"/>
    <x v="3"/>
  </r>
  <r>
    <x v="215"/>
    <s v="(736) 961-4775"/>
    <s v="AT&amp;G"/>
    <s v="Christmas Island"/>
    <s v="Nord-Pas-de-Calais"/>
    <n v="293"/>
    <x v="2"/>
  </r>
  <r>
    <x v="216"/>
    <s v="(740) 389-9552"/>
    <s v="ABC Telecom"/>
    <s v="Liechtenstein"/>
    <s v="OH"/>
    <n v="437"/>
    <x v="3"/>
  </r>
  <r>
    <x v="217"/>
    <s v="(740) 400-5956"/>
    <s v="Tin Can Wireless"/>
    <s v="Israel"/>
    <s v="ZP"/>
    <n v="390"/>
    <x v="2"/>
  </r>
  <r>
    <x v="218"/>
    <s v="(750) 661-0595"/>
    <s v="AT&amp;G"/>
    <s v="Pakistan"/>
    <s v="M"/>
    <n v="356"/>
    <x v="2"/>
  </r>
  <r>
    <x v="219"/>
    <s v="(758) 829-0270"/>
    <s v="VBA Mobile"/>
    <s v="France"/>
    <s v="MH"/>
    <n v="453"/>
    <x v="3"/>
  </r>
  <r>
    <x v="220"/>
    <s v="(766) 739-7721"/>
    <s v="AT&amp;G"/>
    <s v="El Salvador"/>
    <s v="BU"/>
    <n v="376"/>
    <x v="2"/>
  </r>
  <r>
    <x v="221"/>
    <s v="(771) 322-5204"/>
    <s v="ABC Telecom"/>
    <s v="Guatemala"/>
    <s v="AZ"/>
    <n v="261"/>
    <x v="2"/>
  </r>
  <r>
    <x v="222"/>
    <s v="(773) 342-5092"/>
    <s v="AT&amp;G"/>
    <s v="Canada"/>
    <s v="TN"/>
    <n v="452"/>
    <x v="3"/>
  </r>
  <r>
    <x v="223"/>
    <s v="(773) 569-4182"/>
    <s v="AT&amp;G"/>
    <s v="Taiwan"/>
    <s v="Bourgogne"/>
    <n v="446"/>
    <x v="3"/>
  </r>
  <r>
    <x v="224"/>
    <s v="(774) 645-7662"/>
    <s v="Tin Can Wireless"/>
    <s v="Mayotte"/>
    <s v="BC"/>
    <n v="329"/>
    <x v="2"/>
  </r>
  <r>
    <x v="225"/>
    <s v="(775) 647-5477"/>
    <s v="AT&amp;G"/>
    <s v="Lesotho"/>
    <s v="TAS"/>
    <n v="488"/>
    <x v="3"/>
  </r>
  <r>
    <x v="226"/>
    <s v="(779) 536-1037"/>
    <s v="AT&amp;G"/>
    <s v="Bulgaria"/>
    <s v="Istanbul"/>
    <n v="424"/>
    <x v="3"/>
  </r>
  <r>
    <x v="227"/>
    <s v="(780) 389-1986"/>
    <s v="Tin Can Wireless"/>
    <s v="Honduras"/>
    <s v="WB"/>
    <n v="482"/>
    <x v="3"/>
  </r>
  <r>
    <x v="228"/>
    <s v="(787) 417-8393"/>
    <s v="Tin Can Wireless"/>
    <s v="Switzerland"/>
    <s v="Comunitat Valenciana"/>
    <n v="446"/>
    <x v="3"/>
  </r>
  <r>
    <x v="229"/>
    <s v="(787) 633-3618"/>
    <s v="ABC Telecom"/>
    <s v="United Kingdom (Great Britain)"/>
    <s v="AN"/>
    <n v="238"/>
    <x v="2"/>
  </r>
  <r>
    <x v="230"/>
    <s v="(788) 231-5949"/>
    <s v="VBA Mobile"/>
    <s v="Italy"/>
    <s v="LA"/>
    <n v="365"/>
    <x v="2"/>
  </r>
  <r>
    <x v="231"/>
    <s v="(795) 388-2840"/>
    <s v="Tin Can Wireless"/>
    <s v="Sao Tome and Principe"/>
    <s v="Kerala"/>
    <n v="218"/>
    <x v="2"/>
  </r>
  <r>
    <x v="232"/>
    <s v="(796) 793-0883"/>
    <s v="Tin Can Wireless"/>
    <s v="Portugal"/>
    <s v="Henegouwen"/>
    <n v="394"/>
    <x v="2"/>
  </r>
  <r>
    <x v="233"/>
    <s v="(798) 336-5393"/>
    <s v="ABC Telecom"/>
    <s v="Ukraine"/>
    <s v="AN"/>
    <n v="488"/>
    <x v="3"/>
  </r>
  <r>
    <x v="234"/>
    <s v="(807) 821-3379"/>
    <s v="VBA Mobile"/>
    <s v="Korea, North"/>
    <s v="ES"/>
    <n v="347"/>
    <x v="2"/>
  </r>
  <r>
    <x v="235"/>
    <s v="(808) 432-7292"/>
    <s v="Tin Can Wireless"/>
    <s v="Suriname"/>
    <s v="LU"/>
    <n v="345"/>
    <x v="2"/>
  </r>
  <r>
    <x v="236"/>
    <s v="(811) 472-1273"/>
    <s v="AT&amp;G"/>
    <s v="Pitcairn Islands"/>
    <s v="BA"/>
    <n v="376"/>
    <x v="2"/>
  </r>
  <r>
    <x v="237"/>
    <s v="(815) 167-8993"/>
    <s v="ABC Telecom"/>
    <s v="Heard Island and Mcdonald Islands"/>
    <s v="ERM"/>
    <n v="217"/>
    <x v="2"/>
  </r>
  <r>
    <x v="238"/>
    <s v="(816) 984-7379"/>
    <s v="AT&amp;G"/>
    <s v="Paraguay"/>
    <s v="Bremen"/>
    <n v="276"/>
    <x v="2"/>
  </r>
  <r>
    <x v="239"/>
    <s v="(819) 347-8957"/>
    <s v="VBA Mobile"/>
    <s v="Iceland"/>
    <s v="KP"/>
    <n v="450"/>
    <x v="3"/>
  </r>
  <r>
    <x v="240"/>
    <s v="(833) 451-7181"/>
    <s v="ABC Telecom"/>
    <s v="Saint Helena, Ascension and Tristan da Cunha"/>
    <s v="Liguria"/>
    <n v="430"/>
    <x v="3"/>
  </r>
  <r>
    <x v="241"/>
    <s v="(836) 979-6142"/>
    <s v="VBA Mobile"/>
    <s v="Puerto Rico"/>
    <s v="NO"/>
    <n v="397"/>
    <x v="2"/>
  </r>
  <r>
    <x v="242"/>
    <s v="(837) 757-9662"/>
    <s v="Tin Can Wireless"/>
    <s v="Micronesia"/>
    <s v="Bihar"/>
    <n v="357"/>
    <x v="2"/>
  </r>
  <r>
    <x v="243"/>
    <s v="(845) 880-6499"/>
    <s v="Tin Can Wireless"/>
    <s v="Burkina Faso"/>
    <s v="NA"/>
    <n v="378"/>
    <x v="2"/>
  </r>
  <r>
    <x v="244"/>
    <s v="(846) 205-7551"/>
    <s v="VBA Mobile"/>
    <s v="Malawi"/>
    <s v="Minnesota"/>
    <n v="340"/>
    <x v="2"/>
  </r>
  <r>
    <x v="245"/>
    <s v="(849) 103-8655"/>
    <s v="Tin Can Wireless"/>
    <s v="Albania"/>
    <s v="Punjab"/>
    <n v="409"/>
    <x v="3"/>
  </r>
  <r>
    <x v="246"/>
    <s v="(851) 638-9984"/>
    <s v="Tin Can Wireless"/>
    <s v="Svalbard and Jan Mayen Islands"/>
    <s v="Van"/>
    <n v="427"/>
    <x v="3"/>
  </r>
  <r>
    <x v="247"/>
    <s v="(855) 532-9721"/>
    <s v="ABC Telecom"/>
    <s v="Nepal"/>
    <s v="Kay"/>
    <n v="252"/>
    <x v="2"/>
  </r>
  <r>
    <x v="248"/>
    <s v="(857) 281-1929"/>
    <s v="AT&amp;G"/>
    <s v="Libya"/>
    <s v="UP"/>
    <n v="303"/>
    <x v="2"/>
  </r>
  <r>
    <x v="249"/>
    <s v="(860) 554-6195"/>
    <s v="ABC Telecom"/>
    <s v="Guatemala"/>
    <s v="British Columbia"/>
    <n v="344"/>
    <x v="2"/>
  </r>
  <r>
    <x v="250"/>
    <s v="(861) 293-9889"/>
    <s v="ABC Telecom"/>
    <s v="Barbados"/>
    <s v="PE"/>
    <n v="344"/>
    <x v="2"/>
  </r>
  <r>
    <x v="251"/>
    <s v="(864) 337-7023"/>
    <s v="ABC Telecom"/>
    <s v="Malawi"/>
    <s v="Lombardia"/>
    <n v="439"/>
    <x v="3"/>
  </r>
  <r>
    <x v="252"/>
    <s v="(865) 807-9829"/>
    <s v="AT&amp;G"/>
    <s v="Rwanda"/>
    <s v="Bremen"/>
    <n v="324"/>
    <x v="2"/>
  </r>
  <r>
    <x v="253"/>
    <s v="(870) 497-9274"/>
    <s v="Tin Can Wireless"/>
    <s v="Djibouti"/>
    <s v="RU"/>
    <n v="313"/>
    <x v="2"/>
  </r>
  <r>
    <x v="254"/>
    <s v="(880) 266-2192"/>
    <s v="AT&amp;G"/>
    <s v="Croatia"/>
    <s v="Arkansas"/>
    <n v="250"/>
    <x v="2"/>
  </r>
  <r>
    <x v="255"/>
    <s v="(886) 454-4573"/>
    <s v="Tin Can Wireless"/>
    <s v="Cuba"/>
    <s v="WB"/>
    <n v="353"/>
    <x v="2"/>
  </r>
  <r>
    <x v="256"/>
    <s v="(900) 470-1369"/>
    <s v="AT&amp;G"/>
    <s v="Russian Federation"/>
    <s v="ERM"/>
    <n v="475"/>
    <x v="3"/>
  </r>
  <r>
    <x v="257"/>
    <s v="(904) 283-9247"/>
    <s v="ABC Telecom"/>
    <s v="Bahamas"/>
    <s v="OV"/>
    <n v="226"/>
    <x v="2"/>
  </r>
  <r>
    <x v="258"/>
    <s v="(906) 736-3079"/>
    <s v="Tin Can Wireless"/>
    <s v="British Indian Ocean Territory"/>
    <s v="Sląskie"/>
    <n v="209"/>
    <x v="2"/>
  </r>
  <r>
    <x v="259"/>
    <s v="(911) 822-3518"/>
    <s v="VBA Mobile"/>
    <s v="Costa Rica"/>
    <s v="BE"/>
    <n v="235"/>
    <x v="2"/>
  </r>
  <r>
    <x v="260"/>
    <s v="(912) 183-7439"/>
    <s v="AT&amp;G"/>
    <s v="Myanmar"/>
    <s v="ON"/>
    <n v="378"/>
    <x v="2"/>
  </r>
  <r>
    <x v="261"/>
    <s v="(913) 805-6336"/>
    <s v="AT&amp;G"/>
    <s v="Guinea-Bissau"/>
    <s v="QC"/>
    <n v="439"/>
    <x v="3"/>
  </r>
  <r>
    <x v="262"/>
    <s v="(916) 248-6333"/>
    <s v="Tin Can Wireless"/>
    <s v="Burundi"/>
    <s v="Andalucía"/>
    <n v="222"/>
    <x v="2"/>
  </r>
  <r>
    <x v="263"/>
    <s v="(917) 754-4140"/>
    <s v="VBA Mobile"/>
    <s v="Saint Martin"/>
    <s v="South Australia"/>
    <n v="426"/>
    <x v="3"/>
  </r>
  <r>
    <x v="264"/>
    <s v="(918) 827-9739"/>
    <s v="ABC Telecom"/>
    <s v="Brazil"/>
    <s v="HE"/>
    <n v="286"/>
    <x v="2"/>
  </r>
  <r>
    <x v="265"/>
    <s v="(921) 196-1586"/>
    <s v="VBA Mobile"/>
    <s v="Holy See (Vatican City State)"/>
    <s v="BA"/>
    <n v="498"/>
    <x v="3"/>
  </r>
  <r>
    <x v="266"/>
    <s v="(922) 316-2008"/>
    <s v="VBA Mobile"/>
    <s v="Benin"/>
    <s v="NI"/>
    <n v="360"/>
    <x v="2"/>
  </r>
  <r>
    <x v="267"/>
    <s v="(925) 610-9529"/>
    <s v="ABC Telecom"/>
    <s v="Bolivia"/>
    <s v="UP"/>
    <n v="389"/>
    <x v="2"/>
  </r>
  <r>
    <x v="268"/>
    <s v="(925) 766-1980"/>
    <s v="ABC Telecom"/>
    <s v="Lithuania"/>
    <s v="Vlaams-Brabant"/>
    <n v="259"/>
    <x v="2"/>
  </r>
  <r>
    <x v="269"/>
    <s v="(927) 513-9075"/>
    <s v="AT&amp;G"/>
    <s v="Belize"/>
    <s v="Queensland"/>
    <n v="236"/>
    <x v="2"/>
  </r>
  <r>
    <x v="270"/>
    <s v="(931) 564-2677"/>
    <s v="ABC Telecom"/>
    <s v="Romania"/>
    <s v="Louisiana"/>
    <n v="385"/>
    <x v="2"/>
  </r>
  <r>
    <x v="271"/>
    <s v="(939) 718-1410"/>
    <s v="ABC Telecom"/>
    <s v="Ireland"/>
    <s v="FC"/>
    <n v="287"/>
    <x v="2"/>
  </r>
  <r>
    <x v="272"/>
    <s v="(947) 733-9004"/>
    <s v="ABC Telecom"/>
    <s v="Benin"/>
    <s v="KA"/>
    <n v="259"/>
    <x v="2"/>
  </r>
  <r>
    <x v="273"/>
    <s v="(948) 641-0672"/>
    <s v="Tin Can Wireless"/>
    <s v="Zimbabwe"/>
    <s v="C"/>
    <n v="367"/>
    <x v="2"/>
  </r>
  <r>
    <x v="274"/>
    <s v="(953) 218-8694"/>
    <s v="Tin Can Wireless"/>
    <s v="Bahrain"/>
    <s v="Warwickshire"/>
    <n v="439"/>
    <x v="3"/>
  </r>
  <r>
    <x v="275"/>
    <s v="(954) 564-4845"/>
    <s v="Tin Can Wireless"/>
    <s v="Armenia"/>
    <s v="AN"/>
    <n v="294"/>
    <x v="2"/>
  </r>
  <r>
    <x v="276"/>
    <s v="(958) 161-6258"/>
    <s v="Tin Can Wireless"/>
    <s v="Pakistan"/>
    <s v="Murcia"/>
    <n v="496"/>
    <x v="3"/>
  </r>
  <r>
    <x v="277"/>
    <s v="(964) 756-4745"/>
    <s v="AT&amp;G"/>
    <s v="Malawi"/>
    <s v="Ontario"/>
    <n v="352"/>
    <x v="2"/>
  </r>
  <r>
    <x v="278"/>
    <s v="(975) 167-2396"/>
    <s v="AT&amp;G"/>
    <s v="Tajikistan"/>
    <s v="Berlin"/>
    <n v="269"/>
    <x v="2"/>
  </r>
  <r>
    <x v="279"/>
    <s v="(975) 758-7649"/>
    <s v="Tin Can Wireless"/>
    <s v="United States"/>
    <s v="North Island"/>
    <n v="393"/>
    <x v="2"/>
  </r>
  <r>
    <x v="280"/>
    <s v="(976) 865-9765"/>
    <s v="AT&amp;G"/>
    <s v="Iran"/>
    <s v="Luik"/>
    <n v="764"/>
    <x v="4"/>
  </r>
  <r>
    <x v="281"/>
    <s v="(980) 924-0009"/>
    <s v="Tin Can Wireless"/>
    <s v="Guyana"/>
    <s v="NO"/>
    <n v="752"/>
    <x v="4"/>
  </r>
  <r>
    <x v="282"/>
    <s v="(981) 708-8697"/>
    <s v="VBA Mobile"/>
    <s v="Portugal"/>
    <s v="SIC"/>
    <n v="740"/>
    <x v="4"/>
  </r>
  <r>
    <x v="283"/>
    <s v="(982) 939-2401"/>
    <s v="VBA Mobile"/>
    <s v="Brunei"/>
    <s v="Quebec"/>
    <n v="775"/>
    <x v="4"/>
  </r>
  <r>
    <x v="284"/>
    <s v="(984) 219-4259"/>
    <s v="ABC Telecom"/>
    <s v="Tuvalu"/>
    <s v="NSW"/>
    <n v="614"/>
    <x v="4"/>
  </r>
  <r>
    <x v="285"/>
    <s v="(987) 706-0194"/>
    <s v="AT&amp;G"/>
    <s v="Libya"/>
    <s v="KA"/>
    <n v="522"/>
    <x v="3"/>
  </r>
  <r>
    <x v="286"/>
    <s v="(988) 637-9190"/>
    <s v="AT&amp;G"/>
    <s v="Gibraltar"/>
    <s v="NS"/>
    <n v="744"/>
    <x v="4"/>
  </r>
  <r>
    <x v="287"/>
    <s v="(989) 910-6949"/>
    <s v="VBA Mobile"/>
    <s v="Czech Republic"/>
    <s v="NW"/>
    <n v="592"/>
    <x v="3"/>
  </r>
  <r>
    <x v="288"/>
    <s v="(991) 473-0644"/>
    <s v="VBA Mobile"/>
    <s v="Tonga"/>
    <s v="MA"/>
    <n v="504"/>
    <x v="3"/>
  </r>
  <r>
    <x v="289"/>
    <s v="(999) 660-8238"/>
    <s v="ABC Telecom"/>
    <s v="Papua New Guinea"/>
    <s v="Suffolk"/>
    <n v="657"/>
    <x v="4"/>
  </r>
  <r>
    <x v="290"/>
    <s v="(X24) X62-0150"/>
    <s v="Tin Can Wireless"/>
    <s v="Bosnia and Herzegovina"/>
    <s v="A"/>
    <n v="717"/>
    <x v="4"/>
  </r>
  <r>
    <x v="291"/>
    <s v="(X24) X86-6898"/>
    <s v="ABC Telecom"/>
    <s v="Gabon"/>
    <s v="Alajuela"/>
    <n v="700"/>
    <x v="4"/>
  </r>
  <r>
    <x v="292"/>
    <s v="(X25) X08-1233"/>
    <s v="Tin Can Wireless"/>
    <s v="Saint Kitts and Nevis"/>
    <s v="SJ"/>
    <n v="741"/>
    <x v="4"/>
  </r>
  <r>
    <x v="293"/>
    <s v="(X25) X17-9727"/>
    <s v="VBA Mobile"/>
    <s v="Bahrain"/>
    <s v="Cartago"/>
    <n v="714"/>
    <x v="4"/>
  </r>
  <r>
    <x v="294"/>
    <s v="(X25) X58-8918"/>
    <s v="Tin Can Wireless"/>
    <s v="Benin"/>
    <s v="San José"/>
    <n v="767"/>
    <x v="4"/>
  </r>
  <r>
    <x v="295"/>
    <s v="(X25) X78-8808"/>
    <s v="Tin Can Wireless"/>
    <s v="New Caledonia"/>
    <s v="San José"/>
    <n v="694"/>
    <x v="4"/>
  </r>
  <r>
    <x v="296"/>
    <s v="(X26) X29-8736"/>
    <s v="VBA Mobile"/>
    <s v="Palau"/>
    <s v="G"/>
    <n v="538"/>
    <x v="3"/>
  </r>
  <r>
    <x v="297"/>
    <s v="(X26) X49-4912"/>
    <s v="AT&amp;G"/>
    <s v="Malta"/>
    <s v="Guanacaste"/>
    <n v="503"/>
    <x v="3"/>
  </r>
  <r>
    <x v="298"/>
    <s v="(X26) X53-0721"/>
    <s v="Tin Can Wireless"/>
    <s v="Romania"/>
    <s v="Guanacaste"/>
    <n v="679"/>
    <x v="4"/>
  </r>
  <r>
    <x v="299"/>
    <s v="(X26) X88-3281"/>
    <s v="ABC Telecom"/>
    <s v="Angola"/>
    <s v="Guanacaste"/>
    <n v="61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D157E5-C3DD-4959-939D-D4030438D8D3}"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K3:L71" firstHeaderRow="1" firstDataRow="1" firstDataCol="1" rowPageCount="1" colPageCount="1"/>
  <pivotFields count="7">
    <pivotField axis="axisRow" showAll="0">
      <items count="301">
        <item x="271"/>
        <item x="152"/>
        <item x="272"/>
        <item x="33"/>
        <item x="283"/>
        <item x="247"/>
        <item x="263"/>
        <item x="224"/>
        <item x="197"/>
        <item x="28"/>
        <item x="107"/>
        <item x="4"/>
        <item x="146"/>
        <item x="299"/>
        <item x="233"/>
        <item x="16"/>
        <item x="100"/>
        <item x="128"/>
        <item x="153"/>
        <item x="124"/>
        <item x="83"/>
        <item x="10"/>
        <item x="245"/>
        <item x="111"/>
        <item x="198"/>
        <item x="34"/>
        <item x="81"/>
        <item x="43"/>
        <item x="253"/>
        <item x="50"/>
        <item x="176"/>
        <item x="76"/>
        <item x="236"/>
        <item x="246"/>
        <item x="49"/>
        <item x="249"/>
        <item x="228"/>
        <item x="85"/>
        <item x="251"/>
        <item x="67"/>
        <item x="126"/>
        <item x="70"/>
        <item x="166"/>
        <item x="180"/>
        <item x="277"/>
        <item x="279"/>
        <item x="89"/>
        <item x="216"/>
        <item x="144"/>
        <item x="118"/>
        <item x="264"/>
        <item x="32"/>
        <item x="6"/>
        <item x="79"/>
        <item x="116"/>
        <item x="194"/>
        <item x="257"/>
        <item x="168"/>
        <item x="250"/>
        <item x="188"/>
        <item x="96"/>
        <item x="159"/>
        <item x="158"/>
        <item x="131"/>
        <item x="162"/>
        <item x="103"/>
        <item x="24"/>
        <item x="40"/>
        <item x="114"/>
        <item x="134"/>
        <item x="73"/>
        <item x="260"/>
        <item x="87"/>
        <item x="41"/>
        <item x="22"/>
        <item x="229"/>
        <item x="167"/>
        <item x="94"/>
        <item x="179"/>
        <item x="1"/>
        <item x="244"/>
        <item x="211"/>
        <item x="82"/>
        <item x="139"/>
        <item x="86"/>
        <item x="223"/>
        <item x="204"/>
        <item x="183"/>
        <item x="35"/>
        <item x="18"/>
        <item x="255"/>
        <item x="205"/>
        <item x="171"/>
        <item x="57"/>
        <item x="7"/>
        <item x="217"/>
        <item x="14"/>
        <item x="294"/>
        <item x="3"/>
        <item x="270"/>
        <item x="90"/>
        <item x="242"/>
        <item x="63"/>
        <item x="287"/>
        <item x="17"/>
        <item x="80"/>
        <item x="26"/>
        <item x="74"/>
        <item x="133"/>
        <item x="293"/>
        <item x="172"/>
        <item x="108"/>
        <item x="273"/>
        <item x="23"/>
        <item x="258"/>
        <item x="101"/>
        <item x="239"/>
        <item x="187"/>
        <item x="240"/>
        <item x="280"/>
        <item x="129"/>
        <item x="286"/>
        <item x="154"/>
        <item x="150"/>
        <item x="237"/>
        <item x="212"/>
        <item x="214"/>
        <item x="55"/>
        <item x="13"/>
        <item x="123"/>
        <item x="295"/>
        <item x="92"/>
        <item x="122"/>
        <item x="169"/>
        <item x="91"/>
        <item x="241"/>
        <item x="238"/>
        <item x="47"/>
        <item x="221"/>
        <item x="106"/>
        <item x="274"/>
        <item x="120"/>
        <item x="115"/>
        <item x="21"/>
        <item x="45"/>
        <item x="31"/>
        <item x="182"/>
        <item x="156"/>
        <item x="267"/>
        <item x="226"/>
        <item x="209"/>
        <item x="93"/>
        <item x="52"/>
        <item x="29"/>
        <item x="69"/>
        <item x="138"/>
        <item x="164"/>
        <item x="296"/>
        <item x="112"/>
        <item x="149"/>
        <item x="225"/>
        <item x="256"/>
        <item x="48"/>
        <item x="215"/>
        <item x="5"/>
        <item x="161"/>
        <item x="38"/>
        <item x="203"/>
        <item x="178"/>
        <item x="174"/>
        <item x="222"/>
        <item x="284"/>
        <item x="95"/>
        <item x="62"/>
        <item x="261"/>
        <item x="262"/>
        <item x="163"/>
        <item x="177"/>
        <item x="160"/>
        <item x="252"/>
        <item x="9"/>
        <item x="72"/>
        <item x="278"/>
        <item x="157"/>
        <item x="46"/>
        <item x="119"/>
        <item x="269"/>
        <item x="282"/>
        <item x="155"/>
        <item x="230"/>
        <item x="147"/>
        <item x="141"/>
        <item x="290"/>
        <item x="220"/>
        <item x="148"/>
        <item x="265"/>
        <item x="206"/>
        <item x="213"/>
        <item x="0"/>
        <item x="243"/>
        <item x="136"/>
        <item x="58"/>
        <item x="30"/>
        <item x="130"/>
        <item x="75"/>
        <item x="181"/>
        <item x="170"/>
        <item x="184"/>
        <item x="11"/>
        <item x="39"/>
        <item x="289"/>
        <item x="189"/>
        <item x="191"/>
        <item x="192"/>
        <item x="51"/>
        <item x="59"/>
        <item x="125"/>
        <item x="88"/>
        <item x="12"/>
        <item x="142"/>
        <item x="37"/>
        <item x="135"/>
        <item x="298"/>
        <item x="109"/>
        <item x="44"/>
        <item x="145"/>
        <item x="193"/>
        <item x="292"/>
        <item x="8"/>
        <item x="165"/>
        <item x="71"/>
        <item x="99"/>
        <item x="227"/>
        <item x="297"/>
        <item x="104"/>
        <item x="78"/>
        <item x="19"/>
        <item x="199"/>
        <item x="231"/>
        <item x="195"/>
        <item x="210"/>
        <item x="65"/>
        <item x="219"/>
        <item x="60"/>
        <item x="207"/>
        <item x="234"/>
        <item x="254"/>
        <item x="218"/>
        <item x="268"/>
        <item x="266"/>
        <item x="259"/>
        <item x="98"/>
        <item x="54"/>
        <item x="200"/>
        <item x="113"/>
        <item x="248"/>
        <item x="27"/>
        <item x="2"/>
        <item x="190"/>
        <item x="291"/>
        <item x="151"/>
        <item x="36"/>
        <item x="117"/>
        <item x="288"/>
        <item x="201"/>
        <item x="102"/>
        <item x="202"/>
        <item x="84"/>
        <item x="185"/>
        <item x="105"/>
        <item x="276"/>
        <item x="232"/>
        <item x="173"/>
        <item x="186"/>
        <item x="140"/>
        <item x="281"/>
        <item x="235"/>
        <item x="97"/>
        <item x="25"/>
        <item x="132"/>
        <item x="208"/>
        <item x="110"/>
        <item x="143"/>
        <item x="64"/>
        <item x="42"/>
        <item x="275"/>
        <item x="68"/>
        <item x="15"/>
        <item x="77"/>
        <item x="175"/>
        <item x="196"/>
        <item x="137"/>
        <item x="285"/>
        <item x="127"/>
        <item x="121"/>
        <item x="66"/>
        <item x="53"/>
        <item x="56"/>
        <item x="20"/>
        <item x="61"/>
        <item t="default"/>
      </items>
    </pivotField>
    <pivotField showAll="0"/>
    <pivotField showAll="0"/>
    <pivotField showAll="0"/>
    <pivotField showAll="0"/>
    <pivotField dataField="1" showAll="0"/>
    <pivotField axis="axisPage" showAll="0">
      <items count="6">
        <item x="1"/>
        <item x="0"/>
        <item x="2"/>
        <item x="3"/>
        <item x="4"/>
        <item t="default"/>
      </items>
    </pivotField>
  </pivotFields>
  <rowFields count="1">
    <field x="0"/>
  </rowFields>
  <rowItems count="68">
    <i>
      <x v="1"/>
    </i>
    <i>
      <x v="16"/>
    </i>
    <i>
      <x v="18"/>
    </i>
    <i>
      <x v="30"/>
    </i>
    <i>
      <x v="42"/>
    </i>
    <i>
      <x v="46"/>
    </i>
    <i>
      <x v="49"/>
    </i>
    <i>
      <x v="51"/>
    </i>
    <i>
      <x v="52"/>
    </i>
    <i>
      <x v="53"/>
    </i>
    <i>
      <x v="60"/>
    </i>
    <i>
      <x v="63"/>
    </i>
    <i>
      <x v="64"/>
    </i>
    <i>
      <x v="66"/>
    </i>
    <i>
      <x v="67"/>
    </i>
    <i>
      <x v="68"/>
    </i>
    <i>
      <x v="74"/>
    </i>
    <i>
      <x v="76"/>
    </i>
    <i>
      <x v="77"/>
    </i>
    <i>
      <x v="83"/>
    </i>
    <i>
      <x v="84"/>
    </i>
    <i>
      <x v="87"/>
    </i>
    <i>
      <x v="88"/>
    </i>
    <i>
      <x v="89"/>
    </i>
    <i>
      <x v="93"/>
    </i>
    <i>
      <x v="100"/>
    </i>
    <i>
      <x v="106"/>
    </i>
    <i>
      <x v="115"/>
    </i>
    <i>
      <x v="117"/>
    </i>
    <i>
      <x v="127"/>
    </i>
    <i>
      <x v="132"/>
    </i>
    <i>
      <x v="133"/>
    </i>
    <i>
      <x v="137"/>
    </i>
    <i>
      <x v="139"/>
    </i>
    <i>
      <x v="145"/>
    </i>
    <i>
      <x v="147"/>
    </i>
    <i>
      <x v="154"/>
    </i>
    <i>
      <x v="155"/>
    </i>
    <i>
      <x v="165"/>
    </i>
    <i>
      <x v="169"/>
    </i>
    <i>
      <x v="172"/>
    </i>
    <i>
      <x v="177"/>
    </i>
    <i>
      <x v="178"/>
    </i>
    <i>
      <x v="188"/>
    </i>
    <i>
      <x v="204"/>
    </i>
    <i>
      <x v="206"/>
    </i>
    <i>
      <x v="207"/>
    </i>
    <i>
      <x v="209"/>
    </i>
    <i>
      <x v="214"/>
    </i>
    <i>
      <x v="217"/>
    </i>
    <i>
      <x v="218"/>
    </i>
    <i>
      <x v="220"/>
    </i>
    <i>
      <x v="221"/>
    </i>
    <i>
      <x v="226"/>
    </i>
    <i>
      <x v="230"/>
    </i>
    <i>
      <x v="234"/>
    </i>
    <i>
      <x v="241"/>
    </i>
    <i>
      <x v="243"/>
    </i>
    <i>
      <x v="254"/>
    </i>
    <i>
      <x v="258"/>
    </i>
    <i>
      <x v="260"/>
    </i>
    <i>
      <x v="265"/>
    </i>
    <i>
      <x v="267"/>
    </i>
    <i>
      <x v="274"/>
    </i>
    <i>
      <x v="277"/>
    </i>
    <i>
      <x v="286"/>
    </i>
    <i>
      <x v="298"/>
    </i>
    <i t="grand">
      <x/>
    </i>
  </rowItems>
  <colItems count="1">
    <i/>
  </colItems>
  <pageFields count="1">
    <pageField fld="6" item="0" hier="-1"/>
  </pageFields>
  <dataFields count="1">
    <dataField name="Sum of Bill Amount"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8522E8-91EE-44C0-BBAB-EF02CDE1C0E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7">
    <pivotField showAll="0"/>
    <pivotField showAll="0"/>
    <pivotField showAll="0"/>
    <pivotField showAll="0"/>
    <pivotField showAll="0"/>
    <pivotField dataField="1" showAll="0"/>
    <pivotField axis="axisRow" showAll="0">
      <items count="6">
        <item x="1"/>
        <item x="0"/>
        <item x="2"/>
        <item x="3"/>
        <item x="4"/>
        <item t="default"/>
      </items>
    </pivotField>
  </pivotFields>
  <rowFields count="1">
    <field x="6"/>
  </rowFields>
  <rowItems count="6">
    <i>
      <x/>
    </i>
    <i>
      <x v="1"/>
    </i>
    <i>
      <x v="2"/>
    </i>
    <i>
      <x v="3"/>
    </i>
    <i>
      <x v="4"/>
    </i>
    <i t="grand">
      <x/>
    </i>
  </rowItems>
  <colItems count="1">
    <i/>
  </colItems>
  <dataFields count="1">
    <dataField name="Count of Bill Amount"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1F81858D-E4D9-4713-AEB3-2E0FC4CA153A}" sourceName="Group">
  <pivotTables>
    <pivotTable tabId="8" name="PivotTable2"/>
  </pivotTables>
  <data>
    <tabular pivotCacheId="695042007" showMissing="0" crossFilter="none">
      <items count="5">
        <i x="1" s="1"/>
        <i x="0"/>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xr10:uid="{20DF2408-D8CB-417B-8084-B0422BF3F10D}" cache="Slicer_Group" caption="Group" columnCount="5"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97D12A-E7FE-43C2-BFFC-3F40B8E79544}" name="tblData" displayName="tblData" ref="A1:G301" totalsRowShown="0" headerRowDxfId="2">
  <autoFilter ref="A1:G301" xr:uid="{2497D12A-E7FE-43C2-BFFC-3F40B8E79544}"/>
  <sortState xmlns:xlrd2="http://schemas.microsoft.com/office/spreadsheetml/2017/richdata2" ref="A2:G301">
    <sortCondition ref="B1:B301"/>
  </sortState>
  <tableColumns count="7">
    <tableColumn id="1" xr3:uid="{0DEBE5D1-A11E-40A8-B738-271763B63BA9}" name="Name"/>
    <tableColumn id="2" xr3:uid="{FBFB29E3-F014-4F6E-807F-0D3A389ED08C}" name="Phone Number"/>
    <tableColumn id="3" xr3:uid="{637657C3-084A-4633-BA53-204DA4400384}" name="Provider"/>
    <tableColumn id="4" xr3:uid="{CE2A8DA2-D405-4A06-A5AF-725835AF1566}" name="Country"/>
    <tableColumn id="5" xr3:uid="{53B3FE0C-0E95-4B73-B317-43A072DDA969}" name="Region"/>
    <tableColumn id="6" xr3:uid="{D5AF37D5-C073-40DC-92B1-5839B7F5000C}" name="Bill Amount" dataDxfId="1"/>
    <tableColumn id="7" xr3:uid="{6323E962-6CC8-418D-AB37-923AD79A21A7}" name="Group" dataDxfId="0">
      <calculatedColumnFormula>VLOOKUP(tblData[[#This Row],[Bill Amount]],Table2[#All],2,TRUE)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43CEE4-E9E7-4ECD-9A39-CC7255624F6D}" name="Table2" displayName="Table2" ref="A1:B6" totalsRowShown="0">
  <autoFilter ref="A1:B6" xr:uid="{1D43CEE4-E9E7-4ECD-9A39-CC7255624F6D}"/>
  <tableColumns count="2">
    <tableColumn id="1" xr3:uid="{9A1A1075-B31B-4B10-B94C-6FE16A850F88}" name="GROUP MIN"/>
    <tableColumn id="2" xr3:uid="{9B119B92-47E8-4ADF-96BF-C955FBB512CB}" name="GROUP NAME"/>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115F4-9889-4E2D-BE68-E4D487A701F9}">
  <dimension ref="A2:C8"/>
  <sheetViews>
    <sheetView zoomScale="160" zoomScaleNormal="160" workbookViewId="0">
      <selection activeCell="C2" sqref="C2"/>
    </sheetView>
  </sheetViews>
  <sheetFormatPr defaultRowHeight="14.4" x14ac:dyDescent="0.3"/>
  <cols>
    <col min="2" max="2" width="11.33203125" bestFit="1" customWidth="1"/>
    <col min="3" max="3" width="10.88671875" bestFit="1" customWidth="1"/>
  </cols>
  <sheetData>
    <row r="2" spans="1:3" x14ac:dyDescent="0.3">
      <c r="B2" s="1" t="s">
        <v>0</v>
      </c>
      <c r="C2" s="2">
        <v>0.55000000000000004</v>
      </c>
    </row>
    <row r="4" spans="1:3" x14ac:dyDescent="0.3">
      <c r="B4" s="1" t="s">
        <v>1</v>
      </c>
      <c r="C4" s="1" t="s">
        <v>2</v>
      </c>
    </row>
    <row r="5" spans="1:3" x14ac:dyDescent="0.3">
      <c r="A5" s="7" t="s">
        <v>3</v>
      </c>
      <c r="B5" s="2">
        <v>0.6</v>
      </c>
      <c r="C5" s="10">
        <f xml:space="preserve"> IF(C$2 &lt;= $B$5,C$2," ")</f>
        <v>0.55000000000000004</v>
      </c>
    </row>
    <row r="6" spans="1:3" x14ac:dyDescent="0.3">
      <c r="A6" s="8" t="s">
        <v>4</v>
      </c>
      <c r="B6" s="2">
        <v>0.85</v>
      </c>
      <c r="C6" s="10" t="str">
        <f>IF(AND(C$2 &gt; $B5,C$2&lt;=$B6),C$2," ")</f>
        <v xml:space="preserve"> </v>
      </c>
    </row>
    <row r="7" spans="1:3" x14ac:dyDescent="0.3">
      <c r="A7" s="9" t="s">
        <v>5</v>
      </c>
      <c r="B7" s="2">
        <v>1</v>
      </c>
      <c r="C7" s="10" t="str">
        <f xml:space="preserve"> IF(C$2 &gt;$B6,C$2," ")</f>
        <v xml:space="preserve"> </v>
      </c>
    </row>
    <row r="8" spans="1:3" x14ac:dyDescent="0.3">
      <c r="B8" s="1" t="s">
        <v>6</v>
      </c>
      <c r="C8" s="2">
        <f>MAX(100%,C2)-C2</f>
        <v>0.44999999999999996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4B294-5246-49BD-988F-82DD8074BCDC}">
  <dimension ref="A1:G301"/>
  <sheetViews>
    <sheetView topLeftCell="A2" workbookViewId="0">
      <selection activeCell="E5" sqref="E5"/>
    </sheetView>
  </sheetViews>
  <sheetFormatPr defaultRowHeight="14.4" x14ac:dyDescent="0.3"/>
  <cols>
    <col min="1" max="1" width="18.109375" style="4" bestFit="1" customWidth="1"/>
    <col min="2" max="2" width="16.88671875" style="4" bestFit="1" customWidth="1"/>
    <col min="3" max="3" width="34.109375" style="4" bestFit="1" customWidth="1"/>
    <col min="4" max="4" width="34" style="4" bestFit="1" customWidth="1"/>
    <col min="5" max="5" width="18.44140625" style="4" bestFit="1" customWidth="1"/>
    <col min="6" max="6" width="13.6640625" style="4" bestFit="1" customWidth="1"/>
    <col min="7" max="7" width="9.6640625" style="4" bestFit="1" customWidth="1"/>
  </cols>
  <sheetData>
    <row r="1" spans="1:7" x14ac:dyDescent="0.3">
      <c r="A1" s="3" t="s">
        <v>7</v>
      </c>
      <c r="B1" s="3" t="s">
        <v>8</v>
      </c>
      <c r="C1" s="3" t="s">
        <v>9</v>
      </c>
      <c r="D1" s="3" t="s">
        <v>10</v>
      </c>
      <c r="E1" s="3" t="s">
        <v>11</v>
      </c>
      <c r="F1" s="3" t="s">
        <v>12</v>
      </c>
      <c r="G1" s="5" t="s">
        <v>13</v>
      </c>
    </row>
    <row r="2" spans="1:7" x14ac:dyDescent="0.3">
      <c r="A2" s="4" t="s">
        <v>14</v>
      </c>
      <c r="B2" s="4" t="s">
        <v>15</v>
      </c>
      <c r="C2" s="4" t="s">
        <v>16</v>
      </c>
      <c r="D2" s="4" t="s">
        <v>17</v>
      </c>
      <c r="E2" s="4" t="s">
        <v>18</v>
      </c>
      <c r="F2" s="4">
        <v>121</v>
      </c>
      <c r="G2" s="4" t="str">
        <f>VLOOKUP(tblData[[#This Row],[Bill Amount]],Table2[#All],2,TRUE)</f>
        <v>$100-$199</v>
      </c>
    </row>
    <row r="3" spans="1:7" x14ac:dyDescent="0.3">
      <c r="A3" s="4" t="s">
        <v>19</v>
      </c>
      <c r="B3" s="4" t="s">
        <v>20</v>
      </c>
      <c r="C3" s="4" t="s">
        <v>21</v>
      </c>
      <c r="D3" s="4" t="s">
        <v>22</v>
      </c>
      <c r="E3" s="4" t="s">
        <v>23</v>
      </c>
      <c r="F3" s="4">
        <v>183</v>
      </c>
      <c r="G3" s="4" t="str">
        <f>VLOOKUP(tblData[[#This Row],[Bill Amount]],Table2[#All],2,TRUE)</f>
        <v>$100-$199</v>
      </c>
    </row>
    <row r="4" spans="1:7" x14ac:dyDescent="0.3">
      <c r="A4" s="4" t="s">
        <v>24</v>
      </c>
      <c r="B4" s="4" t="s">
        <v>25</v>
      </c>
      <c r="C4" s="4" t="s">
        <v>26</v>
      </c>
      <c r="D4" s="4" t="s">
        <v>27</v>
      </c>
      <c r="E4" s="4" t="s">
        <v>28</v>
      </c>
      <c r="F4" s="4">
        <v>193</v>
      </c>
      <c r="G4" s="4" t="str">
        <f>VLOOKUP(tblData[[#This Row],[Bill Amount]],Table2[#All],2,TRUE)</f>
        <v>$100-$199</v>
      </c>
    </row>
    <row r="5" spans="1:7" x14ac:dyDescent="0.3">
      <c r="A5" s="4" t="s">
        <v>29</v>
      </c>
      <c r="B5" s="4" t="s">
        <v>30</v>
      </c>
      <c r="C5" s="4" t="s">
        <v>31</v>
      </c>
      <c r="D5" s="4" t="s">
        <v>32</v>
      </c>
      <c r="E5" s="4" t="s">
        <v>33</v>
      </c>
      <c r="F5" s="4">
        <v>174</v>
      </c>
      <c r="G5" s="4" t="str">
        <f>VLOOKUP(tblData[[#This Row],[Bill Amount]],Table2[#All],2,TRUE)</f>
        <v>$100-$199</v>
      </c>
    </row>
    <row r="6" spans="1:7" x14ac:dyDescent="0.3">
      <c r="A6" s="4" t="s">
        <v>34</v>
      </c>
      <c r="B6" s="4" t="s">
        <v>35</v>
      </c>
      <c r="C6" s="4" t="s">
        <v>21</v>
      </c>
      <c r="D6" s="4" t="s">
        <v>36</v>
      </c>
      <c r="E6" s="4" t="s">
        <v>37</v>
      </c>
      <c r="F6" s="4">
        <v>178</v>
      </c>
      <c r="G6" s="4" t="str">
        <f>VLOOKUP(tblData[[#This Row],[Bill Amount]],Table2[#All],2,TRUE)</f>
        <v>$100-$199</v>
      </c>
    </row>
    <row r="7" spans="1:7" x14ac:dyDescent="0.3">
      <c r="A7" s="4" t="s">
        <v>38</v>
      </c>
      <c r="B7" s="4" t="s">
        <v>39</v>
      </c>
      <c r="C7" s="4" t="s">
        <v>26</v>
      </c>
      <c r="D7" s="4" t="s">
        <v>40</v>
      </c>
      <c r="E7" s="4" t="s">
        <v>41</v>
      </c>
      <c r="F7" s="4">
        <v>138</v>
      </c>
      <c r="G7" s="4" t="str">
        <f>VLOOKUP(tblData[[#This Row],[Bill Amount]],Table2[#All],2,TRUE)</f>
        <v>$100-$199</v>
      </c>
    </row>
    <row r="8" spans="1:7" x14ac:dyDescent="0.3">
      <c r="A8" s="4" t="s">
        <v>42</v>
      </c>
      <c r="B8" s="4" t="s">
        <v>43</v>
      </c>
      <c r="C8" s="4" t="s">
        <v>26</v>
      </c>
      <c r="D8" s="4" t="s">
        <v>44</v>
      </c>
      <c r="E8" s="4" t="s">
        <v>45</v>
      </c>
      <c r="F8" s="4">
        <v>73</v>
      </c>
      <c r="G8" s="4" t="str">
        <f>VLOOKUP(tblData[[#This Row],[Bill Amount]],Table2[#All],2,TRUE)</f>
        <v>$0-$99</v>
      </c>
    </row>
    <row r="9" spans="1:7" x14ac:dyDescent="0.3">
      <c r="A9" s="4" t="s">
        <v>46</v>
      </c>
      <c r="B9" s="4" t="s">
        <v>47</v>
      </c>
      <c r="C9" s="4" t="s">
        <v>21</v>
      </c>
      <c r="D9" s="4" t="s">
        <v>48</v>
      </c>
      <c r="E9" s="4" t="s">
        <v>49</v>
      </c>
      <c r="F9" s="4">
        <v>192</v>
      </c>
      <c r="G9" s="4" t="str">
        <f>VLOOKUP(tblData[[#This Row],[Bill Amount]],Table2[#All],2,TRUE)</f>
        <v>$100-$199</v>
      </c>
    </row>
    <row r="10" spans="1:7" x14ac:dyDescent="0.3">
      <c r="A10" s="4" t="s">
        <v>50</v>
      </c>
      <c r="B10" s="4" t="s">
        <v>51</v>
      </c>
      <c r="C10" s="4" t="s">
        <v>26</v>
      </c>
      <c r="D10" s="4" t="s">
        <v>52</v>
      </c>
      <c r="E10" s="4" t="s">
        <v>53</v>
      </c>
      <c r="F10" s="4">
        <v>183</v>
      </c>
      <c r="G10" s="4" t="str">
        <f>VLOOKUP(tblData[[#This Row],[Bill Amount]],Table2[#All],2,TRUE)</f>
        <v>$100-$199</v>
      </c>
    </row>
    <row r="11" spans="1:7" x14ac:dyDescent="0.3">
      <c r="A11" s="4" t="s">
        <v>54</v>
      </c>
      <c r="B11" s="4" t="s">
        <v>55</v>
      </c>
      <c r="C11" s="4" t="s">
        <v>16</v>
      </c>
      <c r="D11" s="4" t="s">
        <v>56</v>
      </c>
      <c r="E11" s="4" t="s">
        <v>57</v>
      </c>
      <c r="F11" s="4">
        <v>100</v>
      </c>
      <c r="G11" s="4" t="str">
        <f>VLOOKUP(tblData[[#This Row],[Bill Amount]],Table2[#All],2,TRUE)</f>
        <v>$100-$199</v>
      </c>
    </row>
    <row r="12" spans="1:7" x14ac:dyDescent="0.3">
      <c r="A12" s="4" t="s">
        <v>58</v>
      </c>
      <c r="B12" s="4" t="s">
        <v>59</v>
      </c>
      <c r="C12" s="4" t="s">
        <v>31</v>
      </c>
      <c r="D12" s="4" t="s">
        <v>60</v>
      </c>
      <c r="E12" s="4" t="s">
        <v>61</v>
      </c>
      <c r="F12" s="4">
        <v>104</v>
      </c>
      <c r="G12" s="4" t="str">
        <f>VLOOKUP(tblData[[#This Row],[Bill Amount]],Table2[#All],2,TRUE)</f>
        <v>$100-$199</v>
      </c>
    </row>
    <row r="13" spans="1:7" x14ac:dyDescent="0.3">
      <c r="A13" s="4" t="s">
        <v>62</v>
      </c>
      <c r="B13" s="4" t="s">
        <v>63</v>
      </c>
      <c r="C13" s="4" t="s">
        <v>31</v>
      </c>
      <c r="D13" s="4" t="s">
        <v>64</v>
      </c>
      <c r="E13" s="4" t="s">
        <v>65</v>
      </c>
      <c r="F13" s="4">
        <v>118</v>
      </c>
      <c r="G13" s="4" t="str">
        <f>VLOOKUP(tblData[[#This Row],[Bill Amount]],Table2[#All],2,TRUE)</f>
        <v>$100-$199</v>
      </c>
    </row>
    <row r="14" spans="1:7" x14ac:dyDescent="0.3">
      <c r="A14" s="4" t="s">
        <v>66</v>
      </c>
      <c r="B14" s="4" t="s">
        <v>67</v>
      </c>
      <c r="C14" s="4" t="s">
        <v>26</v>
      </c>
      <c r="D14" s="4" t="s">
        <v>68</v>
      </c>
      <c r="E14" s="4" t="s">
        <v>69</v>
      </c>
      <c r="F14" s="4">
        <v>74</v>
      </c>
      <c r="G14" s="4" t="str">
        <f>VLOOKUP(tblData[[#This Row],[Bill Amount]],Table2[#All],2,TRUE)</f>
        <v>$0-$99</v>
      </c>
    </row>
    <row r="15" spans="1:7" x14ac:dyDescent="0.3">
      <c r="A15" s="4" t="s">
        <v>70</v>
      </c>
      <c r="B15" s="4" t="s">
        <v>71</v>
      </c>
      <c r="C15" s="4" t="s">
        <v>31</v>
      </c>
      <c r="D15" s="4" t="s">
        <v>72</v>
      </c>
      <c r="E15" s="4" t="s">
        <v>73</v>
      </c>
      <c r="F15" s="4">
        <v>137</v>
      </c>
      <c r="G15" s="4" t="str">
        <f>VLOOKUP(tblData[[#This Row],[Bill Amount]],Table2[#All],2,TRUE)</f>
        <v>$100-$199</v>
      </c>
    </row>
    <row r="16" spans="1:7" x14ac:dyDescent="0.3">
      <c r="A16" s="4" t="s">
        <v>74</v>
      </c>
      <c r="B16" s="4" t="s">
        <v>75</v>
      </c>
      <c r="C16" s="4" t="s">
        <v>31</v>
      </c>
      <c r="D16" s="4" t="s">
        <v>76</v>
      </c>
      <c r="E16" s="4" t="s">
        <v>77</v>
      </c>
      <c r="F16" s="4">
        <v>139</v>
      </c>
      <c r="G16" s="4" t="str">
        <f>VLOOKUP(tblData[[#This Row],[Bill Amount]],Table2[#All],2,TRUE)</f>
        <v>$100-$199</v>
      </c>
    </row>
    <row r="17" spans="1:7" x14ac:dyDescent="0.3">
      <c r="A17" s="4" t="s">
        <v>78</v>
      </c>
      <c r="B17" s="4" t="s">
        <v>79</v>
      </c>
      <c r="C17" s="4" t="s">
        <v>31</v>
      </c>
      <c r="D17" s="4" t="s">
        <v>80</v>
      </c>
      <c r="E17" s="4" t="s">
        <v>81</v>
      </c>
      <c r="F17" s="4">
        <v>102</v>
      </c>
      <c r="G17" s="4" t="str">
        <f>VLOOKUP(tblData[[#This Row],[Bill Amount]],Table2[#All],2,TRUE)</f>
        <v>$100-$199</v>
      </c>
    </row>
    <row r="18" spans="1:7" x14ac:dyDescent="0.3">
      <c r="A18" s="4" t="s">
        <v>82</v>
      </c>
      <c r="B18" s="4" t="s">
        <v>83</v>
      </c>
      <c r="C18" s="4" t="s">
        <v>26</v>
      </c>
      <c r="D18" s="4" t="s">
        <v>84</v>
      </c>
      <c r="E18" s="4" t="s">
        <v>85</v>
      </c>
      <c r="F18" s="4">
        <v>176</v>
      </c>
      <c r="G18" s="4" t="str">
        <f>VLOOKUP(tblData[[#This Row],[Bill Amount]],Table2[#All],2,TRUE)</f>
        <v>$100-$199</v>
      </c>
    </row>
    <row r="19" spans="1:7" x14ac:dyDescent="0.3">
      <c r="A19" s="4" t="s">
        <v>86</v>
      </c>
      <c r="B19" s="4" t="s">
        <v>87</v>
      </c>
      <c r="C19" s="4" t="s">
        <v>21</v>
      </c>
      <c r="D19" s="4" t="s">
        <v>88</v>
      </c>
      <c r="E19" s="4" t="s">
        <v>89</v>
      </c>
      <c r="F19" s="4">
        <v>188</v>
      </c>
      <c r="G19" s="4" t="str">
        <f>VLOOKUP(tblData[[#This Row],[Bill Amount]],Table2[#All],2,TRUE)</f>
        <v>$100-$199</v>
      </c>
    </row>
    <row r="20" spans="1:7" x14ac:dyDescent="0.3">
      <c r="A20" s="4" t="s">
        <v>90</v>
      </c>
      <c r="B20" s="4" t="s">
        <v>91</v>
      </c>
      <c r="C20" s="4" t="s">
        <v>26</v>
      </c>
      <c r="D20" s="4" t="s">
        <v>92</v>
      </c>
      <c r="E20" s="4" t="s">
        <v>93</v>
      </c>
      <c r="F20" s="4">
        <v>59</v>
      </c>
      <c r="G20" s="4" t="str">
        <f>VLOOKUP(tblData[[#This Row],[Bill Amount]],Table2[#All],2,TRUE)</f>
        <v>$0-$99</v>
      </c>
    </row>
    <row r="21" spans="1:7" x14ac:dyDescent="0.3">
      <c r="A21" s="4" t="s">
        <v>94</v>
      </c>
      <c r="B21" s="4" t="s">
        <v>95</v>
      </c>
      <c r="C21" s="4" t="s">
        <v>16</v>
      </c>
      <c r="D21" s="4" t="s">
        <v>96</v>
      </c>
      <c r="E21" s="4" t="s">
        <v>97</v>
      </c>
      <c r="F21" s="4">
        <v>147</v>
      </c>
      <c r="G21" s="4" t="str">
        <f>VLOOKUP(tblData[[#This Row],[Bill Amount]],Table2[#All],2,TRUE)</f>
        <v>$100-$199</v>
      </c>
    </row>
    <row r="22" spans="1:7" x14ac:dyDescent="0.3">
      <c r="A22" s="4" t="s">
        <v>98</v>
      </c>
      <c r="B22" s="4" t="s">
        <v>99</v>
      </c>
      <c r="C22" s="4" t="s">
        <v>26</v>
      </c>
      <c r="D22" s="4" t="s">
        <v>100</v>
      </c>
      <c r="E22" s="4" t="s">
        <v>101</v>
      </c>
      <c r="F22" s="4">
        <v>99</v>
      </c>
      <c r="G22" s="4" t="str">
        <f>VLOOKUP(tblData[[#This Row],[Bill Amount]],Table2[#All],2,TRUE)</f>
        <v>$0-$99</v>
      </c>
    </row>
    <row r="23" spans="1:7" x14ac:dyDescent="0.3">
      <c r="A23" s="4" t="s">
        <v>102</v>
      </c>
      <c r="B23" s="4" t="s">
        <v>103</v>
      </c>
      <c r="C23" s="4" t="s">
        <v>26</v>
      </c>
      <c r="D23" s="4" t="s">
        <v>72</v>
      </c>
      <c r="E23" s="4" t="s">
        <v>104</v>
      </c>
      <c r="F23" s="4">
        <v>130</v>
      </c>
      <c r="G23" s="4" t="str">
        <f>VLOOKUP(tblData[[#This Row],[Bill Amount]],Table2[#All],2,TRUE)</f>
        <v>$100-$199</v>
      </c>
    </row>
    <row r="24" spans="1:7" x14ac:dyDescent="0.3">
      <c r="A24" s="4" t="s">
        <v>105</v>
      </c>
      <c r="B24" s="4" t="s">
        <v>106</v>
      </c>
      <c r="C24" s="4" t="s">
        <v>31</v>
      </c>
      <c r="D24" s="4" t="s">
        <v>107</v>
      </c>
      <c r="E24" s="4" t="s">
        <v>108</v>
      </c>
      <c r="F24" s="4">
        <v>80</v>
      </c>
      <c r="G24" s="4" t="str">
        <f>VLOOKUP(tblData[[#This Row],[Bill Amount]],Table2[#All],2,TRUE)</f>
        <v>$0-$99</v>
      </c>
    </row>
    <row r="25" spans="1:7" x14ac:dyDescent="0.3">
      <c r="A25" s="4" t="s">
        <v>109</v>
      </c>
      <c r="B25" s="4" t="s">
        <v>110</v>
      </c>
      <c r="C25" s="4" t="s">
        <v>31</v>
      </c>
      <c r="D25" s="4" t="s">
        <v>111</v>
      </c>
      <c r="E25" s="4" t="s">
        <v>112</v>
      </c>
      <c r="F25" s="4">
        <v>127</v>
      </c>
      <c r="G25" s="4" t="str">
        <f>VLOOKUP(tblData[[#This Row],[Bill Amount]],Table2[#All],2,TRUE)</f>
        <v>$100-$199</v>
      </c>
    </row>
    <row r="26" spans="1:7" x14ac:dyDescent="0.3">
      <c r="A26" s="4" t="s">
        <v>113</v>
      </c>
      <c r="B26" s="4" t="s">
        <v>114</v>
      </c>
      <c r="C26" s="4" t="s">
        <v>26</v>
      </c>
      <c r="D26" s="4" t="s">
        <v>115</v>
      </c>
      <c r="E26" s="4" t="s">
        <v>116</v>
      </c>
      <c r="F26" s="4">
        <v>92</v>
      </c>
      <c r="G26" s="4" t="str">
        <f>VLOOKUP(tblData[[#This Row],[Bill Amount]],Table2[#All],2,TRUE)</f>
        <v>$0-$99</v>
      </c>
    </row>
    <row r="27" spans="1:7" x14ac:dyDescent="0.3">
      <c r="A27" s="4" t="s">
        <v>117</v>
      </c>
      <c r="B27" s="4" t="s">
        <v>118</v>
      </c>
      <c r="C27" s="4" t="s">
        <v>16</v>
      </c>
      <c r="D27" s="4" t="s">
        <v>119</v>
      </c>
      <c r="E27" s="4" t="s">
        <v>120</v>
      </c>
      <c r="F27" s="4">
        <v>103</v>
      </c>
      <c r="G27" s="4" t="str">
        <f>VLOOKUP(tblData[[#This Row],[Bill Amount]],Table2[#All],2,TRUE)</f>
        <v>$100-$199</v>
      </c>
    </row>
    <row r="28" spans="1:7" x14ac:dyDescent="0.3">
      <c r="A28" s="4" t="s">
        <v>121</v>
      </c>
      <c r="B28" s="4" t="s">
        <v>122</v>
      </c>
      <c r="C28" s="4" t="s">
        <v>21</v>
      </c>
      <c r="D28" s="4" t="s">
        <v>123</v>
      </c>
      <c r="E28" s="4" t="s">
        <v>124</v>
      </c>
      <c r="F28" s="4">
        <v>89</v>
      </c>
      <c r="G28" s="4" t="str">
        <f>VLOOKUP(tblData[[#This Row],[Bill Amount]],Table2[#All],2,TRUE)</f>
        <v>$0-$99</v>
      </c>
    </row>
    <row r="29" spans="1:7" x14ac:dyDescent="0.3">
      <c r="A29" s="4" t="s">
        <v>125</v>
      </c>
      <c r="B29" s="4" t="s">
        <v>126</v>
      </c>
      <c r="C29" s="4" t="s">
        <v>21</v>
      </c>
      <c r="D29" s="4" t="s">
        <v>127</v>
      </c>
      <c r="E29" s="4" t="s">
        <v>128</v>
      </c>
      <c r="F29" s="4">
        <v>173</v>
      </c>
      <c r="G29" s="4" t="str">
        <f>VLOOKUP(tblData[[#This Row],[Bill Amount]],Table2[#All],2,TRUE)</f>
        <v>$100-$199</v>
      </c>
    </row>
    <row r="30" spans="1:7" x14ac:dyDescent="0.3">
      <c r="A30" s="4" t="s">
        <v>129</v>
      </c>
      <c r="B30" s="4" t="s">
        <v>130</v>
      </c>
      <c r="C30" s="4" t="s">
        <v>16</v>
      </c>
      <c r="D30" s="4" t="s">
        <v>131</v>
      </c>
      <c r="E30" s="4" t="s">
        <v>132</v>
      </c>
      <c r="F30" s="4">
        <v>185</v>
      </c>
      <c r="G30" s="4" t="str">
        <f>VLOOKUP(tblData[[#This Row],[Bill Amount]],Table2[#All],2,TRUE)</f>
        <v>$100-$199</v>
      </c>
    </row>
    <row r="31" spans="1:7" x14ac:dyDescent="0.3">
      <c r="A31" s="4" t="s">
        <v>133</v>
      </c>
      <c r="B31" s="4" t="s">
        <v>134</v>
      </c>
      <c r="C31" s="4" t="s">
        <v>16</v>
      </c>
      <c r="D31" s="4" t="s">
        <v>135</v>
      </c>
      <c r="E31" s="4" t="s">
        <v>136</v>
      </c>
      <c r="F31" s="4">
        <v>117</v>
      </c>
      <c r="G31" s="4" t="str">
        <f>VLOOKUP(tblData[[#This Row],[Bill Amount]],Table2[#All],2,TRUE)</f>
        <v>$100-$199</v>
      </c>
    </row>
    <row r="32" spans="1:7" x14ac:dyDescent="0.3">
      <c r="A32" s="4" t="s">
        <v>137</v>
      </c>
      <c r="B32" s="4" t="s">
        <v>138</v>
      </c>
      <c r="C32" s="4" t="s">
        <v>31</v>
      </c>
      <c r="D32" s="4" t="s">
        <v>139</v>
      </c>
      <c r="E32" s="4" t="s">
        <v>140</v>
      </c>
      <c r="F32" s="4">
        <v>148</v>
      </c>
      <c r="G32" s="4" t="str">
        <f>VLOOKUP(tblData[[#This Row],[Bill Amount]],Table2[#All],2,TRUE)</f>
        <v>$100-$199</v>
      </c>
    </row>
    <row r="33" spans="1:7" x14ac:dyDescent="0.3">
      <c r="A33" s="4" t="s">
        <v>141</v>
      </c>
      <c r="B33" s="4" t="s">
        <v>142</v>
      </c>
      <c r="C33" s="4" t="s">
        <v>31</v>
      </c>
      <c r="D33" s="4" t="s">
        <v>143</v>
      </c>
      <c r="E33" s="4" t="s">
        <v>77</v>
      </c>
      <c r="F33" s="4">
        <v>72</v>
      </c>
      <c r="G33" s="4" t="str">
        <f>VLOOKUP(tblData[[#This Row],[Bill Amount]],Table2[#All],2,TRUE)</f>
        <v>$0-$99</v>
      </c>
    </row>
    <row r="34" spans="1:7" x14ac:dyDescent="0.3">
      <c r="A34" s="4" t="s">
        <v>144</v>
      </c>
      <c r="B34" s="4" t="s">
        <v>145</v>
      </c>
      <c r="C34" s="4" t="s">
        <v>21</v>
      </c>
      <c r="D34" s="4" t="s">
        <v>146</v>
      </c>
      <c r="E34" s="4" t="s">
        <v>147</v>
      </c>
      <c r="F34" s="4">
        <v>68</v>
      </c>
      <c r="G34" s="4" t="str">
        <f>VLOOKUP(tblData[[#This Row],[Bill Amount]],Table2[#All],2,TRUE)</f>
        <v>$0-$99</v>
      </c>
    </row>
    <row r="35" spans="1:7" x14ac:dyDescent="0.3">
      <c r="A35" s="4" t="s">
        <v>148</v>
      </c>
      <c r="B35" s="4" t="s">
        <v>149</v>
      </c>
      <c r="C35" s="4" t="s">
        <v>21</v>
      </c>
      <c r="D35" s="4" t="s">
        <v>150</v>
      </c>
      <c r="E35" s="4" t="s">
        <v>151</v>
      </c>
      <c r="F35" s="4">
        <v>187</v>
      </c>
      <c r="G35" s="4" t="str">
        <f>VLOOKUP(tblData[[#This Row],[Bill Amount]],Table2[#All],2,TRUE)</f>
        <v>$100-$199</v>
      </c>
    </row>
    <row r="36" spans="1:7" x14ac:dyDescent="0.3">
      <c r="A36" s="4" t="s">
        <v>152</v>
      </c>
      <c r="B36" s="4" t="s">
        <v>153</v>
      </c>
      <c r="C36" s="4" t="s">
        <v>31</v>
      </c>
      <c r="D36" s="4" t="s">
        <v>154</v>
      </c>
      <c r="E36" s="4" t="s">
        <v>155</v>
      </c>
      <c r="F36" s="4">
        <v>118</v>
      </c>
      <c r="G36" s="4" t="str">
        <f>VLOOKUP(tblData[[#This Row],[Bill Amount]],Table2[#All],2,TRUE)</f>
        <v>$100-$199</v>
      </c>
    </row>
    <row r="37" spans="1:7" x14ac:dyDescent="0.3">
      <c r="A37" s="4" t="s">
        <v>156</v>
      </c>
      <c r="B37" s="4" t="s">
        <v>157</v>
      </c>
      <c r="C37" s="4" t="s">
        <v>31</v>
      </c>
      <c r="D37" s="4" t="s">
        <v>158</v>
      </c>
      <c r="E37" s="4" t="s">
        <v>159</v>
      </c>
      <c r="F37" s="4">
        <v>70</v>
      </c>
      <c r="G37" s="4" t="str">
        <f>VLOOKUP(tblData[[#This Row],[Bill Amount]],Table2[#All],2,TRUE)</f>
        <v>$0-$99</v>
      </c>
    </row>
    <row r="38" spans="1:7" x14ac:dyDescent="0.3">
      <c r="A38" s="4" t="s">
        <v>160</v>
      </c>
      <c r="B38" s="4" t="s">
        <v>161</v>
      </c>
      <c r="C38" s="4" t="s">
        <v>21</v>
      </c>
      <c r="D38" s="4" t="s">
        <v>131</v>
      </c>
      <c r="E38" s="4" t="s">
        <v>28</v>
      </c>
      <c r="F38" s="4">
        <v>170</v>
      </c>
      <c r="G38" s="4" t="str">
        <f>VLOOKUP(tblData[[#This Row],[Bill Amount]],Table2[#All],2,TRUE)</f>
        <v>$100-$199</v>
      </c>
    </row>
    <row r="39" spans="1:7" x14ac:dyDescent="0.3">
      <c r="A39" s="4" t="s">
        <v>162</v>
      </c>
      <c r="B39" s="4" t="s">
        <v>163</v>
      </c>
      <c r="C39" s="4" t="s">
        <v>26</v>
      </c>
      <c r="D39" s="4" t="s">
        <v>164</v>
      </c>
      <c r="E39" s="4" t="s">
        <v>165</v>
      </c>
      <c r="F39" s="4">
        <v>98</v>
      </c>
      <c r="G39" s="4" t="str">
        <f>VLOOKUP(tblData[[#This Row],[Bill Amount]],Table2[#All],2,TRUE)</f>
        <v>$0-$99</v>
      </c>
    </row>
    <row r="40" spans="1:7" x14ac:dyDescent="0.3">
      <c r="A40" s="4" t="s">
        <v>166</v>
      </c>
      <c r="B40" s="4" t="s">
        <v>167</v>
      </c>
      <c r="C40" s="4" t="s">
        <v>21</v>
      </c>
      <c r="D40" s="4" t="s">
        <v>168</v>
      </c>
      <c r="E40" s="4" t="s">
        <v>169</v>
      </c>
      <c r="F40" s="4">
        <v>132</v>
      </c>
      <c r="G40" s="4" t="str">
        <f>VLOOKUP(tblData[[#This Row],[Bill Amount]],Table2[#All],2,TRUE)</f>
        <v>$100-$199</v>
      </c>
    </row>
    <row r="41" spans="1:7" x14ac:dyDescent="0.3">
      <c r="A41" s="4" t="s">
        <v>170</v>
      </c>
      <c r="B41" s="4" t="s">
        <v>171</v>
      </c>
      <c r="C41" s="4" t="s">
        <v>26</v>
      </c>
      <c r="D41" s="4" t="s">
        <v>172</v>
      </c>
      <c r="E41" s="4" t="s">
        <v>173</v>
      </c>
      <c r="F41" s="4">
        <v>87</v>
      </c>
      <c r="G41" s="4" t="str">
        <f>VLOOKUP(tblData[[#This Row],[Bill Amount]],Table2[#All],2,TRUE)</f>
        <v>$0-$99</v>
      </c>
    </row>
    <row r="42" spans="1:7" x14ac:dyDescent="0.3">
      <c r="A42" s="4" t="s">
        <v>174</v>
      </c>
      <c r="B42" s="4" t="s">
        <v>175</v>
      </c>
      <c r="C42" s="4" t="s">
        <v>26</v>
      </c>
      <c r="D42" s="4" t="s">
        <v>176</v>
      </c>
      <c r="E42" s="4" t="s">
        <v>177</v>
      </c>
      <c r="F42" s="4">
        <v>95</v>
      </c>
      <c r="G42" s="4" t="str">
        <f>VLOOKUP(tblData[[#This Row],[Bill Amount]],Table2[#All],2,TRUE)</f>
        <v>$0-$99</v>
      </c>
    </row>
    <row r="43" spans="1:7" x14ac:dyDescent="0.3">
      <c r="A43" s="4" t="s">
        <v>178</v>
      </c>
      <c r="B43" s="4" t="s">
        <v>179</v>
      </c>
      <c r="C43" s="4" t="s">
        <v>21</v>
      </c>
      <c r="D43" s="4" t="s">
        <v>180</v>
      </c>
      <c r="E43" s="4" t="s">
        <v>181</v>
      </c>
      <c r="F43" s="4">
        <v>117</v>
      </c>
      <c r="G43" s="4" t="str">
        <f>VLOOKUP(tblData[[#This Row],[Bill Amount]],Table2[#All],2,TRUE)</f>
        <v>$100-$199</v>
      </c>
    </row>
    <row r="44" spans="1:7" x14ac:dyDescent="0.3">
      <c r="A44" s="4" t="s">
        <v>182</v>
      </c>
      <c r="B44" s="4" t="s">
        <v>183</v>
      </c>
      <c r="C44" s="4" t="s">
        <v>31</v>
      </c>
      <c r="D44" s="4" t="s">
        <v>184</v>
      </c>
      <c r="E44" s="4" t="s">
        <v>185</v>
      </c>
      <c r="F44" s="4">
        <v>143</v>
      </c>
      <c r="G44" s="4" t="str">
        <f>VLOOKUP(tblData[[#This Row],[Bill Amount]],Table2[#All],2,TRUE)</f>
        <v>$100-$199</v>
      </c>
    </row>
    <row r="45" spans="1:7" x14ac:dyDescent="0.3">
      <c r="A45" s="4" t="s">
        <v>186</v>
      </c>
      <c r="B45" s="4" t="s">
        <v>187</v>
      </c>
      <c r="C45" s="4" t="s">
        <v>31</v>
      </c>
      <c r="D45" s="4" t="s">
        <v>188</v>
      </c>
      <c r="E45" s="4" t="s">
        <v>189</v>
      </c>
      <c r="F45" s="4">
        <v>172</v>
      </c>
      <c r="G45" s="4" t="str">
        <f>VLOOKUP(tblData[[#This Row],[Bill Amount]],Table2[#All],2,TRUE)</f>
        <v>$100-$199</v>
      </c>
    </row>
    <row r="46" spans="1:7" x14ac:dyDescent="0.3">
      <c r="A46" s="4" t="s">
        <v>190</v>
      </c>
      <c r="B46" s="4" t="s">
        <v>191</v>
      </c>
      <c r="C46" s="4" t="s">
        <v>16</v>
      </c>
      <c r="D46" s="4" t="s">
        <v>192</v>
      </c>
      <c r="E46" s="4" t="s">
        <v>193</v>
      </c>
      <c r="F46" s="4">
        <v>196</v>
      </c>
      <c r="G46" s="4" t="str">
        <f>VLOOKUP(tblData[[#This Row],[Bill Amount]],Table2[#All],2,TRUE)</f>
        <v>$100-$199</v>
      </c>
    </row>
    <row r="47" spans="1:7" x14ac:dyDescent="0.3">
      <c r="A47" s="4" t="s">
        <v>194</v>
      </c>
      <c r="B47" s="4" t="s">
        <v>195</v>
      </c>
      <c r="C47" s="4" t="s">
        <v>26</v>
      </c>
      <c r="D47" s="4" t="s">
        <v>196</v>
      </c>
      <c r="E47" s="4" t="s">
        <v>197</v>
      </c>
      <c r="F47" s="4">
        <v>136</v>
      </c>
      <c r="G47" s="4" t="str">
        <f>VLOOKUP(tblData[[#This Row],[Bill Amount]],Table2[#All],2,TRUE)</f>
        <v>$100-$199</v>
      </c>
    </row>
    <row r="48" spans="1:7" x14ac:dyDescent="0.3">
      <c r="A48" s="4" t="s">
        <v>198</v>
      </c>
      <c r="B48" s="4" t="s">
        <v>199</v>
      </c>
      <c r="C48" s="4" t="s">
        <v>31</v>
      </c>
      <c r="D48" s="4" t="s">
        <v>200</v>
      </c>
      <c r="E48" s="4" t="s">
        <v>69</v>
      </c>
      <c r="F48" s="4">
        <v>162</v>
      </c>
      <c r="G48" s="4" t="str">
        <f>VLOOKUP(tblData[[#This Row],[Bill Amount]],Table2[#All],2,TRUE)</f>
        <v>$100-$199</v>
      </c>
    </row>
    <row r="49" spans="1:7" x14ac:dyDescent="0.3">
      <c r="A49" s="4" t="s">
        <v>201</v>
      </c>
      <c r="B49" s="4" t="s">
        <v>202</v>
      </c>
      <c r="C49" s="4" t="s">
        <v>16</v>
      </c>
      <c r="D49" s="4" t="s">
        <v>203</v>
      </c>
      <c r="E49" s="4" t="s">
        <v>204</v>
      </c>
      <c r="F49" s="4">
        <v>93</v>
      </c>
      <c r="G49" s="4" t="str">
        <f>VLOOKUP(tblData[[#This Row],[Bill Amount]],Table2[#All],2,TRUE)</f>
        <v>$0-$99</v>
      </c>
    </row>
    <row r="50" spans="1:7" x14ac:dyDescent="0.3">
      <c r="A50" s="4" t="s">
        <v>205</v>
      </c>
      <c r="B50" s="4" t="s">
        <v>206</v>
      </c>
      <c r="C50" s="4" t="s">
        <v>31</v>
      </c>
      <c r="D50" s="4" t="s">
        <v>84</v>
      </c>
      <c r="E50" s="4" t="s">
        <v>207</v>
      </c>
      <c r="F50" s="4">
        <v>148</v>
      </c>
      <c r="G50" s="4" t="str">
        <f>VLOOKUP(tblData[[#This Row],[Bill Amount]],Table2[#All],2,TRUE)</f>
        <v>$100-$199</v>
      </c>
    </row>
    <row r="51" spans="1:7" x14ac:dyDescent="0.3">
      <c r="A51" s="4" t="s">
        <v>208</v>
      </c>
      <c r="B51" s="4" t="s">
        <v>209</v>
      </c>
      <c r="C51" s="4" t="s">
        <v>21</v>
      </c>
      <c r="D51" s="4" t="s">
        <v>210</v>
      </c>
      <c r="E51" s="4" t="s">
        <v>147</v>
      </c>
      <c r="F51" s="4">
        <v>148</v>
      </c>
      <c r="G51" s="4" t="str">
        <f>VLOOKUP(tblData[[#This Row],[Bill Amount]],Table2[#All],2,TRUE)</f>
        <v>$100-$199</v>
      </c>
    </row>
    <row r="52" spans="1:7" x14ac:dyDescent="0.3">
      <c r="A52" s="4" t="s">
        <v>211</v>
      </c>
      <c r="B52" s="4" t="s">
        <v>212</v>
      </c>
      <c r="C52" s="4" t="s">
        <v>26</v>
      </c>
      <c r="D52" s="4" t="s">
        <v>213</v>
      </c>
      <c r="E52" s="4" t="s">
        <v>89</v>
      </c>
      <c r="F52" s="4">
        <v>104</v>
      </c>
      <c r="G52" s="4" t="str">
        <f>VLOOKUP(tblData[[#This Row],[Bill Amount]],Table2[#All],2,TRUE)</f>
        <v>$100-$199</v>
      </c>
    </row>
    <row r="53" spans="1:7" x14ac:dyDescent="0.3">
      <c r="A53" s="4" t="s">
        <v>214</v>
      </c>
      <c r="B53" s="4" t="s">
        <v>215</v>
      </c>
      <c r="C53" s="4" t="s">
        <v>21</v>
      </c>
      <c r="D53" s="4" t="s">
        <v>216</v>
      </c>
      <c r="E53" s="4" t="s">
        <v>217</v>
      </c>
      <c r="F53" s="4">
        <v>56</v>
      </c>
      <c r="G53" s="4" t="str">
        <f>VLOOKUP(tblData[[#This Row],[Bill Amount]],Table2[#All],2,TRUE)</f>
        <v>$0-$99</v>
      </c>
    </row>
    <row r="54" spans="1:7" x14ac:dyDescent="0.3">
      <c r="A54" s="4" t="s">
        <v>218</v>
      </c>
      <c r="B54" s="4" t="s">
        <v>219</v>
      </c>
      <c r="C54" s="4" t="s">
        <v>26</v>
      </c>
      <c r="D54" s="4" t="s">
        <v>143</v>
      </c>
      <c r="E54" s="4" t="s">
        <v>220</v>
      </c>
      <c r="F54" s="4">
        <v>130</v>
      </c>
      <c r="G54" s="4" t="str">
        <f>VLOOKUP(tblData[[#This Row],[Bill Amount]],Table2[#All],2,TRUE)</f>
        <v>$100-$199</v>
      </c>
    </row>
    <row r="55" spans="1:7" x14ac:dyDescent="0.3">
      <c r="A55" s="4" t="s">
        <v>221</v>
      </c>
      <c r="B55" s="4" t="s">
        <v>222</v>
      </c>
      <c r="C55" s="4" t="s">
        <v>16</v>
      </c>
      <c r="D55" s="4" t="s">
        <v>223</v>
      </c>
      <c r="E55" s="4" t="s">
        <v>224</v>
      </c>
      <c r="F55" s="4">
        <v>118</v>
      </c>
      <c r="G55" s="4" t="str">
        <f>VLOOKUP(tblData[[#This Row],[Bill Amount]],Table2[#All],2,TRUE)</f>
        <v>$100-$199</v>
      </c>
    </row>
    <row r="56" spans="1:7" x14ac:dyDescent="0.3">
      <c r="A56" s="4" t="s">
        <v>225</v>
      </c>
      <c r="B56" s="4" t="s">
        <v>226</v>
      </c>
      <c r="C56" s="4" t="s">
        <v>16</v>
      </c>
      <c r="D56" s="4" t="s">
        <v>227</v>
      </c>
      <c r="E56" s="4" t="s">
        <v>228</v>
      </c>
      <c r="F56" s="4">
        <v>127</v>
      </c>
      <c r="G56" s="4" t="str">
        <f>VLOOKUP(tblData[[#This Row],[Bill Amount]],Table2[#All],2,TRUE)</f>
        <v>$100-$199</v>
      </c>
    </row>
    <row r="57" spans="1:7" x14ac:dyDescent="0.3">
      <c r="A57" s="4" t="s">
        <v>229</v>
      </c>
      <c r="B57" s="4" t="s">
        <v>230</v>
      </c>
      <c r="C57" s="4" t="s">
        <v>21</v>
      </c>
      <c r="D57" s="4" t="s">
        <v>203</v>
      </c>
      <c r="E57" s="4" t="s">
        <v>231</v>
      </c>
      <c r="F57" s="4">
        <v>56</v>
      </c>
      <c r="G57" s="4" t="str">
        <f>VLOOKUP(tblData[[#This Row],[Bill Amount]],Table2[#All],2,TRUE)</f>
        <v>$0-$99</v>
      </c>
    </row>
    <row r="58" spans="1:7" x14ac:dyDescent="0.3">
      <c r="A58" s="4" t="s">
        <v>232</v>
      </c>
      <c r="B58" s="4" t="s">
        <v>233</v>
      </c>
      <c r="C58" s="4" t="s">
        <v>16</v>
      </c>
      <c r="D58" s="4" t="s">
        <v>234</v>
      </c>
      <c r="E58" s="4" t="s">
        <v>235</v>
      </c>
      <c r="F58" s="4">
        <v>172</v>
      </c>
      <c r="G58" s="4" t="str">
        <f>VLOOKUP(tblData[[#This Row],[Bill Amount]],Table2[#All],2,TRUE)</f>
        <v>$100-$199</v>
      </c>
    </row>
    <row r="59" spans="1:7" x14ac:dyDescent="0.3">
      <c r="A59" s="4" t="s">
        <v>236</v>
      </c>
      <c r="B59" s="4" t="s">
        <v>237</v>
      </c>
      <c r="C59" s="4" t="s">
        <v>31</v>
      </c>
      <c r="D59" s="4" t="s">
        <v>238</v>
      </c>
      <c r="E59" s="4" t="s">
        <v>239</v>
      </c>
      <c r="F59" s="4">
        <v>96</v>
      </c>
      <c r="G59" s="4" t="str">
        <f>VLOOKUP(tblData[[#This Row],[Bill Amount]],Table2[#All],2,TRUE)</f>
        <v>$0-$99</v>
      </c>
    </row>
    <row r="60" spans="1:7" x14ac:dyDescent="0.3">
      <c r="A60" s="4" t="s">
        <v>240</v>
      </c>
      <c r="B60" s="4" t="s">
        <v>241</v>
      </c>
      <c r="C60" s="4" t="s">
        <v>16</v>
      </c>
      <c r="D60" s="4" t="s">
        <v>158</v>
      </c>
      <c r="E60" s="4" t="s">
        <v>242</v>
      </c>
      <c r="F60" s="4">
        <v>141</v>
      </c>
      <c r="G60" s="4" t="str">
        <f>VLOOKUP(tblData[[#This Row],[Bill Amount]],Table2[#All],2,TRUE)</f>
        <v>$100-$199</v>
      </c>
    </row>
    <row r="61" spans="1:7" x14ac:dyDescent="0.3">
      <c r="A61" s="4" t="s">
        <v>243</v>
      </c>
      <c r="B61" s="4" t="s">
        <v>244</v>
      </c>
      <c r="C61" s="4" t="s">
        <v>21</v>
      </c>
      <c r="D61" s="4" t="s">
        <v>245</v>
      </c>
      <c r="E61" s="4" t="s">
        <v>246</v>
      </c>
      <c r="F61" s="4">
        <v>199</v>
      </c>
      <c r="G61" s="4" t="str">
        <f>VLOOKUP(tblData[[#This Row],[Bill Amount]],Table2[#All],2,TRUE)</f>
        <v>$100-$199</v>
      </c>
    </row>
    <row r="62" spans="1:7" x14ac:dyDescent="0.3">
      <c r="A62" s="4" t="s">
        <v>247</v>
      </c>
      <c r="B62" s="4" t="s">
        <v>248</v>
      </c>
      <c r="C62" s="4" t="s">
        <v>26</v>
      </c>
      <c r="D62" s="4" t="s">
        <v>216</v>
      </c>
      <c r="E62" s="4" t="s">
        <v>249</v>
      </c>
      <c r="F62" s="4">
        <v>84</v>
      </c>
      <c r="G62" s="4" t="str">
        <f>VLOOKUP(tblData[[#This Row],[Bill Amount]],Table2[#All],2,TRUE)</f>
        <v>$0-$99</v>
      </c>
    </row>
    <row r="63" spans="1:7" x14ac:dyDescent="0.3">
      <c r="A63" s="4" t="s">
        <v>250</v>
      </c>
      <c r="B63" s="4" t="s">
        <v>251</v>
      </c>
      <c r="C63" s="4" t="s">
        <v>21</v>
      </c>
      <c r="D63" s="4" t="s">
        <v>252</v>
      </c>
      <c r="E63" s="4" t="s">
        <v>128</v>
      </c>
      <c r="F63" s="4">
        <v>112</v>
      </c>
      <c r="G63" s="4" t="str">
        <f>VLOOKUP(tblData[[#This Row],[Bill Amount]],Table2[#All],2,TRUE)</f>
        <v>$100-$199</v>
      </c>
    </row>
    <row r="64" spans="1:7" x14ac:dyDescent="0.3">
      <c r="A64" s="4" t="s">
        <v>253</v>
      </c>
      <c r="B64" s="4" t="s">
        <v>254</v>
      </c>
      <c r="C64" s="4" t="s">
        <v>26</v>
      </c>
      <c r="D64" s="4" t="s">
        <v>107</v>
      </c>
      <c r="E64" s="4" t="s">
        <v>128</v>
      </c>
      <c r="F64" s="4">
        <v>105</v>
      </c>
      <c r="G64" s="4" t="str">
        <f>VLOOKUP(tblData[[#This Row],[Bill Amount]],Table2[#All],2,TRUE)</f>
        <v>$100-$199</v>
      </c>
    </row>
    <row r="65" spans="1:7" x14ac:dyDescent="0.3">
      <c r="A65" s="4" t="s">
        <v>255</v>
      </c>
      <c r="B65" s="4" t="s">
        <v>256</v>
      </c>
      <c r="C65" s="4" t="s">
        <v>21</v>
      </c>
      <c r="D65" s="4" t="s">
        <v>257</v>
      </c>
      <c r="E65" s="4" t="s">
        <v>258</v>
      </c>
      <c r="F65" s="4">
        <v>106</v>
      </c>
      <c r="G65" s="4" t="str">
        <f>VLOOKUP(tblData[[#This Row],[Bill Amount]],Table2[#All],2,TRUE)</f>
        <v>$100-$199</v>
      </c>
    </row>
    <row r="66" spans="1:7" x14ac:dyDescent="0.3">
      <c r="A66" s="4" t="s">
        <v>259</v>
      </c>
      <c r="B66" s="4" t="s">
        <v>260</v>
      </c>
      <c r="C66" s="4" t="s">
        <v>21</v>
      </c>
      <c r="D66" s="4" t="s">
        <v>261</v>
      </c>
      <c r="E66" s="4" t="s">
        <v>235</v>
      </c>
      <c r="F66" s="4">
        <v>109</v>
      </c>
      <c r="G66" s="4" t="str">
        <f>VLOOKUP(tblData[[#This Row],[Bill Amount]],Table2[#All],2,TRUE)</f>
        <v>$100-$199</v>
      </c>
    </row>
    <row r="67" spans="1:7" x14ac:dyDescent="0.3">
      <c r="A67" s="4" t="s">
        <v>262</v>
      </c>
      <c r="B67" s="4" t="s">
        <v>263</v>
      </c>
      <c r="C67" s="4" t="s">
        <v>21</v>
      </c>
      <c r="D67" s="4" t="s">
        <v>176</v>
      </c>
      <c r="E67" s="4" t="s">
        <v>264</v>
      </c>
      <c r="F67" s="4">
        <v>70</v>
      </c>
      <c r="G67" s="4" t="str">
        <f>VLOOKUP(tblData[[#This Row],[Bill Amount]],Table2[#All],2,TRUE)</f>
        <v>$0-$99</v>
      </c>
    </row>
    <row r="68" spans="1:7" x14ac:dyDescent="0.3">
      <c r="A68" s="4" t="s">
        <v>265</v>
      </c>
      <c r="B68" s="4" t="s">
        <v>266</v>
      </c>
      <c r="C68" s="4" t="s">
        <v>21</v>
      </c>
      <c r="D68" s="4" t="s">
        <v>267</v>
      </c>
      <c r="E68" s="4" t="s">
        <v>268</v>
      </c>
      <c r="F68" s="4">
        <v>183</v>
      </c>
      <c r="G68" s="4" t="str">
        <f>VLOOKUP(tblData[[#This Row],[Bill Amount]],Table2[#All],2,TRUE)</f>
        <v>$100-$199</v>
      </c>
    </row>
    <row r="69" spans="1:7" x14ac:dyDescent="0.3">
      <c r="A69" s="4" t="s">
        <v>269</v>
      </c>
      <c r="B69" s="4" t="s">
        <v>270</v>
      </c>
      <c r="C69" s="4" t="s">
        <v>31</v>
      </c>
      <c r="D69" s="4" t="s">
        <v>271</v>
      </c>
      <c r="E69" s="4" t="s">
        <v>53</v>
      </c>
      <c r="F69" s="4">
        <v>117</v>
      </c>
      <c r="G69" s="4" t="str">
        <f>VLOOKUP(tblData[[#This Row],[Bill Amount]],Table2[#All],2,TRUE)</f>
        <v>$100-$199</v>
      </c>
    </row>
    <row r="70" spans="1:7" x14ac:dyDescent="0.3">
      <c r="A70" s="4" t="s">
        <v>272</v>
      </c>
      <c r="B70" s="4" t="s">
        <v>273</v>
      </c>
      <c r="C70" s="4" t="s">
        <v>16</v>
      </c>
      <c r="D70" s="4" t="s">
        <v>52</v>
      </c>
      <c r="E70" s="4" t="s">
        <v>274</v>
      </c>
      <c r="F70" s="4">
        <v>52</v>
      </c>
      <c r="G70" s="4" t="str">
        <f>VLOOKUP(tblData[[#This Row],[Bill Amount]],Table2[#All],2,TRUE)</f>
        <v>$0-$99</v>
      </c>
    </row>
    <row r="71" spans="1:7" x14ac:dyDescent="0.3">
      <c r="A71" s="4" t="s">
        <v>275</v>
      </c>
      <c r="B71" s="4" t="s">
        <v>276</v>
      </c>
      <c r="C71" s="4" t="s">
        <v>31</v>
      </c>
      <c r="D71" s="4" t="s">
        <v>277</v>
      </c>
      <c r="E71" s="4" t="s">
        <v>278</v>
      </c>
      <c r="F71" s="4">
        <v>87</v>
      </c>
      <c r="G71" s="4" t="str">
        <f>VLOOKUP(tblData[[#This Row],[Bill Amount]],Table2[#All],2,TRUE)</f>
        <v>$0-$99</v>
      </c>
    </row>
    <row r="72" spans="1:7" x14ac:dyDescent="0.3">
      <c r="A72" s="4" t="s">
        <v>279</v>
      </c>
      <c r="B72" s="4" t="s">
        <v>280</v>
      </c>
      <c r="C72" s="4" t="s">
        <v>26</v>
      </c>
      <c r="D72" s="4" t="s">
        <v>281</v>
      </c>
      <c r="E72" s="4" t="s">
        <v>282</v>
      </c>
      <c r="F72" s="4">
        <v>139</v>
      </c>
      <c r="G72" s="4" t="str">
        <f>VLOOKUP(tblData[[#This Row],[Bill Amount]],Table2[#All],2,TRUE)</f>
        <v>$100-$199</v>
      </c>
    </row>
    <row r="73" spans="1:7" x14ac:dyDescent="0.3">
      <c r="A73" s="4" t="s">
        <v>283</v>
      </c>
      <c r="B73" s="4" t="s">
        <v>284</v>
      </c>
      <c r="C73" s="4" t="s">
        <v>31</v>
      </c>
      <c r="D73" s="4" t="s">
        <v>285</v>
      </c>
      <c r="E73" s="4" t="s">
        <v>49</v>
      </c>
      <c r="F73" s="4">
        <v>64</v>
      </c>
      <c r="G73" s="4" t="str">
        <f>VLOOKUP(tblData[[#This Row],[Bill Amount]],Table2[#All],2,TRUE)</f>
        <v>$0-$99</v>
      </c>
    </row>
    <row r="74" spans="1:7" x14ac:dyDescent="0.3">
      <c r="A74" s="4" t="s">
        <v>286</v>
      </c>
      <c r="B74" s="4" t="s">
        <v>287</v>
      </c>
      <c r="C74" s="4" t="s">
        <v>26</v>
      </c>
      <c r="D74" s="4" t="s">
        <v>288</v>
      </c>
      <c r="E74" s="4" t="s">
        <v>289</v>
      </c>
      <c r="F74" s="4">
        <v>146</v>
      </c>
      <c r="G74" s="4" t="str">
        <f>VLOOKUP(tblData[[#This Row],[Bill Amount]],Table2[#All],2,TRUE)</f>
        <v>$100-$199</v>
      </c>
    </row>
    <row r="75" spans="1:7" x14ac:dyDescent="0.3">
      <c r="A75" s="4" t="s">
        <v>290</v>
      </c>
      <c r="B75" s="4" t="s">
        <v>291</v>
      </c>
      <c r="C75" s="4" t="s">
        <v>31</v>
      </c>
      <c r="D75" s="4" t="s">
        <v>127</v>
      </c>
      <c r="E75" s="4" t="s">
        <v>292</v>
      </c>
      <c r="F75" s="4">
        <v>157</v>
      </c>
      <c r="G75" s="4" t="str">
        <f>VLOOKUP(tblData[[#This Row],[Bill Amount]],Table2[#All],2,TRUE)</f>
        <v>$100-$199</v>
      </c>
    </row>
    <row r="76" spans="1:7" x14ac:dyDescent="0.3">
      <c r="A76" s="4" t="s">
        <v>293</v>
      </c>
      <c r="B76" s="4" t="s">
        <v>294</v>
      </c>
      <c r="C76" s="4" t="s">
        <v>31</v>
      </c>
      <c r="D76" s="4" t="s">
        <v>295</v>
      </c>
      <c r="E76" s="4" t="s">
        <v>249</v>
      </c>
      <c r="F76" s="4">
        <v>115</v>
      </c>
      <c r="G76" s="4" t="str">
        <f>VLOOKUP(tblData[[#This Row],[Bill Amount]],Table2[#All],2,TRUE)</f>
        <v>$100-$199</v>
      </c>
    </row>
    <row r="77" spans="1:7" x14ac:dyDescent="0.3">
      <c r="A77" s="4" t="s">
        <v>296</v>
      </c>
      <c r="B77" s="4" t="s">
        <v>297</v>
      </c>
      <c r="C77" s="4" t="s">
        <v>26</v>
      </c>
      <c r="D77" s="4" t="s">
        <v>298</v>
      </c>
      <c r="E77" s="4" t="s">
        <v>299</v>
      </c>
      <c r="F77" s="4">
        <v>85</v>
      </c>
      <c r="G77" s="4" t="str">
        <f>VLOOKUP(tblData[[#This Row],[Bill Amount]],Table2[#All],2,TRUE)</f>
        <v>$0-$99</v>
      </c>
    </row>
    <row r="78" spans="1:7" x14ac:dyDescent="0.3">
      <c r="A78" s="4" t="s">
        <v>300</v>
      </c>
      <c r="B78" s="4" t="s">
        <v>301</v>
      </c>
      <c r="C78" s="4" t="s">
        <v>26</v>
      </c>
      <c r="D78" s="4" t="s">
        <v>302</v>
      </c>
      <c r="E78" s="4" t="s">
        <v>303</v>
      </c>
      <c r="F78" s="4">
        <v>100</v>
      </c>
      <c r="G78" s="4" t="str">
        <f>VLOOKUP(tblData[[#This Row],[Bill Amount]],Table2[#All],2,TRUE)</f>
        <v>$100-$199</v>
      </c>
    </row>
    <row r="79" spans="1:7" x14ac:dyDescent="0.3">
      <c r="A79" s="4" t="s">
        <v>304</v>
      </c>
      <c r="B79" s="4" t="s">
        <v>305</v>
      </c>
      <c r="C79" s="4" t="s">
        <v>26</v>
      </c>
      <c r="D79" s="4" t="s">
        <v>306</v>
      </c>
      <c r="E79" s="4" t="s">
        <v>307</v>
      </c>
      <c r="F79" s="4">
        <v>193</v>
      </c>
      <c r="G79" s="4" t="str">
        <f>VLOOKUP(tblData[[#This Row],[Bill Amount]],Table2[#All],2,TRUE)</f>
        <v>$100-$199</v>
      </c>
    </row>
    <row r="80" spans="1:7" x14ac:dyDescent="0.3">
      <c r="A80" s="4" t="s">
        <v>308</v>
      </c>
      <c r="B80" s="4" t="s">
        <v>309</v>
      </c>
      <c r="C80" s="4" t="s">
        <v>26</v>
      </c>
      <c r="D80" s="4" t="s">
        <v>310</v>
      </c>
      <c r="E80" s="4" t="s">
        <v>311</v>
      </c>
      <c r="F80" s="4">
        <v>113</v>
      </c>
      <c r="G80" s="4" t="str">
        <f>VLOOKUP(tblData[[#This Row],[Bill Amount]],Table2[#All],2,TRUE)</f>
        <v>$100-$199</v>
      </c>
    </row>
    <row r="81" spans="1:7" x14ac:dyDescent="0.3">
      <c r="A81" s="4" t="s">
        <v>312</v>
      </c>
      <c r="B81" s="4" t="s">
        <v>313</v>
      </c>
      <c r="C81" s="4" t="s">
        <v>26</v>
      </c>
      <c r="D81" s="4" t="s">
        <v>135</v>
      </c>
      <c r="E81" s="4" t="s">
        <v>159</v>
      </c>
      <c r="F81" s="4">
        <v>88</v>
      </c>
      <c r="G81" s="4" t="str">
        <f>VLOOKUP(tblData[[#This Row],[Bill Amount]],Table2[#All],2,TRUE)</f>
        <v>$0-$99</v>
      </c>
    </row>
    <row r="82" spans="1:7" x14ac:dyDescent="0.3">
      <c r="A82" s="4" t="s">
        <v>314</v>
      </c>
      <c r="B82" s="4" t="s">
        <v>315</v>
      </c>
      <c r="C82" s="4" t="s">
        <v>21</v>
      </c>
      <c r="D82" s="4" t="s">
        <v>316</v>
      </c>
      <c r="E82" s="4" t="s">
        <v>317</v>
      </c>
      <c r="F82" s="4">
        <v>109</v>
      </c>
      <c r="G82" s="4" t="str">
        <f>VLOOKUP(tblData[[#This Row],[Bill Amount]],Table2[#All],2,TRUE)</f>
        <v>$100-$199</v>
      </c>
    </row>
    <row r="83" spans="1:7" x14ac:dyDescent="0.3">
      <c r="A83" s="4" t="s">
        <v>318</v>
      </c>
      <c r="B83" s="4" t="s">
        <v>319</v>
      </c>
      <c r="C83" s="4" t="s">
        <v>31</v>
      </c>
      <c r="D83" s="4" t="s">
        <v>76</v>
      </c>
      <c r="E83" s="4" t="s">
        <v>320</v>
      </c>
      <c r="F83" s="4">
        <v>189</v>
      </c>
      <c r="G83" s="4" t="str">
        <f>VLOOKUP(tblData[[#This Row],[Bill Amount]],Table2[#All],2,TRUE)</f>
        <v>$100-$199</v>
      </c>
    </row>
    <row r="84" spans="1:7" x14ac:dyDescent="0.3">
      <c r="A84" s="4" t="s">
        <v>321</v>
      </c>
      <c r="B84" s="4" t="s">
        <v>322</v>
      </c>
      <c r="C84" s="4" t="s">
        <v>21</v>
      </c>
      <c r="D84" s="4" t="s">
        <v>323</v>
      </c>
      <c r="E84" s="4" t="s">
        <v>136</v>
      </c>
      <c r="F84" s="4">
        <v>156</v>
      </c>
      <c r="G84" s="4" t="str">
        <f>VLOOKUP(tblData[[#This Row],[Bill Amount]],Table2[#All],2,TRUE)</f>
        <v>$100-$199</v>
      </c>
    </row>
    <row r="85" spans="1:7" x14ac:dyDescent="0.3">
      <c r="A85" s="4" t="s">
        <v>324</v>
      </c>
      <c r="B85" s="4" t="s">
        <v>325</v>
      </c>
      <c r="C85" s="4" t="s">
        <v>26</v>
      </c>
      <c r="D85" s="4" t="s">
        <v>326</v>
      </c>
      <c r="E85" s="4" t="s">
        <v>327</v>
      </c>
      <c r="F85" s="4">
        <v>199</v>
      </c>
      <c r="G85" s="4" t="str">
        <f>VLOOKUP(tblData[[#This Row],[Bill Amount]],Table2[#All],2,TRUE)</f>
        <v>$100-$199</v>
      </c>
    </row>
    <row r="86" spans="1:7" x14ac:dyDescent="0.3">
      <c r="A86" s="4" t="s">
        <v>328</v>
      </c>
      <c r="B86" s="4" t="s">
        <v>329</v>
      </c>
      <c r="C86" s="4" t="s">
        <v>31</v>
      </c>
      <c r="D86" s="4" t="s">
        <v>261</v>
      </c>
      <c r="E86" s="4" t="s">
        <v>330</v>
      </c>
      <c r="F86" s="4">
        <v>68</v>
      </c>
      <c r="G86" s="4" t="str">
        <f>VLOOKUP(tblData[[#This Row],[Bill Amount]],Table2[#All],2,TRUE)</f>
        <v>$0-$99</v>
      </c>
    </row>
    <row r="87" spans="1:7" x14ac:dyDescent="0.3">
      <c r="A87" s="4" t="s">
        <v>331</v>
      </c>
      <c r="B87" s="4" t="s">
        <v>332</v>
      </c>
      <c r="C87" s="4" t="s">
        <v>31</v>
      </c>
      <c r="D87" s="4" t="s">
        <v>333</v>
      </c>
      <c r="E87" s="4" t="s">
        <v>53</v>
      </c>
      <c r="F87" s="4">
        <v>200</v>
      </c>
      <c r="G87" s="4" t="str">
        <f>VLOOKUP(tblData[[#This Row],[Bill Amount]],Table2[#All],2,TRUE)</f>
        <v>$200-$399</v>
      </c>
    </row>
    <row r="88" spans="1:7" x14ac:dyDescent="0.3">
      <c r="A88" s="4" t="s">
        <v>334</v>
      </c>
      <c r="B88" s="4" t="s">
        <v>335</v>
      </c>
      <c r="C88" s="4" t="s">
        <v>26</v>
      </c>
      <c r="D88" s="4" t="s">
        <v>277</v>
      </c>
      <c r="E88" s="4" t="s">
        <v>278</v>
      </c>
      <c r="F88" s="4">
        <v>96</v>
      </c>
      <c r="G88" s="4" t="str">
        <f>VLOOKUP(tblData[[#This Row],[Bill Amount]],Table2[#All],2,TRUE)</f>
        <v>$0-$99</v>
      </c>
    </row>
    <row r="89" spans="1:7" x14ac:dyDescent="0.3">
      <c r="A89" s="4" t="s">
        <v>336</v>
      </c>
      <c r="B89" s="4" t="s">
        <v>337</v>
      </c>
      <c r="C89" s="4" t="s">
        <v>26</v>
      </c>
      <c r="D89" s="4" t="s">
        <v>48</v>
      </c>
      <c r="E89" s="4" t="s">
        <v>338</v>
      </c>
      <c r="F89" s="4">
        <v>120</v>
      </c>
      <c r="G89" s="4" t="str">
        <f>VLOOKUP(tblData[[#This Row],[Bill Amount]],Table2[#All],2,TRUE)</f>
        <v>$100-$199</v>
      </c>
    </row>
    <row r="90" spans="1:7" x14ac:dyDescent="0.3">
      <c r="A90" s="4" t="s">
        <v>339</v>
      </c>
      <c r="B90" s="4" t="s">
        <v>340</v>
      </c>
      <c r="C90" s="4" t="s">
        <v>31</v>
      </c>
      <c r="D90" s="4" t="s">
        <v>341</v>
      </c>
      <c r="E90" s="4" t="s">
        <v>169</v>
      </c>
      <c r="F90" s="4">
        <v>54</v>
      </c>
      <c r="G90" s="4" t="str">
        <f>VLOOKUP(tblData[[#This Row],[Bill Amount]],Table2[#All],2,TRUE)</f>
        <v>$0-$99</v>
      </c>
    </row>
    <row r="91" spans="1:7" x14ac:dyDescent="0.3">
      <c r="A91" s="4" t="s">
        <v>342</v>
      </c>
      <c r="B91" s="4" t="s">
        <v>343</v>
      </c>
      <c r="C91" s="4" t="s">
        <v>26</v>
      </c>
      <c r="D91" s="4" t="s">
        <v>135</v>
      </c>
      <c r="E91" s="4" t="s">
        <v>53</v>
      </c>
      <c r="F91" s="4">
        <v>71</v>
      </c>
      <c r="G91" s="4" t="str">
        <f>VLOOKUP(tblData[[#This Row],[Bill Amount]],Table2[#All],2,TRUE)</f>
        <v>$0-$99</v>
      </c>
    </row>
    <row r="92" spans="1:7" x14ac:dyDescent="0.3">
      <c r="A92" s="4" t="s">
        <v>344</v>
      </c>
      <c r="B92" s="4" t="s">
        <v>345</v>
      </c>
      <c r="C92" s="4" t="s">
        <v>26</v>
      </c>
      <c r="D92" s="4" t="s">
        <v>346</v>
      </c>
      <c r="E92" s="4" t="s">
        <v>264</v>
      </c>
      <c r="F92" s="4">
        <v>63</v>
      </c>
      <c r="G92" s="4" t="str">
        <f>VLOOKUP(tblData[[#This Row],[Bill Amount]],Table2[#All],2,TRUE)</f>
        <v>$0-$99</v>
      </c>
    </row>
    <row r="93" spans="1:7" x14ac:dyDescent="0.3">
      <c r="A93" s="4" t="s">
        <v>347</v>
      </c>
      <c r="B93" s="4" t="s">
        <v>348</v>
      </c>
      <c r="C93" s="4" t="s">
        <v>26</v>
      </c>
      <c r="D93" s="4" t="s">
        <v>349</v>
      </c>
      <c r="E93" s="4" t="s">
        <v>350</v>
      </c>
      <c r="F93" s="4">
        <v>171</v>
      </c>
      <c r="G93" s="4" t="str">
        <f>VLOOKUP(tblData[[#This Row],[Bill Amount]],Table2[#All],2,TRUE)</f>
        <v>$100-$199</v>
      </c>
    </row>
    <row r="94" spans="1:7" x14ac:dyDescent="0.3">
      <c r="A94" s="4" t="s">
        <v>351</v>
      </c>
      <c r="B94" s="4" t="s">
        <v>352</v>
      </c>
      <c r="C94" s="4" t="s">
        <v>26</v>
      </c>
      <c r="D94" s="4" t="s">
        <v>353</v>
      </c>
      <c r="E94" s="4" t="s">
        <v>354</v>
      </c>
      <c r="F94" s="4">
        <v>163</v>
      </c>
      <c r="G94" s="4" t="str">
        <f>VLOOKUP(tblData[[#This Row],[Bill Amount]],Table2[#All],2,TRUE)</f>
        <v>$100-$199</v>
      </c>
    </row>
    <row r="95" spans="1:7" x14ac:dyDescent="0.3">
      <c r="A95" s="4" t="s">
        <v>355</v>
      </c>
      <c r="B95" s="4" t="s">
        <v>356</v>
      </c>
      <c r="C95" s="4" t="s">
        <v>26</v>
      </c>
      <c r="D95" s="4" t="s">
        <v>357</v>
      </c>
      <c r="E95" s="4" t="s">
        <v>358</v>
      </c>
      <c r="F95" s="4">
        <v>187</v>
      </c>
      <c r="G95" s="4" t="str">
        <f>VLOOKUP(tblData[[#This Row],[Bill Amount]],Table2[#All],2,TRUE)</f>
        <v>$100-$199</v>
      </c>
    </row>
    <row r="96" spans="1:7" x14ac:dyDescent="0.3">
      <c r="A96" s="4" t="s">
        <v>359</v>
      </c>
      <c r="B96" s="4" t="s">
        <v>360</v>
      </c>
      <c r="C96" s="4" t="s">
        <v>16</v>
      </c>
      <c r="D96" s="4" t="s">
        <v>361</v>
      </c>
      <c r="E96" s="4" t="s">
        <v>362</v>
      </c>
      <c r="F96" s="4">
        <v>87</v>
      </c>
      <c r="G96" s="4" t="str">
        <f>VLOOKUP(tblData[[#This Row],[Bill Amount]],Table2[#All],2,TRUE)</f>
        <v>$0-$99</v>
      </c>
    </row>
    <row r="97" spans="1:7" x14ac:dyDescent="0.3">
      <c r="A97" s="4" t="s">
        <v>363</v>
      </c>
      <c r="B97" s="4" t="s">
        <v>364</v>
      </c>
      <c r="C97" s="4" t="s">
        <v>26</v>
      </c>
      <c r="D97" s="4" t="s">
        <v>154</v>
      </c>
      <c r="E97" s="4" t="s">
        <v>365</v>
      </c>
      <c r="F97" s="4">
        <v>85</v>
      </c>
      <c r="G97" s="4" t="str">
        <f>VLOOKUP(tblData[[#This Row],[Bill Amount]],Table2[#All],2,TRUE)</f>
        <v>$0-$99</v>
      </c>
    </row>
    <row r="98" spans="1:7" x14ac:dyDescent="0.3">
      <c r="A98" s="4" t="s">
        <v>366</v>
      </c>
      <c r="B98" s="4" t="s">
        <v>367</v>
      </c>
      <c r="C98" s="4" t="s">
        <v>31</v>
      </c>
      <c r="D98" s="4" t="s">
        <v>368</v>
      </c>
      <c r="E98" s="4" t="s">
        <v>69</v>
      </c>
      <c r="F98" s="4">
        <v>85</v>
      </c>
      <c r="G98" s="4" t="str">
        <f>VLOOKUP(tblData[[#This Row],[Bill Amount]],Table2[#All],2,TRUE)</f>
        <v>$0-$99</v>
      </c>
    </row>
    <row r="99" spans="1:7" x14ac:dyDescent="0.3">
      <c r="A99" s="4" t="s">
        <v>369</v>
      </c>
      <c r="B99" s="4" t="s">
        <v>370</v>
      </c>
      <c r="C99" s="4" t="s">
        <v>21</v>
      </c>
      <c r="D99" s="4" t="s">
        <v>371</v>
      </c>
      <c r="E99" s="4" t="s">
        <v>372</v>
      </c>
      <c r="F99" s="4">
        <v>93</v>
      </c>
      <c r="G99" s="4" t="str">
        <f>VLOOKUP(tblData[[#This Row],[Bill Amount]],Table2[#All],2,TRUE)</f>
        <v>$0-$99</v>
      </c>
    </row>
    <row r="100" spans="1:7" x14ac:dyDescent="0.3">
      <c r="A100" s="4" t="s">
        <v>373</v>
      </c>
      <c r="B100" s="4" t="s">
        <v>374</v>
      </c>
      <c r="C100" s="4" t="s">
        <v>16</v>
      </c>
      <c r="D100" s="4" t="s">
        <v>375</v>
      </c>
      <c r="E100" s="4" t="s">
        <v>128</v>
      </c>
      <c r="F100" s="4">
        <v>182</v>
      </c>
      <c r="G100" s="4" t="str">
        <f>VLOOKUP(tblData[[#This Row],[Bill Amount]],Table2[#All],2,TRUE)</f>
        <v>$100-$199</v>
      </c>
    </row>
    <row r="101" spans="1:7" x14ac:dyDescent="0.3">
      <c r="A101" s="4" t="s">
        <v>376</v>
      </c>
      <c r="B101" s="4" t="s">
        <v>377</v>
      </c>
      <c r="C101" s="4" t="s">
        <v>16</v>
      </c>
      <c r="D101" s="4" t="s">
        <v>378</v>
      </c>
      <c r="E101" s="4" t="s">
        <v>379</v>
      </c>
      <c r="F101" s="4">
        <v>127</v>
      </c>
      <c r="G101" s="4" t="str">
        <f>VLOOKUP(tblData[[#This Row],[Bill Amount]],Table2[#All],2,TRUE)</f>
        <v>$100-$199</v>
      </c>
    </row>
    <row r="102" spans="1:7" x14ac:dyDescent="0.3">
      <c r="A102" s="4" t="s">
        <v>380</v>
      </c>
      <c r="B102" s="4" t="s">
        <v>381</v>
      </c>
      <c r="C102" s="4" t="s">
        <v>26</v>
      </c>
      <c r="D102" s="4" t="s">
        <v>271</v>
      </c>
      <c r="E102" s="4" t="s">
        <v>382</v>
      </c>
      <c r="F102" s="4">
        <v>92</v>
      </c>
      <c r="G102" s="4" t="str">
        <f>VLOOKUP(tblData[[#This Row],[Bill Amount]],Table2[#All],2,TRUE)</f>
        <v>$0-$99</v>
      </c>
    </row>
    <row r="103" spans="1:7" x14ac:dyDescent="0.3">
      <c r="A103" s="4" t="s">
        <v>383</v>
      </c>
      <c r="B103" s="4" t="s">
        <v>384</v>
      </c>
      <c r="C103" s="4" t="s">
        <v>26</v>
      </c>
      <c r="D103" s="4" t="s">
        <v>192</v>
      </c>
      <c r="E103" s="4" t="s">
        <v>49</v>
      </c>
      <c r="F103" s="4">
        <v>73</v>
      </c>
      <c r="G103" s="4" t="str">
        <f>VLOOKUP(tblData[[#This Row],[Bill Amount]],Table2[#All],2,TRUE)</f>
        <v>$0-$99</v>
      </c>
    </row>
    <row r="104" spans="1:7" x14ac:dyDescent="0.3">
      <c r="A104" s="4" t="s">
        <v>385</v>
      </c>
      <c r="B104" s="4" t="s">
        <v>386</v>
      </c>
      <c r="C104" s="4" t="s">
        <v>31</v>
      </c>
      <c r="D104" s="4" t="s">
        <v>387</v>
      </c>
      <c r="E104" s="4" t="s">
        <v>388</v>
      </c>
      <c r="F104" s="4">
        <v>82</v>
      </c>
      <c r="G104" s="4" t="str">
        <f>VLOOKUP(tblData[[#This Row],[Bill Amount]],Table2[#All],2,TRUE)</f>
        <v>$0-$99</v>
      </c>
    </row>
    <row r="105" spans="1:7" x14ac:dyDescent="0.3">
      <c r="A105" s="4" t="s">
        <v>389</v>
      </c>
      <c r="B105" s="4" t="s">
        <v>390</v>
      </c>
      <c r="C105" s="4" t="s">
        <v>31</v>
      </c>
      <c r="D105" s="4" t="s">
        <v>295</v>
      </c>
      <c r="E105" s="4" t="s">
        <v>235</v>
      </c>
      <c r="F105" s="4">
        <v>114</v>
      </c>
      <c r="G105" s="4" t="str">
        <f>VLOOKUP(tblData[[#This Row],[Bill Amount]],Table2[#All],2,TRUE)</f>
        <v>$100-$199</v>
      </c>
    </row>
    <row r="106" spans="1:7" x14ac:dyDescent="0.3">
      <c r="A106" s="4" t="s">
        <v>391</v>
      </c>
      <c r="B106" s="4" t="s">
        <v>392</v>
      </c>
      <c r="C106" s="4" t="s">
        <v>16</v>
      </c>
      <c r="D106" s="4" t="s">
        <v>393</v>
      </c>
      <c r="E106" s="4" t="s">
        <v>394</v>
      </c>
      <c r="F106" s="4">
        <v>86</v>
      </c>
      <c r="G106" s="4" t="str">
        <f>VLOOKUP(tblData[[#This Row],[Bill Amount]],Table2[#All],2,TRUE)</f>
        <v>$0-$99</v>
      </c>
    </row>
    <row r="107" spans="1:7" x14ac:dyDescent="0.3">
      <c r="A107" s="4" t="s">
        <v>395</v>
      </c>
      <c r="B107" s="4" t="s">
        <v>396</v>
      </c>
      <c r="C107" s="4" t="s">
        <v>16</v>
      </c>
      <c r="D107" s="4" t="s">
        <v>397</v>
      </c>
      <c r="E107" s="4" t="s">
        <v>398</v>
      </c>
      <c r="F107" s="4">
        <v>107</v>
      </c>
      <c r="G107" s="4" t="str">
        <f>VLOOKUP(tblData[[#This Row],[Bill Amount]],Table2[#All],2,TRUE)</f>
        <v>$100-$199</v>
      </c>
    </row>
    <row r="108" spans="1:7" x14ac:dyDescent="0.3">
      <c r="A108" s="4" t="s">
        <v>399</v>
      </c>
      <c r="B108" s="4" t="s">
        <v>400</v>
      </c>
      <c r="C108" s="4" t="s">
        <v>26</v>
      </c>
      <c r="D108" s="4" t="s">
        <v>115</v>
      </c>
      <c r="E108" s="4" t="s">
        <v>37</v>
      </c>
      <c r="F108" s="4">
        <v>97</v>
      </c>
      <c r="G108" s="4" t="str">
        <f>VLOOKUP(tblData[[#This Row],[Bill Amount]],Table2[#All],2,TRUE)</f>
        <v>$0-$99</v>
      </c>
    </row>
    <row r="109" spans="1:7" x14ac:dyDescent="0.3">
      <c r="A109" s="4" t="s">
        <v>401</v>
      </c>
      <c r="B109" s="4" t="s">
        <v>402</v>
      </c>
      <c r="C109" s="4" t="s">
        <v>26</v>
      </c>
      <c r="D109" s="4" t="s">
        <v>88</v>
      </c>
      <c r="E109" s="4" t="s">
        <v>147</v>
      </c>
      <c r="F109" s="4">
        <v>122</v>
      </c>
      <c r="G109" s="4" t="str">
        <f>VLOOKUP(tblData[[#This Row],[Bill Amount]],Table2[#All],2,TRUE)</f>
        <v>$100-$199</v>
      </c>
    </row>
    <row r="110" spans="1:7" x14ac:dyDescent="0.3">
      <c r="A110" s="4" t="s">
        <v>403</v>
      </c>
      <c r="B110" s="4" t="s">
        <v>404</v>
      </c>
      <c r="C110" s="4" t="s">
        <v>26</v>
      </c>
      <c r="D110" s="4" t="s">
        <v>405</v>
      </c>
      <c r="E110" s="4" t="s">
        <v>189</v>
      </c>
      <c r="F110" s="4">
        <v>137</v>
      </c>
      <c r="G110" s="4" t="str">
        <f>VLOOKUP(tblData[[#This Row],[Bill Amount]],Table2[#All],2,TRUE)</f>
        <v>$100-$199</v>
      </c>
    </row>
    <row r="111" spans="1:7" x14ac:dyDescent="0.3">
      <c r="A111" s="4" t="s">
        <v>406</v>
      </c>
      <c r="B111" s="4" t="s">
        <v>407</v>
      </c>
      <c r="C111" s="4" t="s">
        <v>16</v>
      </c>
      <c r="D111" s="4" t="s">
        <v>408</v>
      </c>
      <c r="E111" s="4" t="s">
        <v>409</v>
      </c>
      <c r="F111" s="4">
        <v>132</v>
      </c>
      <c r="G111" s="4" t="str">
        <f>VLOOKUP(tblData[[#This Row],[Bill Amount]],Table2[#All],2,TRUE)</f>
        <v>$100-$199</v>
      </c>
    </row>
    <row r="112" spans="1:7" x14ac:dyDescent="0.3">
      <c r="A112" s="4" t="s">
        <v>410</v>
      </c>
      <c r="B112" s="4" t="s">
        <v>411</v>
      </c>
      <c r="C112" s="4" t="s">
        <v>31</v>
      </c>
      <c r="D112" s="4" t="s">
        <v>412</v>
      </c>
      <c r="E112" s="4" t="s">
        <v>93</v>
      </c>
      <c r="F112" s="4">
        <v>129</v>
      </c>
      <c r="G112" s="4" t="str">
        <f>VLOOKUP(tblData[[#This Row],[Bill Amount]],Table2[#All],2,TRUE)</f>
        <v>$100-$199</v>
      </c>
    </row>
    <row r="113" spans="1:7" x14ac:dyDescent="0.3">
      <c r="A113" s="4" t="s">
        <v>413</v>
      </c>
      <c r="B113" s="4" t="s">
        <v>414</v>
      </c>
      <c r="C113" s="4" t="s">
        <v>26</v>
      </c>
      <c r="D113" s="4" t="s">
        <v>415</v>
      </c>
      <c r="E113" s="4" t="s">
        <v>235</v>
      </c>
      <c r="F113" s="4">
        <v>176</v>
      </c>
      <c r="G113" s="4" t="str">
        <f>VLOOKUP(tblData[[#This Row],[Bill Amount]],Table2[#All],2,TRUE)</f>
        <v>$100-$199</v>
      </c>
    </row>
    <row r="114" spans="1:7" x14ac:dyDescent="0.3">
      <c r="A114" s="4" t="s">
        <v>416</v>
      </c>
      <c r="B114" s="4" t="s">
        <v>417</v>
      </c>
      <c r="C114" s="4" t="s">
        <v>31</v>
      </c>
      <c r="D114" s="4" t="s">
        <v>418</v>
      </c>
      <c r="E114" s="4" t="s">
        <v>419</v>
      </c>
      <c r="F114" s="4">
        <v>103</v>
      </c>
      <c r="G114" s="4" t="str">
        <f>VLOOKUP(tblData[[#This Row],[Bill Amount]],Table2[#All],2,TRUE)</f>
        <v>$100-$199</v>
      </c>
    </row>
    <row r="115" spans="1:7" x14ac:dyDescent="0.3">
      <c r="A115" s="4" t="s">
        <v>420</v>
      </c>
      <c r="B115" s="4" t="s">
        <v>421</v>
      </c>
      <c r="C115" s="4" t="s">
        <v>16</v>
      </c>
      <c r="D115" s="4" t="s">
        <v>422</v>
      </c>
      <c r="E115" s="4" t="s">
        <v>423</v>
      </c>
      <c r="F115" s="4">
        <v>87</v>
      </c>
      <c r="G115" s="4" t="str">
        <f>VLOOKUP(tblData[[#This Row],[Bill Amount]],Table2[#All],2,TRUE)</f>
        <v>$0-$99</v>
      </c>
    </row>
    <row r="116" spans="1:7" x14ac:dyDescent="0.3">
      <c r="A116" s="4" t="s">
        <v>424</v>
      </c>
      <c r="B116" s="4" t="s">
        <v>425</v>
      </c>
      <c r="C116" s="4" t="s">
        <v>21</v>
      </c>
      <c r="D116" s="4" t="s">
        <v>426</v>
      </c>
      <c r="E116" s="4" t="s">
        <v>427</v>
      </c>
      <c r="F116" s="4">
        <v>50</v>
      </c>
      <c r="G116" s="4" t="str">
        <f>VLOOKUP(tblData[[#This Row],[Bill Amount]],Table2[#All],2,TRUE)</f>
        <v>$0-$99</v>
      </c>
    </row>
    <row r="117" spans="1:7" x14ac:dyDescent="0.3">
      <c r="A117" s="4" t="s">
        <v>428</v>
      </c>
      <c r="B117" s="4" t="s">
        <v>429</v>
      </c>
      <c r="C117" s="4" t="s">
        <v>16</v>
      </c>
      <c r="D117" s="4" t="s">
        <v>430</v>
      </c>
      <c r="E117" s="4" t="s">
        <v>128</v>
      </c>
      <c r="F117" s="4">
        <v>179</v>
      </c>
      <c r="G117" s="4" t="str">
        <f>VLOOKUP(tblData[[#This Row],[Bill Amount]],Table2[#All],2,TRUE)</f>
        <v>$100-$199</v>
      </c>
    </row>
    <row r="118" spans="1:7" x14ac:dyDescent="0.3">
      <c r="A118" s="4" t="s">
        <v>431</v>
      </c>
      <c r="B118" s="4" t="s">
        <v>432</v>
      </c>
      <c r="C118" s="4" t="s">
        <v>16</v>
      </c>
      <c r="D118" s="4" t="s">
        <v>433</v>
      </c>
      <c r="E118" s="4" t="s">
        <v>434</v>
      </c>
      <c r="F118" s="4">
        <v>186</v>
      </c>
      <c r="G118" s="4" t="str">
        <f>VLOOKUP(tblData[[#This Row],[Bill Amount]],Table2[#All],2,TRUE)</f>
        <v>$100-$199</v>
      </c>
    </row>
    <row r="119" spans="1:7" x14ac:dyDescent="0.3">
      <c r="A119" s="4" t="s">
        <v>435</v>
      </c>
      <c r="B119" s="4" t="s">
        <v>436</v>
      </c>
      <c r="C119" s="4" t="s">
        <v>21</v>
      </c>
      <c r="D119" s="4" t="s">
        <v>437</v>
      </c>
      <c r="E119" s="4" t="s">
        <v>320</v>
      </c>
      <c r="F119" s="4">
        <v>172</v>
      </c>
      <c r="G119" s="4" t="str">
        <f>VLOOKUP(tblData[[#This Row],[Bill Amount]],Table2[#All],2,TRUE)</f>
        <v>$100-$199</v>
      </c>
    </row>
    <row r="120" spans="1:7" x14ac:dyDescent="0.3">
      <c r="A120" s="4" t="s">
        <v>438</v>
      </c>
      <c r="B120" s="4" t="s">
        <v>439</v>
      </c>
      <c r="C120" s="4" t="s">
        <v>31</v>
      </c>
      <c r="D120" s="4" t="s">
        <v>440</v>
      </c>
      <c r="E120" s="4" t="s">
        <v>441</v>
      </c>
      <c r="F120" s="4">
        <v>79</v>
      </c>
      <c r="G120" s="4" t="str">
        <f>VLOOKUP(tblData[[#This Row],[Bill Amount]],Table2[#All],2,TRUE)</f>
        <v>$0-$99</v>
      </c>
    </row>
    <row r="121" spans="1:7" x14ac:dyDescent="0.3">
      <c r="A121" s="4" t="s">
        <v>442</v>
      </c>
      <c r="B121" s="4" t="s">
        <v>443</v>
      </c>
      <c r="C121" s="4" t="s">
        <v>16</v>
      </c>
      <c r="D121" s="4" t="s">
        <v>444</v>
      </c>
      <c r="E121" s="4" t="s">
        <v>18</v>
      </c>
      <c r="F121" s="4">
        <v>185</v>
      </c>
      <c r="G121" s="4" t="str">
        <f>VLOOKUP(tblData[[#This Row],[Bill Amount]],Table2[#All],2,TRUE)</f>
        <v>$100-$199</v>
      </c>
    </row>
    <row r="122" spans="1:7" x14ac:dyDescent="0.3">
      <c r="A122" s="4" t="s">
        <v>445</v>
      </c>
      <c r="B122" s="4" t="s">
        <v>446</v>
      </c>
      <c r="C122" s="4" t="s">
        <v>16</v>
      </c>
      <c r="D122" s="4" t="s">
        <v>447</v>
      </c>
      <c r="E122" s="4" t="s">
        <v>448</v>
      </c>
      <c r="F122" s="4">
        <v>176</v>
      </c>
      <c r="G122" s="4" t="str">
        <f>VLOOKUP(tblData[[#This Row],[Bill Amount]],Table2[#All],2,TRUE)</f>
        <v>$100-$199</v>
      </c>
    </row>
    <row r="123" spans="1:7" x14ac:dyDescent="0.3">
      <c r="A123" s="4" t="s">
        <v>449</v>
      </c>
      <c r="B123" s="4" t="s">
        <v>450</v>
      </c>
      <c r="C123" s="4" t="s">
        <v>16</v>
      </c>
      <c r="D123" s="4" t="s">
        <v>451</v>
      </c>
      <c r="E123" s="4" t="s">
        <v>23</v>
      </c>
      <c r="F123" s="4">
        <v>195</v>
      </c>
      <c r="G123" s="4" t="str">
        <f>VLOOKUP(tblData[[#This Row],[Bill Amount]],Table2[#All],2,TRUE)</f>
        <v>$100-$199</v>
      </c>
    </row>
    <row r="124" spans="1:7" x14ac:dyDescent="0.3">
      <c r="A124" s="4" t="s">
        <v>452</v>
      </c>
      <c r="B124" s="4" t="s">
        <v>453</v>
      </c>
      <c r="C124" s="4" t="s">
        <v>26</v>
      </c>
      <c r="D124" s="4" t="s">
        <v>454</v>
      </c>
      <c r="E124" s="4" t="s">
        <v>53</v>
      </c>
      <c r="F124" s="4">
        <v>80</v>
      </c>
      <c r="G124" s="4" t="str">
        <f>VLOOKUP(tblData[[#This Row],[Bill Amount]],Table2[#All],2,TRUE)</f>
        <v>$0-$99</v>
      </c>
    </row>
    <row r="125" spans="1:7" x14ac:dyDescent="0.3">
      <c r="A125" s="4" t="s">
        <v>455</v>
      </c>
      <c r="B125" s="4" t="s">
        <v>456</v>
      </c>
      <c r="C125" s="4" t="s">
        <v>26</v>
      </c>
      <c r="D125" s="4" t="s">
        <v>457</v>
      </c>
      <c r="E125" s="4" t="s">
        <v>458</v>
      </c>
      <c r="F125" s="4">
        <v>176</v>
      </c>
      <c r="G125" s="4" t="str">
        <f>VLOOKUP(tblData[[#This Row],[Bill Amount]],Table2[#All],2,TRUE)</f>
        <v>$100-$199</v>
      </c>
    </row>
    <row r="126" spans="1:7" x14ac:dyDescent="0.3">
      <c r="A126" s="4" t="s">
        <v>459</v>
      </c>
      <c r="B126" s="4" t="s">
        <v>460</v>
      </c>
      <c r="C126" s="4" t="s">
        <v>26</v>
      </c>
      <c r="D126" s="4" t="s">
        <v>461</v>
      </c>
      <c r="E126" s="4" t="s">
        <v>462</v>
      </c>
      <c r="F126" s="4">
        <v>125</v>
      </c>
      <c r="G126" s="4" t="str">
        <f>VLOOKUP(tblData[[#This Row],[Bill Amount]],Table2[#All],2,TRUE)</f>
        <v>$100-$199</v>
      </c>
    </row>
    <row r="127" spans="1:7" x14ac:dyDescent="0.3">
      <c r="A127" s="4" t="s">
        <v>463</v>
      </c>
      <c r="B127" s="4" t="s">
        <v>464</v>
      </c>
      <c r="C127" s="4" t="s">
        <v>21</v>
      </c>
      <c r="D127" s="4" t="s">
        <v>378</v>
      </c>
      <c r="E127" s="4" t="s">
        <v>358</v>
      </c>
      <c r="F127" s="4">
        <v>182</v>
      </c>
      <c r="G127" s="4" t="str">
        <f>VLOOKUP(tblData[[#This Row],[Bill Amount]],Table2[#All],2,TRUE)</f>
        <v>$100-$199</v>
      </c>
    </row>
    <row r="128" spans="1:7" x14ac:dyDescent="0.3">
      <c r="A128" s="4" t="s">
        <v>465</v>
      </c>
      <c r="B128" s="4" t="s">
        <v>466</v>
      </c>
      <c r="C128" s="4" t="s">
        <v>26</v>
      </c>
      <c r="D128" s="4" t="s">
        <v>252</v>
      </c>
      <c r="E128" s="4" t="s">
        <v>419</v>
      </c>
      <c r="F128" s="4">
        <v>146</v>
      </c>
      <c r="G128" s="4" t="str">
        <f>VLOOKUP(tblData[[#This Row],[Bill Amount]],Table2[#All],2,TRUE)</f>
        <v>$100-$199</v>
      </c>
    </row>
    <row r="129" spans="1:7" x14ac:dyDescent="0.3">
      <c r="A129" s="4" t="s">
        <v>467</v>
      </c>
      <c r="B129" s="4" t="s">
        <v>468</v>
      </c>
      <c r="C129" s="4" t="s">
        <v>16</v>
      </c>
      <c r="D129" s="4" t="s">
        <v>469</v>
      </c>
      <c r="E129" s="4" t="s">
        <v>470</v>
      </c>
      <c r="F129" s="4">
        <v>128</v>
      </c>
      <c r="G129" s="4" t="str">
        <f>VLOOKUP(tblData[[#This Row],[Bill Amount]],Table2[#All],2,TRUE)</f>
        <v>$100-$199</v>
      </c>
    </row>
    <row r="130" spans="1:7" x14ac:dyDescent="0.3">
      <c r="A130" s="4" t="s">
        <v>471</v>
      </c>
      <c r="B130" s="4" t="s">
        <v>472</v>
      </c>
      <c r="C130" s="4" t="s">
        <v>16</v>
      </c>
      <c r="D130" s="4" t="s">
        <v>267</v>
      </c>
      <c r="E130" s="4" t="s">
        <v>473</v>
      </c>
      <c r="F130" s="4">
        <v>124</v>
      </c>
      <c r="G130" s="4" t="str">
        <f>VLOOKUP(tblData[[#This Row],[Bill Amount]],Table2[#All],2,TRUE)</f>
        <v>$100-$199</v>
      </c>
    </row>
    <row r="131" spans="1:7" x14ac:dyDescent="0.3">
      <c r="A131" s="4" t="s">
        <v>474</v>
      </c>
      <c r="B131" s="4" t="s">
        <v>475</v>
      </c>
      <c r="C131" s="4" t="s">
        <v>16</v>
      </c>
      <c r="D131" s="4" t="s">
        <v>119</v>
      </c>
      <c r="E131" s="4" t="s">
        <v>33</v>
      </c>
      <c r="F131" s="4">
        <v>162</v>
      </c>
      <c r="G131" s="4" t="str">
        <f>VLOOKUP(tblData[[#This Row],[Bill Amount]],Table2[#All],2,TRUE)</f>
        <v>$100-$199</v>
      </c>
    </row>
    <row r="132" spans="1:7" x14ac:dyDescent="0.3">
      <c r="A132" s="4" t="s">
        <v>476</v>
      </c>
      <c r="B132" s="4" t="s">
        <v>477</v>
      </c>
      <c r="C132" s="4" t="s">
        <v>26</v>
      </c>
      <c r="D132" s="4" t="s">
        <v>444</v>
      </c>
      <c r="E132" s="4" t="s">
        <v>299</v>
      </c>
      <c r="F132" s="4">
        <v>145</v>
      </c>
      <c r="G132" s="4" t="str">
        <f>VLOOKUP(tblData[[#This Row],[Bill Amount]],Table2[#All],2,TRUE)</f>
        <v>$100-$199</v>
      </c>
    </row>
    <row r="133" spans="1:7" x14ac:dyDescent="0.3">
      <c r="A133" s="4" t="s">
        <v>478</v>
      </c>
      <c r="B133" s="4" t="s">
        <v>479</v>
      </c>
      <c r="C133" s="4" t="s">
        <v>31</v>
      </c>
      <c r="D133" s="4" t="s">
        <v>172</v>
      </c>
      <c r="E133" s="4" t="s">
        <v>441</v>
      </c>
      <c r="F133" s="4">
        <v>62</v>
      </c>
      <c r="G133" s="4" t="str">
        <f>VLOOKUP(tblData[[#This Row],[Bill Amount]],Table2[#All],2,TRUE)</f>
        <v>$0-$99</v>
      </c>
    </row>
    <row r="134" spans="1:7" x14ac:dyDescent="0.3">
      <c r="A134" s="4" t="s">
        <v>480</v>
      </c>
      <c r="B134" s="4" t="s">
        <v>481</v>
      </c>
      <c r="C134" s="4" t="s">
        <v>31</v>
      </c>
      <c r="D134" s="4" t="s">
        <v>437</v>
      </c>
      <c r="E134" s="4" t="s">
        <v>482</v>
      </c>
      <c r="F134" s="4">
        <v>116</v>
      </c>
      <c r="G134" s="4" t="str">
        <f>VLOOKUP(tblData[[#This Row],[Bill Amount]],Table2[#All],2,TRUE)</f>
        <v>$100-$199</v>
      </c>
    </row>
    <row r="135" spans="1:7" x14ac:dyDescent="0.3">
      <c r="A135" s="4" t="s">
        <v>483</v>
      </c>
      <c r="B135" s="4" t="s">
        <v>484</v>
      </c>
      <c r="C135" s="4" t="s">
        <v>31</v>
      </c>
      <c r="D135" s="4" t="s">
        <v>485</v>
      </c>
      <c r="E135" s="4" t="s">
        <v>147</v>
      </c>
      <c r="F135" s="4">
        <v>104</v>
      </c>
      <c r="G135" s="4" t="str">
        <f>VLOOKUP(tblData[[#This Row],[Bill Amount]],Table2[#All],2,TRUE)</f>
        <v>$100-$199</v>
      </c>
    </row>
    <row r="136" spans="1:7" x14ac:dyDescent="0.3">
      <c r="A136" s="4" t="s">
        <v>486</v>
      </c>
      <c r="B136" s="4" t="s">
        <v>487</v>
      </c>
      <c r="C136" s="4" t="s">
        <v>21</v>
      </c>
      <c r="D136" s="4" t="s">
        <v>488</v>
      </c>
      <c r="E136" s="4" t="s">
        <v>489</v>
      </c>
      <c r="F136" s="4">
        <v>163</v>
      </c>
      <c r="G136" s="4" t="str">
        <f>VLOOKUP(tblData[[#This Row],[Bill Amount]],Table2[#All],2,TRUE)</f>
        <v>$100-$199</v>
      </c>
    </row>
    <row r="137" spans="1:7" x14ac:dyDescent="0.3">
      <c r="A137" s="4" t="s">
        <v>490</v>
      </c>
      <c r="B137" s="4" t="s">
        <v>491</v>
      </c>
      <c r="C137" s="4" t="s">
        <v>31</v>
      </c>
      <c r="D137" s="4" t="s">
        <v>492</v>
      </c>
      <c r="E137" s="4" t="s">
        <v>493</v>
      </c>
      <c r="F137" s="4">
        <v>82</v>
      </c>
      <c r="G137" s="4" t="str">
        <f>VLOOKUP(tblData[[#This Row],[Bill Amount]],Table2[#All],2,TRUE)</f>
        <v>$0-$99</v>
      </c>
    </row>
    <row r="138" spans="1:7" x14ac:dyDescent="0.3">
      <c r="A138" s="4" t="s">
        <v>494</v>
      </c>
      <c r="B138" s="4" t="s">
        <v>495</v>
      </c>
      <c r="C138" s="4" t="s">
        <v>31</v>
      </c>
      <c r="D138" s="4" t="s">
        <v>496</v>
      </c>
      <c r="E138" s="4" t="s">
        <v>497</v>
      </c>
      <c r="F138" s="4">
        <v>198</v>
      </c>
      <c r="G138" s="4" t="str">
        <f>VLOOKUP(tblData[[#This Row],[Bill Amount]],Table2[#All],2,TRUE)</f>
        <v>$100-$199</v>
      </c>
    </row>
    <row r="139" spans="1:7" x14ac:dyDescent="0.3">
      <c r="A139" s="4" t="s">
        <v>498</v>
      </c>
      <c r="B139" s="4" t="s">
        <v>499</v>
      </c>
      <c r="C139" s="4" t="s">
        <v>21</v>
      </c>
      <c r="D139" s="4" t="s">
        <v>451</v>
      </c>
      <c r="E139" s="4" t="s">
        <v>136</v>
      </c>
      <c r="F139" s="4">
        <v>186</v>
      </c>
      <c r="G139" s="4" t="str">
        <f>VLOOKUP(tblData[[#This Row],[Bill Amount]],Table2[#All],2,TRUE)</f>
        <v>$100-$199</v>
      </c>
    </row>
    <row r="140" spans="1:7" x14ac:dyDescent="0.3">
      <c r="A140" s="4" t="s">
        <v>500</v>
      </c>
      <c r="B140" s="4" t="s">
        <v>501</v>
      </c>
      <c r="C140" s="4" t="s">
        <v>21</v>
      </c>
      <c r="D140" s="4" t="s">
        <v>502</v>
      </c>
      <c r="E140" s="4" t="s">
        <v>116</v>
      </c>
      <c r="F140" s="4">
        <v>54</v>
      </c>
      <c r="G140" s="4" t="str">
        <f>VLOOKUP(tblData[[#This Row],[Bill Amount]],Table2[#All],2,TRUE)</f>
        <v>$0-$99</v>
      </c>
    </row>
    <row r="141" spans="1:7" x14ac:dyDescent="0.3">
      <c r="A141" s="4" t="s">
        <v>503</v>
      </c>
      <c r="B141" s="4" t="s">
        <v>504</v>
      </c>
      <c r="C141" s="4" t="s">
        <v>26</v>
      </c>
      <c r="D141" s="4" t="s">
        <v>131</v>
      </c>
      <c r="E141" s="4" t="s">
        <v>505</v>
      </c>
      <c r="F141" s="4">
        <v>88</v>
      </c>
      <c r="G141" s="4" t="str">
        <f>VLOOKUP(tblData[[#This Row],[Bill Amount]],Table2[#All],2,TRUE)</f>
        <v>$0-$99</v>
      </c>
    </row>
    <row r="142" spans="1:7" x14ac:dyDescent="0.3">
      <c r="A142" s="4" t="s">
        <v>506</v>
      </c>
      <c r="B142" s="4" t="s">
        <v>507</v>
      </c>
      <c r="C142" s="4" t="s">
        <v>31</v>
      </c>
      <c r="D142" s="4" t="s">
        <v>508</v>
      </c>
      <c r="E142" s="4" t="s">
        <v>509</v>
      </c>
      <c r="F142" s="4">
        <v>81</v>
      </c>
      <c r="G142" s="4" t="str">
        <f>VLOOKUP(tblData[[#This Row],[Bill Amount]],Table2[#All],2,TRUE)</f>
        <v>$0-$99</v>
      </c>
    </row>
    <row r="143" spans="1:7" x14ac:dyDescent="0.3">
      <c r="A143" s="4" t="s">
        <v>510</v>
      </c>
      <c r="B143" s="4" t="s">
        <v>511</v>
      </c>
      <c r="C143" s="4" t="s">
        <v>16</v>
      </c>
      <c r="D143" s="4" t="s">
        <v>393</v>
      </c>
      <c r="E143" s="4" t="s">
        <v>512</v>
      </c>
      <c r="F143" s="4">
        <v>158</v>
      </c>
      <c r="G143" s="4" t="str">
        <f>VLOOKUP(tblData[[#This Row],[Bill Amount]],Table2[#All],2,TRUE)</f>
        <v>$100-$199</v>
      </c>
    </row>
    <row r="144" spans="1:7" x14ac:dyDescent="0.3">
      <c r="A144" s="4" t="s">
        <v>513</v>
      </c>
      <c r="B144" s="4" t="s">
        <v>514</v>
      </c>
      <c r="C144" s="4" t="s">
        <v>21</v>
      </c>
      <c r="D144" s="4" t="s">
        <v>397</v>
      </c>
      <c r="E144" s="4" t="s">
        <v>362</v>
      </c>
      <c r="F144" s="4">
        <v>177</v>
      </c>
      <c r="G144" s="4" t="str">
        <f>VLOOKUP(tblData[[#This Row],[Bill Amount]],Table2[#All],2,TRUE)</f>
        <v>$100-$199</v>
      </c>
    </row>
    <row r="145" spans="1:7" x14ac:dyDescent="0.3">
      <c r="A145" s="4" t="s">
        <v>515</v>
      </c>
      <c r="B145" s="4" t="s">
        <v>516</v>
      </c>
      <c r="C145" s="4" t="s">
        <v>21</v>
      </c>
      <c r="D145" s="4" t="s">
        <v>517</v>
      </c>
      <c r="E145" s="4" t="s">
        <v>518</v>
      </c>
      <c r="F145" s="4">
        <v>200</v>
      </c>
      <c r="G145" s="4" t="str">
        <f>VLOOKUP(tblData[[#This Row],[Bill Amount]],Table2[#All],2,TRUE)</f>
        <v>$200-$399</v>
      </c>
    </row>
    <row r="146" spans="1:7" x14ac:dyDescent="0.3">
      <c r="A146" s="4" t="s">
        <v>519</v>
      </c>
      <c r="B146" s="4" t="s">
        <v>520</v>
      </c>
      <c r="C146" s="4" t="s">
        <v>21</v>
      </c>
      <c r="D146" s="4" t="s">
        <v>216</v>
      </c>
      <c r="E146" s="4" t="s">
        <v>521</v>
      </c>
      <c r="F146" s="4">
        <v>100</v>
      </c>
      <c r="G146" s="4" t="str">
        <f>VLOOKUP(tblData[[#This Row],[Bill Amount]],Table2[#All],2,TRUE)</f>
        <v>$100-$199</v>
      </c>
    </row>
    <row r="147" spans="1:7" x14ac:dyDescent="0.3">
      <c r="A147" s="4" t="s">
        <v>522</v>
      </c>
      <c r="B147" s="4" t="s">
        <v>523</v>
      </c>
      <c r="C147" s="4" t="s">
        <v>21</v>
      </c>
      <c r="D147" s="4" t="s">
        <v>524</v>
      </c>
      <c r="E147" s="4" t="s">
        <v>299</v>
      </c>
      <c r="F147" s="4">
        <v>162</v>
      </c>
      <c r="G147" s="4" t="str">
        <f>VLOOKUP(tblData[[#This Row],[Bill Amount]],Table2[#All],2,TRUE)</f>
        <v>$100-$199</v>
      </c>
    </row>
    <row r="148" spans="1:7" x14ac:dyDescent="0.3">
      <c r="A148" s="4" t="s">
        <v>525</v>
      </c>
      <c r="B148" s="4" t="s">
        <v>526</v>
      </c>
      <c r="C148" s="4" t="s">
        <v>21</v>
      </c>
      <c r="D148" s="4" t="s">
        <v>444</v>
      </c>
      <c r="E148" s="4" t="s">
        <v>527</v>
      </c>
      <c r="F148" s="4">
        <v>142</v>
      </c>
      <c r="G148" s="4" t="str">
        <f>VLOOKUP(tblData[[#This Row],[Bill Amount]],Table2[#All],2,TRUE)</f>
        <v>$100-$199</v>
      </c>
    </row>
    <row r="149" spans="1:7" x14ac:dyDescent="0.3">
      <c r="A149" s="4" t="s">
        <v>528</v>
      </c>
      <c r="B149" s="4" t="s">
        <v>529</v>
      </c>
      <c r="C149" s="4" t="s">
        <v>26</v>
      </c>
      <c r="D149" s="4" t="s">
        <v>433</v>
      </c>
      <c r="E149" s="4" t="s">
        <v>530</v>
      </c>
      <c r="F149" s="4">
        <v>137</v>
      </c>
      <c r="G149" s="4" t="str">
        <f>VLOOKUP(tblData[[#This Row],[Bill Amount]],Table2[#All],2,TRUE)</f>
        <v>$100-$199</v>
      </c>
    </row>
    <row r="150" spans="1:7" x14ac:dyDescent="0.3">
      <c r="A150" s="4" t="s">
        <v>531</v>
      </c>
      <c r="B150" s="4" t="s">
        <v>532</v>
      </c>
      <c r="C150" s="4" t="s">
        <v>26</v>
      </c>
      <c r="D150" s="4" t="s">
        <v>341</v>
      </c>
      <c r="E150" s="4" t="s">
        <v>128</v>
      </c>
      <c r="F150" s="4">
        <v>177</v>
      </c>
      <c r="G150" s="4" t="str">
        <f>VLOOKUP(tblData[[#This Row],[Bill Amount]],Table2[#All],2,TRUE)</f>
        <v>$100-$199</v>
      </c>
    </row>
    <row r="151" spans="1:7" x14ac:dyDescent="0.3">
      <c r="A151" s="4" t="s">
        <v>533</v>
      </c>
      <c r="B151" s="4" t="s">
        <v>534</v>
      </c>
      <c r="C151" s="4" t="s">
        <v>21</v>
      </c>
      <c r="D151" s="4" t="s">
        <v>535</v>
      </c>
      <c r="E151" s="4" t="s">
        <v>147</v>
      </c>
      <c r="F151" s="4">
        <v>147</v>
      </c>
      <c r="G151" s="4" t="str">
        <f>VLOOKUP(tblData[[#This Row],[Bill Amount]],Table2[#All],2,TRUE)</f>
        <v>$100-$199</v>
      </c>
    </row>
    <row r="152" spans="1:7" x14ac:dyDescent="0.3">
      <c r="A152" s="4" t="s">
        <v>536</v>
      </c>
      <c r="B152" s="4" t="s">
        <v>537</v>
      </c>
      <c r="C152" s="4" t="s">
        <v>16</v>
      </c>
      <c r="D152" s="4" t="s">
        <v>210</v>
      </c>
      <c r="E152" s="4" t="s">
        <v>93</v>
      </c>
      <c r="F152" s="4">
        <v>156</v>
      </c>
      <c r="G152" s="4" t="str">
        <f>VLOOKUP(tblData[[#This Row],[Bill Amount]],Table2[#All],2,TRUE)</f>
        <v>$100-$199</v>
      </c>
    </row>
    <row r="153" spans="1:7" x14ac:dyDescent="0.3">
      <c r="A153" s="4" t="s">
        <v>538</v>
      </c>
      <c r="B153" s="4" t="s">
        <v>539</v>
      </c>
      <c r="C153" s="4" t="s">
        <v>16</v>
      </c>
      <c r="D153" s="4" t="s">
        <v>517</v>
      </c>
      <c r="E153" s="4" t="s">
        <v>540</v>
      </c>
      <c r="F153" s="4">
        <v>90</v>
      </c>
      <c r="G153" s="4" t="str">
        <f>VLOOKUP(tblData[[#This Row],[Bill Amount]],Table2[#All],2,TRUE)</f>
        <v>$0-$99</v>
      </c>
    </row>
    <row r="154" spans="1:7" x14ac:dyDescent="0.3">
      <c r="A154" s="4" t="s">
        <v>541</v>
      </c>
      <c r="B154" s="4" t="s">
        <v>542</v>
      </c>
      <c r="C154" s="4" t="s">
        <v>16</v>
      </c>
      <c r="D154" s="4" t="s">
        <v>285</v>
      </c>
      <c r="E154" s="4" t="s">
        <v>419</v>
      </c>
      <c r="F154" s="4">
        <v>89</v>
      </c>
      <c r="G154" s="4" t="str">
        <f>VLOOKUP(tblData[[#This Row],[Bill Amount]],Table2[#All],2,TRUE)</f>
        <v>$0-$99</v>
      </c>
    </row>
    <row r="155" spans="1:7" x14ac:dyDescent="0.3">
      <c r="A155" s="4" t="s">
        <v>543</v>
      </c>
      <c r="B155" s="4" t="s">
        <v>544</v>
      </c>
      <c r="C155" s="4" t="s">
        <v>31</v>
      </c>
      <c r="D155" s="4" t="s">
        <v>80</v>
      </c>
      <c r="E155" s="4" t="s">
        <v>458</v>
      </c>
      <c r="F155" s="4">
        <v>59</v>
      </c>
      <c r="G155" s="4" t="str">
        <f>VLOOKUP(tblData[[#This Row],[Bill Amount]],Table2[#All],2,TRUE)</f>
        <v>$0-$99</v>
      </c>
    </row>
    <row r="156" spans="1:7" x14ac:dyDescent="0.3">
      <c r="A156" s="4" t="s">
        <v>545</v>
      </c>
      <c r="B156" s="4" t="s">
        <v>546</v>
      </c>
      <c r="C156" s="4" t="s">
        <v>26</v>
      </c>
      <c r="D156" s="4" t="s">
        <v>547</v>
      </c>
      <c r="E156" s="4" t="s">
        <v>482</v>
      </c>
      <c r="F156" s="4">
        <v>195</v>
      </c>
      <c r="G156" s="4" t="str">
        <f>VLOOKUP(tblData[[#This Row],[Bill Amount]],Table2[#All],2,TRUE)</f>
        <v>$100-$199</v>
      </c>
    </row>
    <row r="157" spans="1:7" x14ac:dyDescent="0.3">
      <c r="A157" s="4" t="s">
        <v>548</v>
      </c>
      <c r="B157" s="4" t="s">
        <v>549</v>
      </c>
      <c r="C157" s="4" t="s">
        <v>16</v>
      </c>
      <c r="D157" s="4" t="s">
        <v>550</v>
      </c>
      <c r="E157" s="4" t="s">
        <v>551</v>
      </c>
      <c r="F157" s="4">
        <v>82</v>
      </c>
      <c r="G157" s="4" t="str">
        <f>VLOOKUP(tblData[[#This Row],[Bill Amount]],Table2[#All],2,TRUE)</f>
        <v>$0-$99</v>
      </c>
    </row>
    <row r="158" spans="1:7" x14ac:dyDescent="0.3">
      <c r="A158" s="4" t="s">
        <v>552</v>
      </c>
      <c r="B158" s="4" t="s">
        <v>553</v>
      </c>
      <c r="C158" s="4" t="s">
        <v>21</v>
      </c>
      <c r="D158" s="4" t="s">
        <v>554</v>
      </c>
      <c r="E158" s="4" t="s">
        <v>555</v>
      </c>
      <c r="F158" s="4">
        <v>89</v>
      </c>
      <c r="G158" s="4" t="str">
        <f>VLOOKUP(tblData[[#This Row],[Bill Amount]],Table2[#All],2,TRUE)</f>
        <v>$0-$99</v>
      </c>
    </row>
    <row r="159" spans="1:7" x14ac:dyDescent="0.3">
      <c r="A159" s="4" t="s">
        <v>556</v>
      </c>
      <c r="B159" s="4" t="s">
        <v>557</v>
      </c>
      <c r="C159" s="4" t="s">
        <v>21</v>
      </c>
      <c r="D159" s="4" t="s">
        <v>72</v>
      </c>
      <c r="E159" s="4" t="s">
        <v>558</v>
      </c>
      <c r="F159" s="4">
        <v>192</v>
      </c>
      <c r="G159" s="4" t="str">
        <f>VLOOKUP(tblData[[#This Row],[Bill Amount]],Table2[#All],2,TRUE)</f>
        <v>$100-$199</v>
      </c>
    </row>
    <row r="160" spans="1:7" x14ac:dyDescent="0.3">
      <c r="A160" s="4" t="s">
        <v>559</v>
      </c>
      <c r="B160" s="4" t="s">
        <v>560</v>
      </c>
      <c r="C160" s="4" t="s">
        <v>31</v>
      </c>
      <c r="D160" s="4" t="s">
        <v>561</v>
      </c>
      <c r="E160" s="4" t="s">
        <v>562</v>
      </c>
      <c r="F160" s="4">
        <v>123</v>
      </c>
      <c r="G160" s="4" t="str">
        <f>VLOOKUP(tblData[[#This Row],[Bill Amount]],Table2[#All],2,TRUE)</f>
        <v>$100-$199</v>
      </c>
    </row>
    <row r="161" spans="1:7" x14ac:dyDescent="0.3">
      <c r="A161" s="4" t="s">
        <v>563</v>
      </c>
      <c r="B161" s="4" t="s">
        <v>564</v>
      </c>
      <c r="C161" s="4" t="s">
        <v>21</v>
      </c>
      <c r="D161" s="4" t="s">
        <v>565</v>
      </c>
      <c r="E161" s="4" t="s">
        <v>69</v>
      </c>
      <c r="F161" s="4">
        <v>190</v>
      </c>
      <c r="G161" s="4" t="str">
        <f>VLOOKUP(tblData[[#This Row],[Bill Amount]],Table2[#All],2,TRUE)</f>
        <v>$100-$199</v>
      </c>
    </row>
    <row r="162" spans="1:7" x14ac:dyDescent="0.3">
      <c r="A162" s="4" t="s">
        <v>566</v>
      </c>
      <c r="B162" s="4" t="s">
        <v>567</v>
      </c>
      <c r="C162" s="4" t="s">
        <v>31</v>
      </c>
      <c r="D162" s="4" t="s">
        <v>341</v>
      </c>
      <c r="E162" s="4" t="s">
        <v>568</v>
      </c>
      <c r="F162" s="4">
        <v>83</v>
      </c>
      <c r="G162" s="4" t="str">
        <f>VLOOKUP(tblData[[#This Row],[Bill Amount]],Table2[#All],2,TRUE)</f>
        <v>$0-$99</v>
      </c>
    </row>
    <row r="163" spans="1:7" x14ac:dyDescent="0.3">
      <c r="A163" s="4" t="s">
        <v>569</v>
      </c>
      <c r="B163" s="4" t="s">
        <v>570</v>
      </c>
      <c r="C163" s="4" t="s">
        <v>31</v>
      </c>
      <c r="D163" s="4" t="s">
        <v>172</v>
      </c>
      <c r="E163" s="4" t="s">
        <v>49</v>
      </c>
      <c r="F163" s="4">
        <v>99</v>
      </c>
      <c r="G163" s="4" t="str">
        <f>VLOOKUP(tblData[[#This Row],[Bill Amount]],Table2[#All],2,TRUE)</f>
        <v>$0-$99</v>
      </c>
    </row>
    <row r="164" spans="1:7" x14ac:dyDescent="0.3">
      <c r="A164" s="4" t="s">
        <v>571</v>
      </c>
      <c r="B164" s="4" t="s">
        <v>572</v>
      </c>
      <c r="C164" s="4" t="s">
        <v>26</v>
      </c>
      <c r="D164" s="4" t="s">
        <v>375</v>
      </c>
      <c r="E164" s="4" t="s">
        <v>573</v>
      </c>
      <c r="F164" s="4">
        <v>70</v>
      </c>
      <c r="G164" s="4" t="str">
        <f>VLOOKUP(tblData[[#This Row],[Bill Amount]],Table2[#All],2,TRUE)</f>
        <v>$0-$99</v>
      </c>
    </row>
    <row r="165" spans="1:7" x14ac:dyDescent="0.3">
      <c r="A165" s="4" t="s">
        <v>574</v>
      </c>
      <c r="B165" s="4" t="s">
        <v>575</v>
      </c>
      <c r="C165" s="4" t="s">
        <v>26</v>
      </c>
      <c r="D165" s="4" t="s">
        <v>576</v>
      </c>
      <c r="E165" s="4" t="s">
        <v>577</v>
      </c>
      <c r="F165" s="4">
        <v>114</v>
      </c>
      <c r="G165" s="4" t="str">
        <f>VLOOKUP(tblData[[#This Row],[Bill Amount]],Table2[#All],2,TRUE)</f>
        <v>$100-$199</v>
      </c>
    </row>
    <row r="166" spans="1:7" x14ac:dyDescent="0.3">
      <c r="A166" s="4" t="s">
        <v>578</v>
      </c>
      <c r="B166" s="4" t="s">
        <v>579</v>
      </c>
      <c r="C166" s="4" t="s">
        <v>21</v>
      </c>
      <c r="D166" s="4" t="s">
        <v>234</v>
      </c>
      <c r="E166" s="4" t="s">
        <v>147</v>
      </c>
      <c r="F166" s="4">
        <v>187</v>
      </c>
      <c r="G166" s="4" t="str">
        <f>VLOOKUP(tblData[[#This Row],[Bill Amount]],Table2[#All],2,TRUE)</f>
        <v>$100-$199</v>
      </c>
    </row>
    <row r="167" spans="1:7" x14ac:dyDescent="0.3">
      <c r="A167" s="4" t="s">
        <v>580</v>
      </c>
      <c r="B167" s="4" t="s">
        <v>581</v>
      </c>
      <c r="C167" s="4" t="s">
        <v>16</v>
      </c>
      <c r="D167" s="4" t="s">
        <v>582</v>
      </c>
      <c r="E167" s="4" t="s">
        <v>583</v>
      </c>
      <c r="F167" s="4">
        <v>163</v>
      </c>
      <c r="G167" s="4" t="str">
        <f>VLOOKUP(tblData[[#This Row],[Bill Amount]],Table2[#All],2,TRUE)</f>
        <v>$100-$199</v>
      </c>
    </row>
    <row r="168" spans="1:7" x14ac:dyDescent="0.3">
      <c r="A168" s="4" t="s">
        <v>584</v>
      </c>
      <c r="B168" s="4" t="s">
        <v>585</v>
      </c>
      <c r="C168" s="4" t="s">
        <v>31</v>
      </c>
      <c r="D168" s="4" t="s">
        <v>447</v>
      </c>
      <c r="E168" s="4" t="s">
        <v>147</v>
      </c>
      <c r="F168" s="4">
        <v>66</v>
      </c>
      <c r="G168" s="4" t="str">
        <f>VLOOKUP(tblData[[#This Row],[Bill Amount]],Table2[#All],2,TRUE)</f>
        <v>$0-$99</v>
      </c>
    </row>
    <row r="169" spans="1:7" x14ac:dyDescent="0.3">
      <c r="A169" s="4" t="s">
        <v>586</v>
      </c>
      <c r="B169" s="4" t="s">
        <v>587</v>
      </c>
      <c r="C169" s="4" t="s">
        <v>31</v>
      </c>
      <c r="D169" s="4" t="s">
        <v>485</v>
      </c>
      <c r="E169" s="4" t="s">
        <v>419</v>
      </c>
      <c r="F169" s="4">
        <v>53</v>
      </c>
      <c r="G169" s="4" t="str">
        <f>VLOOKUP(tblData[[#This Row],[Bill Amount]],Table2[#All],2,TRUE)</f>
        <v>$0-$99</v>
      </c>
    </row>
    <row r="170" spans="1:7" x14ac:dyDescent="0.3">
      <c r="A170" s="4" t="s">
        <v>588</v>
      </c>
      <c r="B170" s="4" t="s">
        <v>589</v>
      </c>
      <c r="C170" s="4" t="s">
        <v>31</v>
      </c>
      <c r="D170" s="4" t="s">
        <v>590</v>
      </c>
      <c r="E170" s="4" t="s">
        <v>591</v>
      </c>
      <c r="F170" s="4">
        <v>169</v>
      </c>
      <c r="G170" s="4" t="str">
        <f>VLOOKUP(tblData[[#This Row],[Bill Amount]],Table2[#All],2,TRUE)</f>
        <v>$100-$199</v>
      </c>
    </row>
    <row r="171" spans="1:7" x14ac:dyDescent="0.3">
      <c r="A171" s="4" t="s">
        <v>592</v>
      </c>
      <c r="B171" s="4" t="s">
        <v>593</v>
      </c>
      <c r="C171" s="4" t="s">
        <v>16</v>
      </c>
      <c r="D171" s="4" t="s">
        <v>594</v>
      </c>
      <c r="E171" s="4" t="s">
        <v>69</v>
      </c>
      <c r="F171" s="4">
        <v>87</v>
      </c>
      <c r="G171" s="4" t="str">
        <f>VLOOKUP(tblData[[#This Row],[Bill Amount]],Table2[#All],2,TRUE)</f>
        <v>$0-$99</v>
      </c>
    </row>
    <row r="172" spans="1:7" x14ac:dyDescent="0.3">
      <c r="A172" s="4" t="s">
        <v>595</v>
      </c>
      <c r="B172" s="4" t="s">
        <v>596</v>
      </c>
      <c r="C172" s="4" t="s">
        <v>16</v>
      </c>
      <c r="D172" s="4" t="s">
        <v>127</v>
      </c>
      <c r="E172" s="4" t="s">
        <v>597</v>
      </c>
      <c r="F172" s="4">
        <v>69</v>
      </c>
      <c r="G172" s="4" t="str">
        <f>VLOOKUP(tblData[[#This Row],[Bill Amount]],Table2[#All],2,TRUE)</f>
        <v>$0-$99</v>
      </c>
    </row>
    <row r="173" spans="1:7" x14ac:dyDescent="0.3">
      <c r="A173" s="4" t="s">
        <v>598</v>
      </c>
      <c r="B173" s="4" t="s">
        <v>599</v>
      </c>
      <c r="C173" s="4" t="s">
        <v>21</v>
      </c>
      <c r="D173" s="4" t="s">
        <v>582</v>
      </c>
      <c r="E173" s="4" t="s">
        <v>128</v>
      </c>
      <c r="F173" s="4">
        <v>178</v>
      </c>
      <c r="G173" s="4" t="str">
        <f>VLOOKUP(tblData[[#This Row],[Bill Amount]],Table2[#All],2,TRUE)</f>
        <v>$100-$199</v>
      </c>
    </row>
    <row r="174" spans="1:7" x14ac:dyDescent="0.3">
      <c r="A174" s="4" t="s">
        <v>600</v>
      </c>
      <c r="B174" s="4" t="s">
        <v>601</v>
      </c>
      <c r="C174" s="4" t="s">
        <v>26</v>
      </c>
      <c r="D174" s="4" t="s">
        <v>602</v>
      </c>
      <c r="E174" s="4" t="s">
        <v>603</v>
      </c>
      <c r="F174" s="4">
        <v>141</v>
      </c>
      <c r="G174" s="4" t="str">
        <f>VLOOKUP(tblData[[#This Row],[Bill Amount]],Table2[#All],2,TRUE)</f>
        <v>$100-$199</v>
      </c>
    </row>
    <row r="175" spans="1:7" x14ac:dyDescent="0.3">
      <c r="A175" s="4" t="s">
        <v>604</v>
      </c>
      <c r="B175" s="4" t="s">
        <v>605</v>
      </c>
      <c r="C175" s="4" t="s">
        <v>21</v>
      </c>
      <c r="D175" s="4" t="s">
        <v>492</v>
      </c>
      <c r="E175" s="4" t="s">
        <v>606</v>
      </c>
      <c r="F175" s="4">
        <v>118</v>
      </c>
      <c r="G175" s="4" t="str">
        <f>VLOOKUP(tblData[[#This Row],[Bill Amount]],Table2[#All],2,TRUE)</f>
        <v>$100-$199</v>
      </c>
    </row>
    <row r="176" spans="1:7" x14ac:dyDescent="0.3">
      <c r="A176" s="4" t="s">
        <v>607</v>
      </c>
      <c r="B176" s="4" t="s">
        <v>608</v>
      </c>
      <c r="C176" s="4" t="s">
        <v>21</v>
      </c>
      <c r="D176" s="4" t="s">
        <v>127</v>
      </c>
      <c r="E176" s="4" t="s">
        <v>609</v>
      </c>
      <c r="F176" s="4">
        <v>51</v>
      </c>
      <c r="G176" s="4" t="str">
        <f>VLOOKUP(tblData[[#This Row],[Bill Amount]],Table2[#All],2,TRUE)</f>
        <v>$0-$99</v>
      </c>
    </row>
    <row r="177" spans="1:7" x14ac:dyDescent="0.3">
      <c r="A177" s="4" t="s">
        <v>610</v>
      </c>
      <c r="B177" s="4" t="s">
        <v>611</v>
      </c>
      <c r="C177" s="4" t="s">
        <v>21</v>
      </c>
      <c r="D177" s="4" t="s">
        <v>612</v>
      </c>
      <c r="E177" s="4" t="s">
        <v>613</v>
      </c>
      <c r="F177" s="4">
        <v>166</v>
      </c>
      <c r="G177" s="4" t="str">
        <f>VLOOKUP(tblData[[#This Row],[Bill Amount]],Table2[#All],2,TRUE)</f>
        <v>$100-$199</v>
      </c>
    </row>
    <row r="178" spans="1:7" x14ac:dyDescent="0.3">
      <c r="A178" s="4" t="s">
        <v>614</v>
      </c>
      <c r="B178" s="4" t="s">
        <v>615</v>
      </c>
      <c r="C178" s="4" t="s">
        <v>26</v>
      </c>
      <c r="D178" s="4" t="s">
        <v>192</v>
      </c>
      <c r="E178" s="4" t="s">
        <v>207</v>
      </c>
      <c r="F178" s="4">
        <v>85</v>
      </c>
      <c r="G178" s="4" t="str">
        <f>VLOOKUP(tblData[[#This Row],[Bill Amount]],Table2[#All],2,TRUE)</f>
        <v>$0-$99</v>
      </c>
    </row>
    <row r="179" spans="1:7" x14ac:dyDescent="0.3">
      <c r="A179" s="4" t="s">
        <v>616</v>
      </c>
      <c r="B179" s="4" t="s">
        <v>617</v>
      </c>
      <c r="C179" s="4" t="s">
        <v>16</v>
      </c>
      <c r="D179" s="4" t="s">
        <v>295</v>
      </c>
      <c r="E179" s="4" t="s">
        <v>53</v>
      </c>
      <c r="F179" s="4">
        <v>52</v>
      </c>
      <c r="G179" s="4" t="str">
        <f>VLOOKUP(tblData[[#This Row],[Bill Amount]],Table2[#All],2,TRUE)</f>
        <v>$0-$99</v>
      </c>
    </row>
    <row r="180" spans="1:7" x14ac:dyDescent="0.3">
      <c r="A180" s="4" t="s">
        <v>618</v>
      </c>
      <c r="B180" s="4" t="s">
        <v>619</v>
      </c>
      <c r="C180" s="4" t="s">
        <v>21</v>
      </c>
      <c r="D180" s="4" t="s">
        <v>620</v>
      </c>
      <c r="E180" s="4" t="s">
        <v>621</v>
      </c>
      <c r="F180" s="4">
        <v>164</v>
      </c>
      <c r="G180" s="4" t="str">
        <f>VLOOKUP(tblData[[#This Row],[Bill Amount]],Table2[#All],2,TRUE)</f>
        <v>$100-$199</v>
      </c>
    </row>
    <row r="181" spans="1:7" x14ac:dyDescent="0.3">
      <c r="A181" s="4" t="s">
        <v>622</v>
      </c>
      <c r="B181" s="4" t="s">
        <v>623</v>
      </c>
      <c r="C181" s="4" t="s">
        <v>16</v>
      </c>
      <c r="D181" s="4" t="s">
        <v>550</v>
      </c>
      <c r="E181" s="4" t="s">
        <v>53</v>
      </c>
      <c r="F181" s="4">
        <v>178</v>
      </c>
      <c r="G181" s="4" t="str">
        <f>VLOOKUP(tblData[[#This Row],[Bill Amount]],Table2[#All],2,TRUE)</f>
        <v>$100-$199</v>
      </c>
    </row>
    <row r="182" spans="1:7" x14ac:dyDescent="0.3">
      <c r="A182" s="4" t="s">
        <v>624</v>
      </c>
      <c r="B182" s="4" t="s">
        <v>625</v>
      </c>
      <c r="C182" s="4" t="s">
        <v>21</v>
      </c>
      <c r="D182" s="4" t="s">
        <v>626</v>
      </c>
      <c r="E182" s="4" t="s">
        <v>470</v>
      </c>
      <c r="F182" s="4">
        <v>129</v>
      </c>
      <c r="G182" s="4" t="str">
        <f>VLOOKUP(tblData[[#This Row],[Bill Amount]],Table2[#All],2,TRUE)</f>
        <v>$100-$199</v>
      </c>
    </row>
    <row r="183" spans="1:7" x14ac:dyDescent="0.3">
      <c r="A183" s="4" t="s">
        <v>627</v>
      </c>
      <c r="B183" s="4" t="s">
        <v>628</v>
      </c>
      <c r="C183" s="4" t="s">
        <v>31</v>
      </c>
      <c r="D183" s="4" t="s">
        <v>629</v>
      </c>
      <c r="E183" s="4" t="s">
        <v>320</v>
      </c>
      <c r="F183" s="4">
        <v>168</v>
      </c>
      <c r="G183" s="4" t="str">
        <f>VLOOKUP(tblData[[#This Row],[Bill Amount]],Table2[#All],2,TRUE)</f>
        <v>$100-$199</v>
      </c>
    </row>
    <row r="184" spans="1:7" x14ac:dyDescent="0.3">
      <c r="A184" s="4" t="s">
        <v>630</v>
      </c>
      <c r="B184" s="4" t="s">
        <v>631</v>
      </c>
      <c r="C184" s="4" t="s">
        <v>31</v>
      </c>
      <c r="D184" s="4" t="s">
        <v>32</v>
      </c>
      <c r="E184" s="4" t="s">
        <v>303</v>
      </c>
      <c r="F184" s="4">
        <v>174</v>
      </c>
      <c r="G184" s="4" t="str">
        <f>VLOOKUP(tblData[[#This Row],[Bill Amount]],Table2[#All],2,TRUE)</f>
        <v>$100-$199</v>
      </c>
    </row>
    <row r="185" spans="1:7" x14ac:dyDescent="0.3">
      <c r="A185" s="4" t="s">
        <v>632</v>
      </c>
      <c r="B185" s="4" t="s">
        <v>633</v>
      </c>
      <c r="C185" s="4" t="s">
        <v>31</v>
      </c>
      <c r="D185" s="4" t="s">
        <v>28</v>
      </c>
      <c r="E185" s="4" t="s">
        <v>634</v>
      </c>
      <c r="F185" s="4">
        <v>52</v>
      </c>
      <c r="G185" s="4" t="str">
        <f>VLOOKUP(tblData[[#This Row],[Bill Amount]],Table2[#All],2,TRUE)</f>
        <v>$0-$99</v>
      </c>
    </row>
    <row r="186" spans="1:7" x14ac:dyDescent="0.3">
      <c r="A186" s="4" t="s">
        <v>635</v>
      </c>
      <c r="B186" s="4" t="s">
        <v>636</v>
      </c>
      <c r="C186" s="4" t="s">
        <v>21</v>
      </c>
      <c r="D186" s="4" t="s">
        <v>469</v>
      </c>
      <c r="E186" s="4" t="s">
        <v>159</v>
      </c>
      <c r="F186" s="4">
        <v>65</v>
      </c>
      <c r="G186" s="4" t="str">
        <f>VLOOKUP(tblData[[#This Row],[Bill Amount]],Table2[#All],2,TRUE)</f>
        <v>$0-$99</v>
      </c>
    </row>
    <row r="187" spans="1:7" x14ac:dyDescent="0.3">
      <c r="A187" s="4" t="s">
        <v>637</v>
      </c>
      <c r="B187" s="4" t="s">
        <v>638</v>
      </c>
      <c r="C187" s="4" t="s">
        <v>16</v>
      </c>
      <c r="D187" s="4" t="s">
        <v>415</v>
      </c>
      <c r="E187" s="4" t="s">
        <v>235</v>
      </c>
      <c r="F187" s="4">
        <v>179</v>
      </c>
      <c r="G187" s="4" t="str">
        <f>VLOOKUP(tblData[[#This Row],[Bill Amount]],Table2[#All],2,TRUE)</f>
        <v>$100-$199</v>
      </c>
    </row>
    <row r="188" spans="1:7" x14ac:dyDescent="0.3">
      <c r="A188" s="4" t="s">
        <v>639</v>
      </c>
      <c r="B188" s="4" t="s">
        <v>640</v>
      </c>
      <c r="C188" s="4" t="s">
        <v>16</v>
      </c>
      <c r="D188" s="4" t="s">
        <v>227</v>
      </c>
      <c r="E188" s="4" t="s">
        <v>641</v>
      </c>
      <c r="F188" s="4">
        <v>132</v>
      </c>
      <c r="G188" s="4" t="str">
        <f>VLOOKUP(tblData[[#This Row],[Bill Amount]],Table2[#All],2,TRUE)</f>
        <v>$100-$199</v>
      </c>
    </row>
    <row r="189" spans="1:7" x14ac:dyDescent="0.3">
      <c r="A189" s="4" t="s">
        <v>642</v>
      </c>
      <c r="B189" s="4" t="s">
        <v>643</v>
      </c>
      <c r="C189" s="4" t="s">
        <v>26</v>
      </c>
      <c r="D189" s="4" t="s">
        <v>131</v>
      </c>
      <c r="E189" s="4" t="s">
        <v>177</v>
      </c>
      <c r="F189" s="4">
        <v>82</v>
      </c>
      <c r="G189" s="4" t="str">
        <f>VLOOKUP(tblData[[#This Row],[Bill Amount]],Table2[#All],2,TRUE)</f>
        <v>$0-$99</v>
      </c>
    </row>
    <row r="190" spans="1:7" x14ac:dyDescent="0.3">
      <c r="A190" s="4" t="s">
        <v>644</v>
      </c>
      <c r="B190" s="4" t="s">
        <v>645</v>
      </c>
      <c r="C190" s="4" t="s">
        <v>21</v>
      </c>
      <c r="D190" s="4" t="s">
        <v>535</v>
      </c>
      <c r="E190" s="4" t="s">
        <v>18</v>
      </c>
      <c r="F190" s="4">
        <v>116</v>
      </c>
      <c r="G190" s="4" t="str">
        <f>VLOOKUP(tblData[[#This Row],[Bill Amount]],Table2[#All],2,TRUE)</f>
        <v>$100-$199</v>
      </c>
    </row>
    <row r="191" spans="1:7" x14ac:dyDescent="0.3">
      <c r="A191" s="4" t="s">
        <v>646</v>
      </c>
      <c r="B191" s="4" t="s">
        <v>647</v>
      </c>
      <c r="C191" s="4" t="s">
        <v>16</v>
      </c>
      <c r="D191" s="4" t="s">
        <v>648</v>
      </c>
      <c r="E191" s="4" t="s">
        <v>649</v>
      </c>
      <c r="F191" s="4">
        <v>171</v>
      </c>
      <c r="G191" s="4" t="str">
        <f>VLOOKUP(tblData[[#This Row],[Bill Amount]],Table2[#All],2,TRUE)</f>
        <v>$100-$199</v>
      </c>
    </row>
    <row r="192" spans="1:7" x14ac:dyDescent="0.3">
      <c r="A192" s="4" t="s">
        <v>650</v>
      </c>
      <c r="B192" s="4" t="s">
        <v>651</v>
      </c>
      <c r="C192" s="4" t="s">
        <v>31</v>
      </c>
      <c r="D192" s="4" t="s">
        <v>652</v>
      </c>
      <c r="E192" s="4" t="s">
        <v>653</v>
      </c>
      <c r="F192" s="4">
        <v>55</v>
      </c>
      <c r="G192" s="4" t="str">
        <f>VLOOKUP(tblData[[#This Row],[Bill Amount]],Table2[#All],2,TRUE)</f>
        <v>$0-$99</v>
      </c>
    </row>
    <row r="193" spans="1:7" x14ac:dyDescent="0.3">
      <c r="A193" s="4" t="s">
        <v>654</v>
      </c>
      <c r="B193" s="4" t="s">
        <v>655</v>
      </c>
      <c r="C193" s="4" t="s">
        <v>31</v>
      </c>
      <c r="D193" s="4" t="s">
        <v>656</v>
      </c>
      <c r="E193" s="4" t="s">
        <v>657</v>
      </c>
      <c r="F193" s="4">
        <v>114</v>
      </c>
      <c r="G193" s="4" t="str">
        <f>VLOOKUP(tblData[[#This Row],[Bill Amount]],Table2[#All],2,TRUE)</f>
        <v>$100-$199</v>
      </c>
    </row>
    <row r="194" spans="1:7" x14ac:dyDescent="0.3">
      <c r="A194" s="4" t="s">
        <v>658</v>
      </c>
      <c r="B194" s="4" t="s">
        <v>659</v>
      </c>
      <c r="C194" s="4" t="s">
        <v>16</v>
      </c>
      <c r="D194" s="4" t="s">
        <v>285</v>
      </c>
      <c r="E194" s="4" t="s">
        <v>660</v>
      </c>
      <c r="F194" s="4">
        <v>185</v>
      </c>
      <c r="G194" s="4" t="str">
        <f>VLOOKUP(tblData[[#This Row],[Bill Amount]],Table2[#All],2,TRUE)</f>
        <v>$100-$199</v>
      </c>
    </row>
    <row r="195" spans="1:7" x14ac:dyDescent="0.3">
      <c r="A195" s="4" t="s">
        <v>661</v>
      </c>
      <c r="B195" s="4" t="s">
        <v>662</v>
      </c>
      <c r="C195" s="4" t="s">
        <v>26</v>
      </c>
      <c r="D195" s="4" t="s">
        <v>84</v>
      </c>
      <c r="E195" s="4" t="s">
        <v>663</v>
      </c>
      <c r="F195" s="4">
        <v>97</v>
      </c>
      <c r="G195" s="4" t="str">
        <f>VLOOKUP(tblData[[#This Row],[Bill Amount]],Table2[#All],2,TRUE)</f>
        <v>$0-$99</v>
      </c>
    </row>
    <row r="196" spans="1:7" x14ac:dyDescent="0.3">
      <c r="A196" s="4" t="s">
        <v>664</v>
      </c>
      <c r="B196" s="4" t="s">
        <v>665</v>
      </c>
      <c r="C196" s="4" t="s">
        <v>16</v>
      </c>
      <c r="D196" s="4" t="s">
        <v>485</v>
      </c>
      <c r="E196" s="4" t="s">
        <v>666</v>
      </c>
      <c r="F196" s="4">
        <v>190</v>
      </c>
      <c r="G196" s="4" t="str">
        <f>VLOOKUP(tblData[[#This Row],[Bill Amount]],Table2[#All],2,TRUE)</f>
        <v>$100-$199</v>
      </c>
    </row>
    <row r="197" spans="1:7" x14ac:dyDescent="0.3">
      <c r="A197" s="4" t="s">
        <v>667</v>
      </c>
      <c r="B197" s="4" t="s">
        <v>668</v>
      </c>
      <c r="C197" s="4" t="s">
        <v>21</v>
      </c>
      <c r="D197" s="4" t="s">
        <v>22</v>
      </c>
      <c r="E197" s="4" t="s">
        <v>159</v>
      </c>
      <c r="F197" s="4">
        <v>189</v>
      </c>
      <c r="G197" s="4" t="str">
        <f>VLOOKUP(tblData[[#This Row],[Bill Amount]],Table2[#All],2,TRUE)</f>
        <v>$100-$199</v>
      </c>
    </row>
    <row r="198" spans="1:7" x14ac:dyDescent="0.3">
      <c r="A198" s="4" t="s">
        <v>669</v>
      </c>
      <c r="B198" s="4" t="s">
        <v>670</v>
      </c>
      <c r="C198" s="4" t="s">
        <v>21</v>
      </c>
      <c r="D198" s="4" t="s">
        <v>306</v>
      </c>
      <c r="E198" s="4" t="s">
        <v>671</v>
      </c>
      <c r="F198" s="4">
        <v>182</v>
      </c>
      <c r="G198" s="4" t="str">
        <f>VLOOKUP(tblData[[#This Row],[Bill Amount]],Table2[#All],2,TRUE)</f>
        <v>$100-$199</v>
      </c>
    </row>
    <row r="199" spans="1:7" x14ac:dyDescent="0.3">
      <c r="A199" s="4" t="s">
        <v>672</v>
      </c>
      <c r="B199" s="4" t="s">
        <v>673</v>
      </c>
      <c r="C199" s="4" t="s">
        <v>16</v>
      </c>
      <c r="D199" s="4" t="s">
        <v>674</v>
      </c>
      <c r="E199" s="4" t="s">
        <v>675</v>
      </c>
      <c r="F199" s="4">
        <v>112</v>
      </c>
      <c r="G199" s="4" t="str">
        <f>VLOOKUP(tblData[[#This Row],[Bill Amount]],Table2[#All],2,TRUE)</f>
        <v>$100-$199</v>
      </c>
    </row>
    <row r="200" spans="1:7" x14ac:dyDescent="0.3">
      <c r="A200" s="4" t="s">
        <v>676</v>
      </c>
      <c r="B200" s="4" t="s">
        <v>677</v>
      </c>
      <c r="C200" s="4" t="s">
        <v>21</v>
      </c>
      <c r="D200" s="4" t="s">
        <v>678</v>
      </c>
      <c r="E200" s="4" t="s">
        <v>679</v>
      </c>
      <c r="F200" s="4">
        <v>171</v>
      </c>
      <c r="G200" s="4" t="str">
        <f>VLOOKUP(tblData[[#This Row],[Bill Amount]],Table2[#All],2,TRUE)</f>
        <v>$100-$199</v>
      </c>
    </row>
    <row r="201" spans="1:7" x14ac:dyDescent="0.3">
      <c r="A201" s="4" t="s">
        <v>680</v>
      </c>
      <c r="B201" s="4" t="s">
        <v>681</v>
      </c>
      <c r="C201" s="4" t="s">
        <v>31</v>
      </c>
      <c r="D201" s="4" t="s">
        <v>200</v>
      </c>
      <c r="E201" s="4" t="s">
        <v>682</v>
      </c>
      <c r="F201" s="4">
        <v>219</v>
      </c>
      <c r="G201" s="4" t="str">
        <f>VLOOKUP(tblData[[#This Row],[Bill Amount]],Table2[#All],2,TRUE)</f>
        <v>$200-$399</v>
      </c>
    </row>
    <row r="202" spans="1:7" x14ac:dyDescent="0.3">
      <c r="A202" s="4" t="s">
        <v>683</v>
      </c>
      <c r="B202" s="4" t="s">
        <v>684</v>
      </c>
      <c r="C202" s="4" t="s">
        <v>31</v>
      </c>
      <c r="D202" s="4" t="s">
        <v>685</v>
      </c>
      <c r="E202" s="4" t="s">
        <v>686</v>
      </c>
      <c r="F202" s="4">
        <v>474</v>
      </c>
      <c r="G202" s="4" t="str">
        <f>VLOOKUP(tblData[[#This Row],[Bill Amount]],Table2[#All],2,TRUE)</f>
        <v>$400-$599</v>
      </c>
    </row>
    <row r="203" spans="1:7" x14ac:dyDescent="0.3">
      <c r="A203" s="4" t="s">
        <v>687</v>
      </c>
      <c r="B203" s="4" t="s">
        <v>688</v>
      </c>
      <c r="C203" s="4" t="s">
        <v>31</v>
      </c>
      <c r="D203" s="4" t="s">
        <v>678</v>
      </c>
      <c r="E203" s="4" t="s">
        <v>128</v>
      </c>
      <c r="F203" s="4">
        <v>251</v>
      </c>
      <c r="G203" s="4" t="str">
        <f>VLOOKUP(tblData[[#This Row],[Bill Amount]],Table2[#All],2,TRUE)</f>
        <v>$200-$399</v>
      </c>
    </row>
    <row r="204" spans="1:7" x14ac:dyDescent="0.3">
      <c r="A204" s="4" t="s">
        <v>689</v>
      </c>
      <c r="B204" s="4" t="s">
        <v>690</v>
      </c>
      <c r="C204" s="4" t="s">
        <v>26</v>
      </c>
      <c r="D204" s="4" t="s">
        <v>172</v>
      </c>
      <c r="E204" s="4" t="s">
        <v>691</v>
      </c>
      <c r="F204" s="4">
        <v>366</v>
      </c>
      <c r="G204" s="4" t="str">
        <f>VLOOKUP(tblData[[#This Row],[Bill Amount]],Table2[#All],2,TRUE)</f>
        <v>$200-$399</v>
      </c>
    </row>
    <row r="205" spans="1:7" x14ac:dyDescent="0.3">
      <c r="A205" s="4" t="s">
        <v>692</v>
      </c>
      <c r="B205" s="4" t="s">
        <v>693</v>
      </c>
      <c r="C205" s="4" t="s">
        <v>26</v>
      </c>
      <c r="D205" s="4" t="s">
        <v>626</v>
      </c>
      <c r="E205" s="4" t="s">
        <v>372</v>
      </c>
      <c r="F205" s="4">
        <v>498</v>
      </c>
      <c r="G205" s="4" t="str">
        <f>VLOOKUP(tblData[[#This Row],[Bill Amount]],Table2[#All],2,TRUE)</f>
        <v>$400-$599</v>
      </c>
    </row>
    <row r="206" spans="1:7" x14ac:dyDescent="0.3">
      <c r="A206" s="4" t="s">
        <v>694</v>
      </c>
      <c r="B206" s="4" t="s">
        <v>695</v>
      </c>
      <c r="C206" s="4" t="s">
        <v>21</v>
      </c>
      <c r="D206" s="4" t="s">
        <v>535</v>
      </c>
      <c r="E206" s="4" t="s">
        <v>696</v>
      </c>
      <c r="F206" s="4">
        <v>412</v>
      </c>
      <c r="G206" s="4" t="str">
        <f>VLOOKUP(tblData[[#This Row],[Bill Amount]],Table2[#All],2,TRUE)</f>
        <v>$400-$599</v>
      </c>
    </row>
    <row r="207" spans="1:7" x14ac:dyDescent="0.3">
      <c r="A207" s="4" t="s">
        <v>697</v>
      </c>
      <c r="B207" s="4" t="s">
        <v>698</v>
      </c>
      <c r="C207" s="4" t="s">
        <v>16</v>
      </c>
      <c r="D207" s="4" t="s">
        <v>699</v>
      </c>
      <c r="E207" s="4" t="s">
        <v>700</v>
      </c>
      <c r="F207" s="4">
        <v>336</v>
      </c>
      <c r="G207" s="4" t="str">
        <f>VLOOKUP(tblData[[#This Row],[Bill Amount]],Table2[#All],2,TRUE)</f>
        <v>$200-$399</v>
      </c>
    </row>
    <row r="208" spans="1:7" x14ac:dyDescent="0.3">
      <c r="A208" s="4" t="s">
        <v>701</v>
      </c>
      <c r="B208" s="4" t="s">
        <v>702</v>
      </c>
      <c r="C208" s="4" t="s">
        <v>16</v>
      </c>
      <c r="D208" s="4" t="s">
        <v>703</v>
      </c>
      <c r="E208" s="4" t="s">
        <v>704</v>
      </c>
      <c r="F208" s="4">
        <v>491</v>
      </c>
      <c r="G208" s="4" t="str">
        <f>VLOOKUP(tblData[[#This Row],[Bill Amount]],Table2[#All],2,TRUE)</f>
        <v>$400-$599</v>
      </c>
    </row>
    <row r="209" spans="1:7" x14ac:dyDescent="0.3">
      <c r="A209" s="4" t="s">
        <v>705</v>
      </c>
      <c r="B209" s="4" t="s">
        <v>706</v>
      </c>
      <c r="C209" s="4" t="s">
        <v>21</v>
      </c>
      <c r="D209" s="4" t="s">
        <v>68</v>
      </c>
      <c r="E209" s="4" t="s">
        <v>707</v>
      </c>
      <c r="F209" s="4">
        <v>348</v>
      </c>
      <c r="G209" s="4" t="str">
        <f>VLOOKUP(tblData[[#This Row],[Bill Amount]],Table2[#All],2,TRUE)</f>
        <v>$200-$399</v>
      </c>
    </row>
    <row r="210" spans="1:7" x14ac:dyDescent="0.3">
      <c r="A210" s="4" t="s">
        <v>708</v>
      </c>
      <c r="B210" s="4" t="s">
        <v>709</v>
      </c>
      <c r="C210" s="4" t="s">
        <v>21</v>
      </c>
      <c r="D210" s="4" t="s">
        <v>535</v>
      </c>
      <c r="E210" s="4" t="s">
        <v>710</v>
      </c>
      <c r="F210" s="4">
        <v>262</v>
      </c>
      <c r="G210" s="4" t="str">
        <f>VLOOKUP(tblData[[#This Row],[Bill Amount]],Table2[#All],2,TRUE)</f>
        <v>$200-$399</v>
      </c>
    </row>
    <row r="211" spans="1:7" x14ac:dyDescent="0.3">
      <c r="A211" s="4" t="s">
        <v>711</v>
      </c>
      <c r="B211" s="4" t="s">
        <v>712</v>
      </c>
      <c r="C211" s="4" t="s">
        <v>26</v>
      </c>
      <c r="D211" s="4" t="s">
        <v>64</v>
      </c>
      <c r="E211" s="4" t="s">
        <v>505</v>
      </c>
      <c r="F211" s="4">
        <v>457</v>
      </c>
      <c r="G211" s="4" t="str">
        <f>VLOOKUP(tblData[[#This Row],[Bill Amount]],Table2[#All],2,TRUE)</f>
        <v>$400-$599</v>
      </c>
    </row>
    <row r="212" spans="1:7" x14ac:dyDescent="0.3">
      <c r="A212" s="4" t="s">
        <v>713</v>
      </c>
      <c r="B212" s="4" t="s">
        <v>714</v>
      </c>
      <c r="C212" s="4" t="s">
        <v>16</v>
      </c>
      <c r="D212" s="4" t="s">
        <v>485</v>
      </c>
      <c r="E212" s="4" t="s">
        <v>715</v>
      </c>
      <c r="F212" s="4">
        <v>384</v>
      </c>
      <c r="G212" s="4" t="str">
        <f>VLOOKUP(tblData[[#This Row],[Bill Amount]],Table2[#All],2,TRUE)</f>
        <v>$200-$399</v>
      </c>
    </row>
    <row r="213" spans="1:7" x14ac:dyDescent="0.3">
      <c r="A213" s="4" t="s">
        <v>716</v>
      </c>
      <c r="B213" s="4" t="s">
        <v>717</v>
      </c>
      <c r="C213" s="4" t="s">
        <v>26</v>
      </c>
      <c r="D213" s="4" t="s">
        <v>461</v>
      </c>
      <c r="E213" s="4" t="s">
        <v>718</v>
      </c>
      <c r="F213" s="4">
        <v>233</v>
      </c>
      <c r="G213" s="4" t="str">
        <f>VLOOKUP(tblData[[#This Row],[Bill Amount]],Table2[#All],2,TRUE)</f>
        <v>$200-$399</v>
      </c>
    </row>
    <row r="214" spans="1:7" x14ac:dyDescent="0.3">
      <c r="A214" s="4" t="s">
        <v>719</v>
      </c>
      <c r="B214" s="4" t="s">
        <v>720</v>
      </c>
      <c r="C214" s="4" t="s">
        <v>16</v>
      </c>
      <c r="D214" s="4" t="s">
        <v>119</v>
      </c>
      <c r="E214" s="4" t="s">
        <v>419</v>
      </c>
      <c r="F214" s="4">
        <v>463</v>
      </c>
      <c r="G214" s="4" t="str">
        <f>VLOOKUP(tblData[[#This Row],[Bill Amount]],Table2[#All],2,TRUE)</f>
        <v>$400-$599</v>
      </c>
    </row>
    <row r="215" spans="1:7" x14ac:dyDescent="0.3">
      <c r="A215" s="4" t="s">
        <v>721</v>
      </c>
      <c r="B215" s="4" t="s">
        <v>722</v>
      </c>
      <c r="C215" s="4" t="s">
        <v>31</v>
      </c>
      <c r="D215" s="4" t="s">
        <v>150</v>
      </c>
      <c r="E215" s="4" t="s">
        <v>104</v>
      </c>
      <c r="F215" s="4">
        <v>228</v>
      </c>
      <c r="G215" s="4" t="str">
        <f>VLOOKUP(tblData[[#This Row],[Bill Amount]],Table2[#All],2,TRUE)</f>
        <v>$200-$399</v>
      </c>
    </row>
    <row r="216" spans="1:7" x14ac:dyDescent="0.3">
      <c r="A216" s="4" t="s">
        <v>723</v>
      </c>
      <c r="B216" s="4" t="s">
        <v>724</v>
      </c>
      <c r="C216" s="4" t="s">
        <v>16</v>
      </c>
      <c r="D216" s="4" t="s">
        <v>143</v>
      </c>
      <c r="E216" s="4" t="s">
        <v>278</v>
      </c>
      <c r="F216" s="4">
        <v>420</v>
      </c>
      <c r="G216" s="4" t="str">
        <f>VLOOKUP(tblData[[#This Row],[Bill Amount]],Table2[#All],2,TRUE)</f>
        <v>$400-$599</v>
      </c>
    </row>
    <row r="217" spans="1:7" x14ac:dyDescent="0.3">
      <c r="A217" s="4" t="s">
        <v>725</v>
      </c>
      <c r="B217" s="4" t="s">
        <v>726</v>
      </c>
      <c r="C217" s="4" t="s">
        <v>21</v>
      </c>
      <c r="D217" s="4" t="s">
        <v>353</v>
      </c>
      <c r="E217" s="4" t="s">
        <v>727</v>
      </c>
      <c r="F217" s="4">
        <v>293</v>
      </c>
      <c r="G217" s="4" t="str">
        <f>VLOOKUP(tblData[[#This Row],[Bill Amount]],Table2[#All],2,TRUE)</f>
        <v>$200-$399</v>
      </c>
    </row>
    <row r="218" spans="1:7" x14ac:dyDescent="0.3">
      <c r="A218" s="4" t="s">
        <v>728</v>
      </c>
      <c r="B218" s="4" t="s">
        <v>729</v>
      </c>
      <c r="C218" s="4" t="s">
        <v>31</v>
      </c>
      <c r="D218" s="4" t="s">
        <v>180</v>
      </c>
      <c r="E218" s="4" t="s">
        <v>730</v>
      </c>
      <c r="F218" s="4">
        <v>437</v>
      </c>
      <c r="G218" s="4" t="str">
        <f>VLOOKUP(tblData[[#This Row],[Bill Amount]],Table2[#All],2,TRUE)</f>
        <v>$400-$599</v>
      </c>
    </row>
    <row r="219" spans="1:7" x14ac:dyDescent="0.3">
      <c r="A219" s="4" t="s">
        <v>731</v>
      </c>
      <c r="B219" s="4" t="s">
        <v>732</v>
      </c>
      <c r="C219" s="4" t="s">
        <v>16</v>
      </c>
      <c r="D219" s="4" t="s">
        <v>281</v>
      </c>
      <c r="E219" s="4" t="s">
        <v>217</v>
      </c>
      <c r="F219" s="4">
        <v>390</v>
      </c>
      <c r="G219" s="4" t="str">
        <f>VLOOKUP(tblData[[#This Row],[Bill Amount]],Table2[#All],2,TRUE)</f>
        <v>$200-$399</v>
      </c>
    </row>
    <row r="220" spans="1:7" x14ac:dyDescent="0.3">
      <c r="A220" s="4" t="s">
        <v>733</v>
      </c>
      <c r="B220" s="4" t="s">
        <v>734</v>
      </c>
      <c r="C220" s="4" t="s">
        <v>21</v>
      </c>
      <c r="D220" s="4" t="s">
        <v>433</v>
      </c>
      <c r="E220" s="4" t="s">
        <v>735</v>
      </c>
      <c r="F220" s="4">
        <v>356</v>
      </c>
      <c r="G220" s="4" t="str">
        <f>VLOOKUP(tblData[[#This Row],[Bill Amount]],Table2[#All],2,TRUE)</f>
        <v>$200-$399</v>
      </c>
    </row>
    <row r="221" spans="1:7" x14ac:dyDescent="0.3">
      <c r="A221" s="4" t="s">
        <v>736</v>
      </c>
      <c r="B221" s="4" t="s">
        <v>737</v>
      </c>
      <c r="C221" s="4" t="s">
        <v>26</v>
      </c>
      <c r="D221" s="4" t="s">
        <v>738</v>
      </c>
      <c r="E221" s="4" t="s">
        <v>739</v>
      </c>
      <c r="F221" s="4">
        <v>453</v>
      </c>
      <c r="G221" s="4" t="str">
        <f>VLOOKUP(tblData[[#This Row],[Bill Amount]],Table2[#All],2,TRUE)</f>
        <v>$400-$599</v>
      </c>
    </row>
    <row r="222" spans="1:7" x14ac:dyDescent="0.3">
      <c r="A222" s="4" t="s">
        <v>740</v>
      </c>
      <c r="B222" s="4" t="s">
        <v>741</v>
      </c>
      <c r="C222" s="4" t="s">
        <v>21</v>
      </c>
      <c r="D222" s="4" t="s">
        <v>742</v>
      </c>
      <c r="E222" s="4" t="s">
        <v>743</v>
      </c>
      <c r="F222" s="4">
        <v>376</v>
      </c>
      <c r="G222" s="4" t="str">
        <f>VLOOKUP(tblData[[#This Row],[Bill Amount]],Table2[#All],2,TRUE)</f>
        <v>$200-$399</v>
      </c>
    </row>
    <row r="223" spans="1:7" x14ac:dyDescent="0.3">
      <c r="A223" s="4" t="s">
        <v>744</v>
      </c>
      <c r="B223" s="4" t="s">
        <v>745</v>
      </c>
      <c r="C223" s="4" t="s">
        <v>31</v>
      </c>
      <c r="D223" s="4" t="s">
        <v>188</v>
      </c>
      <c r="E223" s="4" t="s">
        <v>746</v>
      </c>
      <c r="F223" s="4">
        <v>261</v>
      </c>
      <c r="G223" s="4" t="str">
        <f>VLOOKUP(tblData[[#This Row],[Bill Amount]],Table2[#All],2,TRUE)</f>
        <v>$200-$399</v>
      </c>
    </row>
    <row r="224" spans="1:7" x14ac:dyDescent="0.3">
      <c r="A224" s="4" t="s">
        <v>747</v>
      </c>
      <c r="B224" s="4" t="s">
        <v>748</v>
      </c>
      <c r="C224" s="4" t="s">
        <v>21</v>
      </c>
      <c r="D224" s="4" t="s">
        <v>749</v>
      </c>
      <c r="E224" s="4" t="s">
        <v>558</v>
      </c>
      <c r="F224" s="4">
        <v>452</v>
      </c>
      <c r="G224" s="4" t="str">
        <f>VLOOKUP(tblData[[#This Row],[Bill Amount]],Table2[#All],2,TRUE)</f>
        <v>$400-$599</v>
      </c>
    </row>
    <row r="225" spans="1:7" x14ac:dyDescent="0.3">
      <c r="A225" s="4" t="s">
        <v>750</v>
      </c>
      <c r="B225" s="4" t="s">
        <v>751</v>
      </c>
      <c r="C225" s="4" t="s">
        <v>21</v>
      </c>
      <c r="D225" s="4" t="s">
        <v>752</v>
      </c>
      <c r="E225" s="4" t="s">
        <v>603</v>
      </c>
      <c r="F225" s="4">
        <v>446</v>
      </c>
      <c r="G225" s="4" t="str">
        <f>VLOOKUP(tblData[[#This Row],[Bill Amount]],Table2[#All],2,TRUE)</f>
        <v>$400-$599</v>
      </c>
    </row>
    <row r="226" spans="1:7" x14ac:dyDescent="0.3">
      <c r="A226" s="4" t="s">
        <v>753</v>
      </c>
      <c r="B226" s="4" t="s">
        <v>754</v>
      </c>
      <c r="C226" s="4" t="s">
        <v>16</v>
      </c>
      <c r="D226" s="4" t="s">
        <v>192</v>
      </c>
      <c r="E226" s="4" t="s">
        <v>755</v>
      </c>
      <c r="F226" s="4">
        <v>329</v>
      </c>
      <c r="G226" s="4" t="str">
        <f>VLOOKUP(tblData[[#This Row],[Bill Amount]],Table2[#All],2,TRUE)</f>
        <v>$200-$399</v>
      </c>
    </row>
    <row r="227" spans="1:7" x14ac:dyDescent="0.3">
      <c r="A227" s="4" t="s">
        <v>756</v>
      </c>
      <c r="B227" s="4" t="s">
        <v>757</v>
      </c>
      <c r="C227" s="4" t="s">
        <v>21</v>
      </c>
      <c r="D227" s="4" t="s">
        <v>306</v>
      </c>
      <c r="E227" s="4" t="s">
        <v>758</v>
      </c>
      <c r="F227" s="4">
        <v>488</v>
      </c>
      <c r="G227" s="4" t="str">
        <f>VLOOKUP(tblData[[#This Row],[Bill Amount]],Table2[#All],2,TRUE)</f>
        <v>$400-$599</v>
      </c>
    </row>
    <row r="228" spans="1:7" x14ac:dyDescent="0.3">
      <c r="A228" s="4" t="s">
        <v>759</v>
      </c>
      <c r="B228" s="4" t="s">
        <v>760</v>
      </c>
      <c r="C228" s="4" t="s">
        <v>21</v>
      </c>
      <c r="D228" s="4" t="s">
        <v>761</v>
      </c>
      <c r="E228" s="4" t="s">
        <v>649</v>
      </c>
      <c r="F228" s="4">
        <v>424</v>
      </c>
      <c r="G228" s="4" t="str">
        <f>VLOOKUP(tblData[[#This Row],[Bill Amount]],Table2[#All],2,TRUE)</f>
        <v>$400-$599</v>
      </c>
    </row>
    <row r="229" spans="1:7" x14ac:dyDescent="0.3">
      <c r="A229" s="4" t="s">
        <v>762</v>
      </c>
      <c r="B229" s="4" t="s">
        <v>763</v>
      </c>
      <c r="C229" s="4" t="s">
        <v>16</v>
      </c>
      <c r="D229" s="4" t="s">
        <v>550</v>
      </c>
      <c r="E229" s="4" t="s">
        <v>764</v>
      </c>
      <c r="F229" s="4">
        <v>482</v>
      </c>
      <c r="G229" s="4" t="str">
        <f>VLOOKUP(tblData[[#This Row],[Bill Amount]],Table2[#All],2,TRUE)</f>
        <v>$400-$599</v>
      </c>
    </row>
    <row r="230" spans="1:7" x14ac:dyDescent="0.3">
      <c r="A230" s="4" t="s">
        <v>765</v>
      </c>
      <c r="B230" s="4" t="s">
        <v>766</v>
      </c>
      <c r="C230" s="4" t="s">
        <v>16</v>
      </c>
      <c r="D230" s="4" t="s">
        <v>767</v>
      </c>
      <c r="E230" s="4" t="s">
        <v>354</v>
      </c>
      <c r="F230" s="4">
        <v>446</v>
      </c>
      <c r="G230" s="4" t="str">
        <f>VLOOKUP(tblData[[#This Row],[Bill Amount]],Table2[#All],2,TRUE)</f>
        <v>$400-$599</v>
      </c>
    </row>
    <row r="231" spans="1:7" x14ac:dyDescent="0.3">
      <c r="A231" s="4" t="s">
        <v>768</v>
      </c>
      <c r="B231" s="4" t="s">
        <v>769</v>
      </c>
      <c r="C231" s="4" t="s">
        <v>31</v>
      </c>
      <c r="D231" s="4" t="s">
        <v>770</v>
      </c>
      <c r="E231" s="4" t="s">
        <v>771</v>
      </c>
      <c r="F231" s="4">
        <v>238</v>
      </c>
      <c r="G231" s="4" t="str">
        <f>VLOOKUP(tblData[[#This Row],[Bill Amount]],Table2[#All],2,TRUE)</f>
        <v>$200-$399</v>
      </c>
    </row>
    <row r="232" spans="1:7" x14ac:dyDescent="0.3">
      <c r="A232" s="4" t="s">
        <v>772</v>
      </c>
      <c r="B232" s="4" t="s">
        <v>773</v>
      </c>
      <c r="C232" s="4" t="s">
        <v>26</v>
      </c>
      <c r="D232" s="4" t="s">
        <v>295</v>
      </c>
      <c r="E232" s="4" t="s">
        <v>774</v>
      </c>
      <c r="F232" s="4">
        <v>365</v>
      </c>
      <c r="G232" s="4" t="str">
        <f>VLOOKUP(tblData[[#This Row],[Bill Amount]],Table2[#All],2,TRUE)</f>
        <v>$200-$399</v>
      </c>
    </row>
    <row r="233" spans="1:7" x14ac:dyDescent="0.3">
      <c r="A233" s="4" t="s">
        <v>775</v>
      </c>
      <c r="B233" s="4" t="s">
        <v>776</v>
      </c>
      <c r="C233" s="4" t="s">
        <v>16</v>
      </c>
      <c r="D233" s="4" t="s">
        <v>40</v>
      </c>
      <c r="E233" s="4" t="s">
        <v>777</v>
      </c>
      <c r="F233" s="4">
        <v>218</v>
      </c>
      <c r="G233" s="4" t="str">
        <f>VLOOKUP(tblData[[#This Row],[Bill Amount]],Table2[#All],2,TRUE)</f>
        <v>$200-$399</v>
      </c>
    </row>
    <row r="234" spans="1:7" x14ac:dyDescent="0.3">
      <c r="A234" s="4" t="s">
        <v>778</v>
      </c>
      <c r="B234" s="4" t="s">
        <v>779</v>
      </c>
      <c r="C234" s="4" t="s">
        <v>16</v>
      </c>
      <c r="D234" s="4" t="s">
        <v>371</v>
      </c>
      <c r="E234" s="4" t="s">
        <v>780</v>
      </c>
      <c r="F234" s="4">
        <v>394</v>
      </c>
      <c r="G234" s="4" t="str">
        <f>VLOOKUP(tblData[[#This Row],[Bill Amount]],Table2[#All],2,TRUE)</f>
        <v>$200-$399</v>
      </c>
    </row>
    <row r="235" spans="1:7" x14ac:dyDescent="0.3">
      <c r="A235" s="4" t="s">
        <v>781</v>
      </c>
      <c r="B235" s="4" t="s">
        <v>782</v>
      </c>
      <c r="C235" s="4" t="s">
        <v>31</v>
      </c>
      <c r="D235" s="4" t="s">
        <v>154</v>
      </c>
      <c r="E235" s="4" t="s">
        <v>771</v>
      </c>
      <c r="F235" s="4">
        <v>488</v>
      </c>
      <c r="G235" s="4" t="str">
        <f>VLOOKUP(tblData[[#This Row],[Bill Amount]],Table2[#All],2,TRUE)</f>
        <v>$400-$599</v>
      </c>
    </row>
    <row r="236" spans="1:7" x14ac:dyDescent="0.3">
      <c r="A236" s="4" t="s">
        <v>783</v>
      </c>
      <c r="B236" s="4" t="s">
        <v>784</v>
      </c>
      <c r="C236" s="4" t="s">
        <v>26</v>
      </c>
      <c r="D236" s="4" t="s">
        <v>80</v>
      </c>
      <c r="E236" s="4" t="s">
        <v>785</v>
      </c>
      <c r="F236" s="4">
        <v>347</v>
      </c>
      <c r="G236" s="4" t="str">
        <f>VLOOKUP(tblData[[#This Row],[Bill Amount]],Table2[#All],2,TRUE)</f>
        <v>$200-$399</v>
      </c>
    </row>
    <row r="237" spans="1:7" x14ac:dyDescent="0.3">
      <c r="A237" s="4" t="s">
        <v>786</v>
      </c>
      <c r="B237" s="4" t="s">
        <v>787</v>
      </c>
      <c r="C237" s="4" t="s">
        <v>16</v>
      </c>
      <c r="D237" s="4" t="s">
        <v>150</v>
      </c>
      <c r="E237" s="4" t="s">
        <v>299</v>
      </c>
      <c r="F237" s="4">
        <v>345</v>
      </c>
      <c r="G237" s="4" t="str">
        <f>VLOOKUP(tblData[[#This Row],[Bill Amount]],Table2[#All],2,TRUE)</f>
        <v>$200-$399</v>
      </c>
    </row>
    <row r="238" spans="1:7" x14ac:dyDescent="0.3">
      <c r="A238" s="4" t="s">
        <v>788</v>
      </c>
      <c r="B238" s="4" t="s">
        <v>789</v>
      </c>
      <c r="C238" s="4" t="s">
        <v>21</v>
      </c>
      <c r="D238" s="4" t="s">
        <v>790</v>
      </c>
      <c r="E238" s="4" t="s">
        <v>791</v>
      </c>
      <c r="F238" s="4">
        <v>376</v>
      </c>
      <c r="G238" s="4" t="str">
        <f>VLOOKUP(tblData[[#This Row],[Bill Amount]],Table2[#All],2,TRUE)</f>
        <v>$200-$399</v>
      </c>
    </row>
    <row r="239" spans="1:7" x14ac:dyDescent="0.3">
      <c r="A239" s="4" t="s">
        <v>792</v>
      </c>
      <c r="B239" s="4" t="s">
        <v>793</v>
      </c>
      <c r="C239" s="4" t="s">
        <v>31</v>
      </c>
      <c r="D239" s="4" t="s">
        <v>794</v>
      </c>
      <c r="E239" s="4" t="s">
        <v>795</v>
      </c>
      <c r="F239" s="4">
        <v>217</v>
      </c>
      <c r="G239" s="4" t="str">
        <f>VLOOKUP(tblData[[#This Row],[Bill Amount]],Table2[#All],2,TRUE)</f>
        <v>$200-$399</v>
      </c>
    </row>
    <row r="240" spans="1:7" x14ac:dyDescent="0.3">
      <c r="A240" s="4" t="s">
        <v>796</v>
      </c>
      <c r="B240" s="4" t="s">
        <v>797</v>
      </c>
      <c r="C240" s="4" t="s">
        <v>21</v>
      </c>
      <c r="D240" s="4" t="s">
        <v>798</v>
      </c>
      <c r="E240" s="4" t="s">
        <v>568</v>
      </c>
      <c r="F240" s="4">
        <v>276</v>
      </c>
      <c r="G240" s="4" t="str">
        <f>VLOOKUP(tblData[[#This Row],[Bill Amount]],Table2[#All],2,TRUE)</f>
        <v>$200-$399</v>
      </c>
    </row>
    <row r="241" spans="1:7" x14ac:dyDescent="0.3">
      <c r="A241" s="4" t="s">
        <v>799</v>
      </c>
      <c r="B241" s="4" t="s">
        <v>800</v>
      </c>
      <c r="C241" s="4" t="s">
        <v>26</v>
      </c>
      <c r="D241" s="4" t="s">
        <v>216</v>
      </c>
      <c r="E241" s="4" t="s">
        <v>801</v>
      </c>
      <c r="F241" s="4">
        <v>450</v>
      </c>
      <c r="G241" s="4" t="str">
        <f>VLOOKUP(tblData[[#This Row],[Bill Amount]],Table2[#All],2,TRUE)</f>
        <v>$400-$599</v>
      </c>
    </row>
    <row r="242" spans="1:7" x14ac:dyDescent="0.3">
      <c r="A242" s="4" t="s">
        <v>802</v>
      </c>
      <c r="B242" s="4" t="s">
        <v>803</v>
      </c>
      <c r="C242" s="4" t="s">
        <v>31</v>
      </c>
      <c r="D242" s="4" t="s">
        <v>804</v>
      </c>
      <c r="E242" s="4" t="s">
        <v>805</v>
      </c>
      <c r="F242" s="4">
        <v>430</v>
      </c>
      <c r="G242" s="4" t="str">
        <f>VLOOKUP(tblData[[#This Row],[Bill Amount]],Table2[#All],2,TRUE)</f>
        <v>$400-$599</v>
      </c>
    </row>
    <row r="243" spans="1:7" x14ac:dyDescent="0.3">
      <c r="A243" s="4" t="s">
        <v>806</v>
      </c>
      <c r="B243" s="4" t="s">
        <v>807</v>
      </c>
      <c r="C243" s="4" t="s">
        <v>26</v>
      </c>
      <c r="D243" s="4" t="s">
        <v>326</v>
      </c>
      <c r="E243" s="4" t="s">
        <v>292</v>
      </c>
      <c r="F243" s="4">
        <v>397</v>
      </c>
      <c r="G243" s="4" t="str">
        <f>VLOOKUP(tblData[[#This Row],[Bill Amount]],Table2[#All],2,TRUE)</f>
        <v>$200-$399</v>
      </c>
    </row>
    <row r="244" spans="1:7" x14ac:dyDescent="0.3">
      <c r="A244" s="4" t="s">
        <v>808</v>
      </c>
      <c r="B244" s="4" t="s">
        <v>809</v>
      </c>
      <c r="C244" s="4" t="s">
        <v>16</v>
      </c>
      <c r="D244" s="4" t="s">
        <v>810</v>
      </c>
      <c r="E244" s="4" t="s">
        <v>811</v>
      </c>
      <c r="F244" s="4">
        <v>357</v>
      </c>
      <c r="G244" s="4" t="str">
        <f>VLOOKUP(tblData[[#This Row],[Bill Amount]],Table2[#All],2,TRUE)</f>
        <v>$200-$399</v>
      </c>
    </row>
    <row r="245" spans="1:7" x14ac:dyDescent="0.3">
      <c r="A245" s="4" t="s">
        <v>812</v>
      </c>
      <c r="B245" s="4" t="s">
        <v>813</v>
      </c>
      <c r="C245" s="4" t="s">
        <v>16</v>
      </c>
      <c r="D245" s="4" t="s">
        <v>814</v>
      </c>
      <c r="E245" s="4" t="s">
        <v>653</v>
      </c>
      <c r="F245" s="4">
        <v>378</v>
      </c>
      <c r="G245" s="4" t="str">
        <f>VLOOKUP(tblData[[#This Row],[Bill Amount]],Table2[#All],2,TRUE)</f>
        <v>$200-$399</v>
      </c>
    </row>
    <row r="246" spans="1:7" x14ac:dyDescent="0.3">
      <c r="A246" s="4" t="s">
        <v>815</v>
      </c>
      <c r="B246" s="4" t="s">
        <v>816</v>
      </c>
      <c r="C246" s="4" t="s">
        <v>26</v>
      </c>
      <c r="D246" s="4" t="s">
        <v>508</v>
      </c>
      <c r="E246" s="4" t="s">
        <v>817</v>
      </c>
      <c r="F246" s="4">
        <v>340</v>
      </c>
      <c r="G246" s="4" t="str">
        <f>VLOOKUP(tblData[[#This Row],[Bill Amount]],Table2[#All],2,TRUE)</f>
        <v>$200-$399</v>
      </c>
    </row>
    <row r="247" spans="1:7" x14ac:dyDescent="0.3">
      <c r="A247" s="4" t="s">
        <v>818</v>
      </c>
      <c r="B247" s="4" t="s">
        <v>819</v>
      </c>
      <c r="C247" s="4" t="s">
        <v>16</v>
      </c>
      <c r="D247" s="4" t="s">
        <v>820</v>
      </c>
      <c r="E247" s="4" t="s">
        <v>821</v>
      </c>
      <c r="F247" s="4">
        <v>409</v>
      </c>
      <c r="G247" s="4" t="str">
        <f>VLOOKUP(tblData[[#This Row],[Bill Amount]],Table2[#All],2,TRUE)</f>
        <v>$400-$599</v>
      </c>
    </row>
    <row r="248" spans="1:7" x14ac:dyDescent="0.3">
      <c r="A248" s="4" t="s">
        <v>822</v>
      </c>
      <c r="B248" s="4" t="s">
        <v>823</v>
      </c>
      <c r="C248" s="4" t="s">
        <v>16</v>
      </c>
      <c r="D248" s="4" t="s">
        <v>824</v>
      </c>
      <c r="E248" s="4" t="s">
        <v>394</v>
      </c>
      <c r="F248" s="4">
        <v>427</v>
      </c>
      <c r="G248" s="4" t="str">
        <f>VLOOKUP(tblData[[#This Row],[Bill Amount]],Table2[#All],2,TRUE)</f>
        <v>$400-$599</v>
      </c>
    </row>
    <row r="249" spans="1:7" x14ac:dyDescent="0.3">
      <c r="A249" s="4" t="s">
        <v>825</v>
      </c>
      <c r="B249" s="4" t="s">
        <v>826</v>
      </c>
      <c r="C249" s="4" t="s">
        <v>31</v>
      </c>
      <c r="D249" s="4" t="s">
        <v>27</v>
      </c>
      <c r="E249" s="4" t="s">
        <v>827</v>
      </c>
      <c r="F249" s="4">
        <v>252</v>
      </c>
      <c r="G249" s="4" t="str">
        <f>VLOOKUP(tblData[[#This Row],[Bill Amount]],Table2[#All],2,TRUE)</f>
        <v>$200-$399</v>
      </c>
    </row>
    <row r="250" spans="1:7" x14ac:dyDescent="0.3">
      <c r="A250" s="4" t="s">
        <v>828</v>
      </c>
      <c r="B250" s="4" t="s">
        <v>829</v>
      </c>
      <c r="C250" s="4" t="s">
        <v>21</v>
      </c>
      <c r="D250" s="4" t="s">
        <v>830</v>
      </c>
      <c r="E250" s="4" t="s">
        <v>831</v>
      </c>
      <c r="F250" s="4">
        <v>303</v>
      </c>
      <c r="G250" s="4" t="str">
        <f>VLOOKUP(tblData[[#This Row],[Bill Amount]],Table2[#All],2,TRUE)</f>
        <v>$200-$399</v>
      </c>
    </row>
    <row r="251" spans="1:7" x14ac:dyDescent="0.3">
      <c r="A251" s="4" t="s">
        <v>832</v>
      </c>
      <c r="B251" s="4" t="s">
        <v>833</v>
      </c>
      <c r="C251" s="4" t="s">
        <v>31</v>
      </c>
      <c r="D251" s="4" t="s">
        <v>188</v>
      </c>
      <c r="E251" s="4" t="s">
        <v>23</v>
      </c>
      <c r="F251" s="4">
        <v>344</v>
      </c>
      <c r="G251" s="4" t="str">
        <f>VLOOKUP(tblData[[#This Row],[Bill Amount]],Table2[#All],2,TRUE)</f>
        <v>$200-$399</v>
      </c>
    </row>
    <row r="252" spans="1:7" x14ac:dyDescent="0.3">
      <c r="A252" s="4" t="s">
        <v>834</v>
      </c>
      <c r="B252" s="4" t="s">
        <v>835</v>
      </c>
      <c r="C252" s="4" t="s">
        <v>31</v>
      </c>
      <c r="D252" s="4" t="s">
        <v>252</v>
      </c>
      <c r="E252" s="4" t="s">
        <v>311</v>
      </c>
      <c r="F252" s="4">
        <v>344</v>
      </c>
      <c r="G252" s="4" t="str">
        <f>VLOOKUP(tblData[[#This Row],[Bill Amount]],Table2[#All],2,TRUE)</f>
        <v>$200-$399</v>
      </c>
    </row>
    <row r="253" spans="1:7" x14ac:dyDescent="0.3">
      <c r="A253" s="4" t="s">
        <v>836</v>
      </c>
      <c r="B253" s="4" t="s">
        <v>837</v>
      </c>
      <c r="C253" s="4" t="s">
        <v>31</v>
      </c>
      <c r="D253" s="4" t="s">
        <v>508</v>
      </c>
      <c r="E253" s="4" t="s">
        <v>448</v>
      </c>
      <c r="F253" s="4">
        <v>439</v>
      </c>
      <c r="G253" s="4" t="str">
        <f>VLOOKUP(tblData[[#This Row],[Bill Amount]],Table2[#All],2,TRUE)</f>
        <v>$400-$599</v>
      </c>
    </row>
    <row r="254" spans="1:7" x14ac:dyDescent="0.3">
      <c r="A254" s="4" t="s">
        <v>838</v>
      </c>
      <c r="B254" s="4" t="s">
        <v>839</v>
      </c>
      <c r="C254" s="4" t="s">
        <v>21</v>
      </c>
      <c r="D254" s="4" t="s">
        <v>261</v>
      </c>
      <c r="E254" s="4" t="s">
        <v>568</v>
      </c>
      <c r="F254" s="4">
        <v>324</v>
      </c>
      <c r="G254" s="4" t="str">
        <f>VLOOKUP(tblData[[#This Row],[Bill Amount]],Table2[#All],2,TRUE)</f>
        <v>$200-$399</v>
      </c>
    </row>
    <row r="255" spans="1:7" x14ac:dyDescent="0.3">
      <c r="A255" s="4" t="s">
        <v>840</v>
      </c>
      <c r="B255" s="4" t="s">
        <v>841</v>
      </c>
      <c r="C255" s="4" t="s">
        <v>16</v>
      </c>
      <c r="D255" s="4" t="s">
        <v>561</v>
      </c>
      <c r="E255" s="4" t="s">
        <v>842</v>
      </c>
      <c r="F255" s="4">
        <v>313</v>
      </c>
      <c r="G255" s="4" t="str">
        <f>VLOOKUP(tblData[[#This Row],[Bill Amount]],Table2[#All],2,TRUE)</f>
        <v>$200-$399</v>
      </c>
    </row>
    <row r="256" spans="1:7" x14ac:dyDescent="0.3">
      <c r="A256" s="4" t="s">
        <v>843</v>
      </c>
      <c r="B256" s="4" t="s">
        <v>844</v>
      </c>
      <c r="C256" s="4" t="s">
        <v>21</v>
      </c>
      <c r="D256" s="4" t="s">
        <v>488</v>
      </c>
      <c r="E256" s="4" t="s">
        <v>845</v>
      </c>
      <c r="F256" s="4">
        <v>250</v>
      </c>
      <c r="G256" s="4" t="str">
        <f>VLOOKUP(tblData[[#This Row],[Bill Amount]],Table2[#All],2,TRUE)</f>
        <v>$200-$399</v>
      </c>
    </row>
    <row r="257" spans="1:7" x14ac:dyDescent="0.3">
      <c r="A257" s="4" t="s">
        <v>846</v>
      </c>
      <c r="B257" s="4" t="s">
        <v>847</v>
      </c>
      <c r="C257" s="4" t="s">
        <v>16</v>
      </c>
      <c r="D257" s="4" t="s">
        <v>123</v>
      </c>
      <c r="E257" s="4" t="s">
        <v>764</v>
      </c>
      <c r="F257" s="4">
        <v>353</v>
      </c>
      <c r="G257" s="4" t="str">
        <f>VLOOKUP(tblData[[#This Row],[Bill Amount]],Table2[#All],2,TRUE)</f>
        <v>$200-$399</v>
      </c>
    </row>
    <row r="258" spans="1:7" x14ac:dyDescent="0.3">
      <c r="A258" s="4" t="s">
        <v>848</v>
      </c>
      <c r="B258" s="4" t="s">
        <v>849</v>
      </c>
      <c r="C258" s="4" t="s">
        <v>21</v>
      </c>
      <c r="D258" s="4" t="s">
        <v>850</v>
      </c>
      <c r="E258" s="4" t="s">
        <v>795</v>
      </c>
      <c r="F258" s="4">
        <v>475</v>
      </c>
      <c r="G258" s="4" t="str">
        <f>VLOOKUP(tblData[[#This Row],[Bill Amount]],Table2[#All],2,TRUE)</f>
        <v>$400-$599</v>
      </c>
    </row>
    <row r="259" spans="1:7" x14ac:dyDescent="0.3">
      <c r="A259" s="4" t="s">
        <v>851</v>
      </c>
      <c r="B259" s="4" t="s">
        <v>852</v>
      </c>
      <c r="C259" s="4" t="s">
        <v>31</v>
      </c>
      <c r="D259" s="4" t="s">
        <v>502</v>
      </c>
      <c r="E259" s="4" t="s">
        <v>700</v>
      </c>
      <c r="F259" s="4">
        <v>226</v>
      </c>
      <c r="G259" s="4" t="str">
        <f>VLOOKUP(tblData[[#This Row],[Bill Amount]],Table2[#All],2,TRUE)</f>
        <v>$200-$399</v>
      </c>
    </row>
    <row r="260" spans="1:7" x14ac:dyDescent="0.3">
      <c r="A260" s="4" t="s">
        <v>853</v>
      </c>
      <c r="B260" s="4" t="s">
        <v>854</v>
      </c>
      <c r="C260" s="4" t="s">
        <v>16</v>
      </c>
      <c r="D260" s="4" t="s">
        <v>855</v>
      </c>
      <c r="E260" s="4" t="s">
        <v>303</v>
      </c>
      <c r="F260" s="4">
        <v>209</v>
      </c>
      <c r="G260" s="4" t="str">
        <f>VLOOKUP(tblData[[#This Row],[Bill Amount]],Table2[#All],2,TRUE)</f>
        <v>$200-$399</v>
      </c>
    </row>
    <row r="261" spans="1:7" x14ac:dyDescent="0.3">
      <c r="A261" s="4" t="s">
        <v>856</v>
      </c>
      <c r="B261" s="4" t="s">
        <v>857</v>
      </c>
      <c r="C261" s="4" t="s">
        <v>26</v>
      </c>
      <c r="D261" s="4" t="s">
        <v>412</v>
      </c>
      <c r="E261" s="4" t="s">
        <v>207</v>
      </c>
      <c r="F261" s="4">
        <v>235</v>
      </c>
      <c r="G261" s="4" t="str">
        <f>VLOOKUP(tblData[[#This Row],[Bill Amount]],Table2[#All],2,TRUE)</f>
        <v>$200-$399</v>
      </c>
    </row>
    <row r="262" spans="1:7" x14ac:dyDescent="0.3">
      <c r="A262" s="4" t="s">
        <v>858</v>
      </c>
      <c r="B262" s="4" t="s">
        <v>859</v>
      </c>
      <c r="C262" s="4" t="s">
        <v>21</v>
      </c>
      <c r="D262" s="4" t="s">
        <v>699</v>
      </c>
      <c r="E262" s="4" t="s">
        <v>128</v>
      </c>
      <c r="F262" s="4">
        <v>378</v>
      </c>
      <c r="G262" s="4" t="str">
        <f>VLOOKUP(tblData[[#This Row],[Bill Amount]],Table2[#All],2,TRUE)</f>
        <v>$200-$399</v>
      </c>
    </row>
    <row r="263" spans="1:7" x14ac:dyDescent="0.3">
      <c r="A263" s="4" t="s">
        <v>860</v>
      </c>
      <c r="B263" s="4" t="s">
        <v>861</v>
      </c>
      <c r="C263" s="4" t="s">
        <v>21</v>
      </c>
      <c r="D263" s="4" t="s">
        <v>415</v>
      </c>
      <c r="E263" s="4" t="s">
        <v>85</v>
      </c>
      <c r="F263" s="4">
        <v>439</v>
      </c>
      <c r="G263" s="4" t="str">
        <f>VLOOKUP(tblData[[#This Row],[Bill Amount]],Table2[#All],2,TRUE)</f>
        <v>$400-$599</v>
      </c>
    </row>
    <row r="264" spans="1:7" x14ac:dyDescent="0.3">
      <c r="A264" s="4" t="s">
        <v>862</v>
      </c>
      <c r="B264" s="4" t="s">
        <v>863</v>
      </c>
      <c r="C264" s="4" t="s">
        <v>16</v>
      </c>
      <c r="D264" s="4" t="s">
        <v>864</v>
      </c>
      <c r="E264" s="4" t="s">
        <v>521</v>
      </c>
      <c r="F264" s="4">
        <v>222</v>
      </c>
      <c r="G264" s="4" t="str">
        <f>VLOOKUP(tblData[[#This Row],[Bill Amount]],Table2[#All],2,TRUE)</f>
        <v>$200-$399</v>
      </c>
    </row>
    <row r="265" spans="1:7" x14ac:dyDescent="0.3">
      <c r="A265" s="4" t="s">
        <v>865</v>
      </c>
      <c r="B265" s="4" t="s">
        <v>866</v>
      </c>
      <c r="C265" s="4" t="s">
        <v>26</v>
      </c>
      <c r="D265" s="4" t="s">
        <v>203</v>
      </c>
      <c r="E265" s="4" t="s">
        <v>867</v>
      </c>
      <c r="F265" s="4">
        <v>426</v>
      </c>
      <c r="G265" s="4" t="str">
        <f>VLOOKUP(tblData[[#This Row],[Bill Amount]],Table2[#All],2,TRUE)</f>
        <v>$400-$599</v>
      </c>
    </row>
    <row r="266" spans="1:7" x14ac:dyDescent="0.3">
      <c r="A266" s="4" t="s">
        <v>868</v>
      </c>
      <c r="B266" s="4" t="s">
        <v>869</v>
      </c>
      <c r="C266" s="4" t="s">
        <v>31</v>
      </c>
      <c r="D266" s="4" t="s">
        <v>870</v>
      </c>
      <c r="E266" s="4" t="s">
        <v>871</v>
      </c>
      <c r="F266" s="4">
        <v>286</v>
      </c>
      <c r="G266" s="4" t="str">
        <f>VLOOKUP(tblData[[#This Row],[Bill Amount]],Table2[#All],2,TRUE)</f>
        <v>$200-$399</v>
      </c>
    </row>
    <row r="267" spans="1:7" x14ac:dyDescent="0.3">
      <c r="A267" s="4" t="s">
        <v>872</v>
      </c>
      <c r="B267" s="4" t="s">
        <v>873</v>
      </c>
      <c r="C267" s="4" t="s">
        <v>26</v>
      </c>
      <c r="D267" s="4" t="s">
        <v>267</v>
      </c>
      <c r="E267" s="4" t="s">
        <v>791</v>
      </c>
      <c r="F267" s="4">
        <v>498</v>
      </c>
      <c r="G267" s="4" t="str">
        <f>VLOOKUP(tblData[[#This Row],[Bill Amount]],Table2[#All],2,TRUE)</f>
        <v>$400-$599</v>
      </c>
    </row>
    <row r="268" spans="1:7" x14ac:dyDescent="0.3">
      <c r="A268" s="4" t="s">
        <v>874</v>
      </c>
      <c r="B268" s="4" t="s">
        <v>875</v>
      </c>
      <c r="C268" s="4" t="s">
        <v>26</v>
      </c>
      <c r="D268" s="4" t="s">
        <v>876</v>
      </c>
      <c r="E268" s="4" t="s">
        <v>18</v>
      </c>
      <c r="F268" s="4">
        <v>360</v>
      </c>
      <c r="G268" s="4" t="str">
        <f>VLOOKUP(tblData[[#This Row],[Bill Amount]],Table2[#All],2,TRUE)</f>
        <v>$200-$399</v>
      </c>
    </row>
    <row r="269" spans="1:7" x14ac:dyDescent="0.3">
      <c r="A269" s="4" t="s">
        <v>877</v>
      </c>
      <c r="B269" s="4" t="s">
        <v>878</v>
      </c>
      <c r="C269" s="4" t="s">
        <v>31</v>
      </c>
      <c r="D269" s="4" t="s">
        <v>547</v>
      </c>
      <c r="E269" s="4" t="s">
        <v>831</v>
      </c>
      <c r="F269" s="4">
        <v>389</v>
      </c>
      <c r="G269" s="4" t="str">
        <f>VLOOKUP(tblData[[#This Row],[Bill Amount]],Table2[#All],2,TRUE)</f>
        <v>$200-$399</v>
      </c>
    </row>
    <row r="270" spans="1:7" x14ac:dyDescent="0.3">
      <c r="A270" s="4" t="s">
        <v>879</v>
      </c>
      <c r="B270" s="4" t="s">
        <v>880</v>
      </c>
      <c r="C270" s="4" t="s">
        <v>31</v>
      </c>
      <c r="D270" s="4" t="s">
        <v>881</v>
      </c>
      <c r="E270" s="4" t="s">
        <v>882</v>
      </c>
      <c r="F270" s="4">
        <v>259</v>
      </c>
      <c r="G270" s="4" t="str">
        <f>VLOOKUP(tblData[[#This Row],[Bill Amount]],Table2[#All],2,TRUE)</f>
        <v>$200-$399</v>
      </c>
    </row>
    <row r="271" spans="1:7" x14ac:dyDescent="0.3">
      <c r="A271" s="4" t="s">
        <v>883</v>
      </c>
      <c r="B271" s="4" t="s">
        <v>884</v>
      </c>
      <c r="C271" s="4" t="s">
        <v>21</v>
      </c>
      <c r="D271" s="4" t="s">
        <v>885</v>
      </c>
      <c r="E271" s="4" t="s">
        <v>886</v>
      </c>
      <c r="F271" s="4">
        <v>236</v>
      </c>
      <c r="G271" s="4" t="str">
        <f>VLOOKUP(tblData[[#This Row],[Bill Amount]],Table2[#All],2,TRUE)</f>
        <v>$200-$399</v>
      </c>
    </row>
    <row r="272" spans="1:7" x14ac:dyDescent="0.3">
      <c r="A272" s="4" t="s">
        <v>887</v>
      </c>
      <c r="B272" s="4" t="s">
        <v>888</v>
      </c>
      <c r="C272" s="4" t="s">
        <v>31</v>
      </c>
      <c r="D272" s="4" t="s">
        <v>889</v>
      </c>
      <c r="E272" s="4" t="s">
        <v>890</v>
      </c>
      <c r="F272" s="4">
        <v>385</v>
      </c>
      <c r="G272" s="4" t="str">
        <f>VLOOKUP(tblData[[#This Row],[Bill Amount]],Table2[#All],2,TRUE)</f>
        <v>$200-$399</v>
      </c>
    </row>
    <row r="273" spans="1:7" x14ac:dyDescent="0.3">
      <c r="A273" s="4" t="s">
        <v>891</v>
      </c>
      <c r="B273" s="4" t="s">
        <v>892</v>
      </c>
      <c r="C273" s="4" t="s">
        <v>31</v>
      </c>
      <c r="D273" s="4" t="s">
        <v>349</v>
      </c>
      <c r="E273" s="4" t="s">
        <v>893</v>
      </c>
      <c r="F273" s="4">
        <v>287</v>
      </c>
      <c r="G273" s="4" t="str">
        <f>VLOOKUP(tblData[[#This Row],[Bill Amount]],Table2[#All],2,TRUE)</f>
        <v>$200-$399</v>
      </c>
    </row>
    <row r="274" spans="1:7" x14ac:dyDescent="0.3">
      <c r="A274" s="4" t="s">
        <v>894</v>
      </c>
      <c r="B274" s="4" t="s">
        <v>895</v>
      </c>
      <c r="C274" s="4" t="s">
        <v>31</v>
      </c>
      <c r="D274" s="4" t="s">
        <v>876</v>
      </c>
      <c r="E274" s="4" t="s">
        <v>896</v>
      </c>
      <c r="F274" s="4">
        <v>259</v>
      </c>
      <c r="G274" s="4" t="str">
        <f>VLOOKUP(tblData[[#This Row],[Bill Amount]],Table2[#All],2,TRUE)</f>
        <v>$200-$399</v>
      </c>
    </row>
    <row r="275" spans="1:7" x14ac:dyDescent="0.3">
      <c r="A275" s="4" t="s">
        <v>897</v>
      </c>
      <c r="B275" s="4" t="s">
        <v>898</v>
      </c>
      <c r="C275" s="4" t="s">
        <v>16</v>
      </c>
      <c r="D275" s="4" t="s">
        <v>184</v>
      </c>
      <c r="E275" s="4" t="s">
        <v>899</v>
      </c>
      <c r="F275" s="4">
        <v>367</v>
      </c>
      <c r="G275" s="4" t="str">
        <f>VLOOKUP(tblData[[#This Row],[Bill Amount]],Table2[#All],2,TRUE)</f>
        <v>$200-$399</v>
      </c>
    </row>
    <row r="276" spans="1:7" x14ac:dyDescent="0.3">
      <c r="A276" s="4" t="s">
        <v>900</v>
      </c>
      <c r="B276" s="4" t="s">
        <v>901</v>
      </c>
      <c r="C276" s="4" t="s">
        <v>16</v>
      </c>
      <c r="D276" s="4" t="s">
        <v>902</v>
      </c>
      <c r="E276" s="4" t="s">
        <v>903</v>
      </c>
      <c r="F276" s="4">
        <v>439</v>
      </c>
      <c r="G276" s="4" t="str">
        <f>VLOOKUP(tblData[[#This Row],[Bill Amount]],Table2[#All],2,TRUE)</f>
        <v>$400-$599</v>
      </c>
    </row>
    <row r="277" spans="1:7" x14ac:dyDescent="0.3">
      <c r="A277" s="4" t="s">
        <v>904</v>
      </c>
      <c r="B277" s="4" t="s">
        <v>905</v>
      </c>
      <c r="C277" s="4" t="s">
        <v>16</v>
      </c>
      <c r="D277" s="4" t="s">
        <v>906</v>
      </c>
      <c r="E277" s="4" t="s">
        <v>771</v>
      </c>
      <c r="F277" s="4">
        <v>294</v>
      </c>
      <c r="G277" s="4" t="str">
        <f>VLOOKUP(tblData[[#This Row],[Bill Amount]],Table2[#All],2,TRUE)</f>
        <v>$200-$399</v>
      </c>
    </row>
    <row r="278" spans="1:7" x14ac:dyDescent="0.3">
      <c r="A278" s="4" t="s">
        <v>907</v>
      </c>
      <c r="B278" s="4" t="s">
        <v>908</v>
      </c>
      <c r="C278" s="4" t="s">
        <v>16</v>
      </c>
      <c r="D278" s="4" t="s">
        <v>433</v>
      </c>
      <c r="E278" s="4" t="s">
        <v>909</v>
      </c>
      <c r="F278" s="4">
        <v>496</v>
      </c>
      <c r="G278" s="4" t="str">
        <f>VLOOKUP(tblData[[#This Row],[Bill Amount]],Table2[#All],2,TRUE)</f>
        <v>$400-$599</v>
      </c>
    </row>
    <row r="279" spans="1:7" x14ac:dyDescent="0.3">
      <c r="A279" s="4" t="s">
        <v>910</v>
      </c>
      <c r="B279" s="4" t="s">
        <v>911</v>
      </c>
      <c r="C279" s="4" t="s">
        <v>21</v>
      </c>
      <c r="D279" s="4" t="s">
        <v>508</v>
      </c>
      <c r="E279" s="4" t="s">
        <v>69</v>
      </c>
      <c r="F279" s="4">
        <v>352</v>
      </c>
      <c r="G279" s="4" t="str">
        <f>VLOOKUP(tblData[[#This Row],[Bill Amount]],Table2[#All],2,TRUE)</f>
        <v>$200-$399</v>
      </c>
    </row>
    <row r="280" spans="1:7" x14ac:dyDescent="0.3">
      <c r="A280" s="4" t="s">
        <v>912</v>
      </c>
      <c r="B280" s="4" t="s">
        <v>913</v>
      </c>
      <c r="C280" s="4" t="s">
        <v>21</v>
      </c>
      <c r="D280" s="4" t="s">
        <v>277</v>
      </c>
      <c r="E280" s="4" t="s">
        <v>278</v>
      </c>
      <c r="F280" s="4">
        <v>269</v>
      </c>
      <c r="G280" s="4" t="str">
        <f>VLOOKUP(tblData[[#This Row],[Bill Amount]],Table2[#All],2,TRUE)</f>
        <v>$200-$399</v>
      </c>
    </row>
    <row r="281" spans="1:7" x14ac:dyDescent="0.3">
      <c r="A281" s="4" t="s">
        <v>914</v>
      </c>
      <c r="B281" s="4" t="s">
        <v>915</v>
      </c>
      <c r="C281" s="4" t="s">
        <v>16</v>
      </c>
      <c r="D281" s="4" t="s">
        <v>430</v>
      </c>
      <c r="E281" s="4" t="s">
        <v>165</v>
      </c>
      <c r="F281" s="4">
        <v>393</v>
      </c>
      <c r="G281" s="4" t="str">
        <f>VLOOKUP(tblData[[#This Row],[Bill Amount]],Table2[#All],2,TRUE)</f>
        <v>$200-$399</v>
      </c>
    </row>
    <row r="282" spans="1:7" x14ac:dyDescent="0.3">
      <c r="A282" s="4" t="s">
        <v>916</v>
      </c>
      <c r="B282" s="4" t="s">
        <v>917</v>
      </c>
      <c r="C282" s="4" t="s">
        <v>21</v>
      </c>
      <c r="D282" s="4" t="s">
        <v>582</v>
      </c>
      <c r="E282" s="4" t="s">
        <v>423</v>
      </c>
      <c r="F282" s="4">
        <v>764</v>
      </c>
      <c r="G282" s="4" t="str">
        <f>VLOOKUP(tblData[[#This Row],[Bill Amount]],Table2[#All],2,TRUE)</f>
        <v>$600+</v>
      </c>
    </row>
    <row r="283" spans="1:7" x14ac:dyDescent="0.3">
      <c r="A283" s="4" t="s">
        <v>918</v>
      </c>
      <c r="B283" s="4" t="s">
        <v>919</v>
      </c>
      <c r="C283" s="4" t="s">
        <v>16</v>
      </c>
      <c r="D283" s="4" t="s">
        <v>92</v>
      </c>
      <c r="E283" s="4" t="s">
        <v>292</v>
      </c>
      <c r="F283" s="4">
        <v>752</v>
      </c>
      <c r="G283" s="4" t="str">
        <f>VLOOKUP(tblData[[#This Row],[Bill Amount]],Table2[#All],2,TRUE)</f>
        <v>$600+</v>
      </c>
    </row>
    <row r="284" spans="1:7" x14ac:dyDescent="0.3">
      <c r="A284" s="4" t="s">
        <v>920</v>
      </c>
      <c r="B284" s="4" t="s">
        <v>921</v>
      </c>
      <c r="C284" s="4" t="s">
        <v>26</v>
      </c>
      <c r="D284" s="4" t="s">
        <v>371</v>
      </c>
      <c r="E284" s="4" t="s">
        <v>922</v>
      </c>
      <c r="F284" s="4">
        <v>740</v>
      </c>
      <c r="G284" s="4" t="str">
        <f>VLOOKUP(tblData[[#This Row],[Bill Amount]],Table2[#All],2,TRUE)</f>
        <v>$600+</v>
      </c>
    </row>
    <row r="285" spans="1:7" x14ac:dyDescent="0.3">
      <c r="A285" s="4" t="s">
        <v>923</v>
      </c>
      <c r="B285" s="4" t="s">
        <v>924</v>
      </c>
      <c r="C285" s="4" t="s">
        <v>26</v>
      </c>
      <c r="D285" s="4" t="s">
        <v>100</v>
      </c>
      <c r="E285" s="4" t="s">
        <v>509</v>
      </c>
      <c r="F285" s="4">
        <v>775</v>
      </c>
      <c r="G285" s="4" t="str">
        <f>VLOOKUP(tblData[[#This Row],[Bill Amount]],Table2[#All],2,TRUE)</f>
        <v>$600+</v>
      </c>
    </row>
    <row r="286" spans="1:7" x14ac:dyDescent="0.3">
      <c r="A286" s="4" t="s">
        <v>925</v>
      </c>
      <c r="B286" s="4" t="s">
        <v>926</v>
      </c>
      <c r="C286" s="4" t="s">
        <v>31</v>
      </c>
      <c r="D286" s="4" t="s">
        <v>565</v>
      </c>
      <c r="E286" s="4" t="s">
        <v>159</v>
      </c>
      <c r="F286" s="4">
        <v>614</v>
      </c>
      <c r="G286" s="4" t="str">
        <f>VLOOKUP(tblData[[#This Row],[Bill Amount]],Table2[#All],2,TRUE)</f>
        <v>$600+</v>
      </c>
    </row>
    <row r="287" spans="1:7" x14ac:dyDescent="0.3">
      <c r="A287" s="4" t="s">
        <v>927</v>
      </c>
      <c r="B287" s="4" t="s">
        <v>928</v>
      </c>
      <c r="C287" s="4" t="s">
        <v>21</v>
      </c>
      <c r="D287" s="4" t="s">
        <v>830</v>
      </c>
      <c r="E287" s="4" t="s">
        <v>896</v>
      </c>
      <c r="F287" s="4">
        <v>522</v>
      </c>
      <c r="G287" s="4" t="str">
        <f>VLOOKUP(tblData[[#This Row],[Bill Amount]],Table2[#All],2,TRUE)</f>
        <v>$400-$599</v>
      </c>
    </row>
    <row r="288" spans="1:7" x14ac:dyDescent="0.3">
      <c r="A288" s="4" t="s">
        <v>929</v>
      </c>
      <c r="B288" s="4" t="s">
        <v>930</v>
      </c>
      <c r="C288" s="4" t="s">
        <v>21</v>
      </c>
      <c r="D288" s="4" t="s">
        <v>378</v>
      </c>
      <c r="E288" s="4" t="s">
        <v>931</v>
      </c>
      <c r="F288" s="4">
        <v>744</v>
      </c>
      <c r="G288" s="4" t="str">
        <f>VLOOKUP(tblData[[#This Row],[Bill Amount]],Table2[#All],2,TRUE)</f>
        <v>$600+</v>
      </c>
    </row>
    <row r="289" spans="1:7" x14ac:dyDescent="0.3">
      <c r="A289" s="4" t="s">
        <v>932</v>
      </c>
      <c r="B289" s="4" t="s">
        <v>933</v>
      </c>
      <c r="C289" s="4" t="s">
        <v>26</v>
      </c>
      <c r="D289" s="4" t="s">
        <v>88</v>
      </c>
      <c r="E289" s="4" t="s">
        <v>934</v>
      </c>
      <c r="F289" s="4">
        <v>592</v>
      </c>
      <c r="G289" s="4" t="str">
        <f>VLOOKUP(tblData[[#This Row],[Bill Amount]],Table2[#All],2,TRUE)</f>
        <v>$400-$599</v>
      </c>
    </row>
    <row r="290" spans="1:7" x14ac:dyDescent="0.3">
      <c r="A290" s="4" t="s">
        <v>935</v>
      </c>
      <c r="B290" s="4" t="s">
        <v>936</v>
      </c>
      <c r="C290" s="4" t="s">
        <v>26</v>
      </c>
      <c r="D290" s="4" t="s">
        <v>346</v>
      </c>
      <c r="E290" s="4" t="s">
        <v>441</v>
      </c>
      <c r="F290" s="4">
        <v>504</v>
      </c>
      <c r="G290" s="4" t="str">
        <f>VLOOKUP(tblData[[#This Row],[Bill Amount]],Table2[#All],2,TRUE)</f>
        <v>$400-$599</v>
      </c>
    </row>
    <row r="291" spans="1:7" x14ac:dyDescent="0.3">
      <c r="A291" s="4" t="s">
        <v>937</v>
      </c>
      <c r="B291" s="4" t="s">
        <v>938</v>
      </c>
      <c r="C291" s="4" t="s">
        <v>31</v>
      </c>
      <c r="D291" s="4" t="s">
        <v>939</v>
      </c>
      <c r="E291" s="4" t="s">
        <v>940</v>
      </c>
      <c r="F291" s="4">
        <v>657</v>
      </c>
      <c r="G291" s="4" t="str">
        <f>VLOOKUP(tblData[[#This Row],[Bill Amount]],Table2[#All],2,TRUE)</f>
        <v>$600+</v>
      </c>
    </row>
    <row r="292" spans="1:7" x14ac:dyDescent="0.3">
      <c r="A292" s="4" t="s">
        <v>941</v>
      </c>
      <c r="B292" s="4" t="s">
        <v>942</v>
      </c>
      <c r="C292" s="4" t="s">
        <v>16</v>
      </c>
      <c r="D292" s="4" t="s">
        <v>943</v>
      </c>
      <c r="E292" s="4" t="s">
        <v>944</v>
      </c>
      <c r="F292" s="4">
        <v>717</v>
      </c>
      <c r="G292" s="4" t="str">
        <f>VLOOKUP(tblData[[#This Row],[Bill Amount]],Table2[#All],2,TRUE)</f>
        <v>$600+</v>
      </c>
    </row>
    <row r="293" spans="1:7" x14ac:dyDescent="0.3">
      <c r="A293" s="4" t="s">
        <v>945</v>
      </c>
      <c r="B293" s="4" t="s">
        <v>946</v>
      </c>
      <c r="C293" s="4" t="s">
        <v>31</v>
      </c>
      <c r="D293" s="4" t="s">
        <v>947</v>
      </c>
      <c r="E293" s="4" t="s">
        <v>948</v>
      </c>
      <c r="F293" s="4">
        <v>700</v>
      </c>
      <c r="G293" s="4" t="str">
        <f>VLOOKUP(tblData[[#This Row],[Bill Amount]],Table2[#All],2,TRUE)</f>
        <v>$600+</v>
      </c>
    </row>
    <row r="294" spans="1:7" x14ac:dyDescent="0.3">
      <c r="A294" s="4" t="s">
        <v>949</v>
      </c>
      <c r="B294" s="4" t="s">
        <v>950</v>
      </c>
      <c r="C294" s="4" t="s">
        <v>16</v>
      </c>
      <c r="D294" s="4" t="s">
        <v>951</v>
      </c>
      <c r="E294" s="4" t="s">
        <v>952</v>
      </c>
      <c r="F294" s="4">
        <v>741</v>
      </c>
      <c r="G294" s="4" t="str">
        <f>VLOOKUP(tblData[[#This Row],[Bill Amount]],Table2[#All],2,TRUE)</f>
        <v>$600+</v>
      </c>
    </row>
    <row r="295" spans="1:7" x14ac:dyDescent="0.3">
      <c r="A295" s="4" t="s">
        <v>953</v>
      </c>
      <c r="B295" s="4" t="s">
        <v>954</v>
      </c>
      <c r="C295" s="4" t="s">
        <v>26</v>
      </c>
      <c r="D295" s="4" t="s">
        <v>902</v>
      </c>
      <c r="E295" s="4" t="s">
        <v>955</v>
      </c>
      <c r="F295" s="4">
        <v>714</v>
      </c>
      <c r="G295" s="4" t="str">
        <f>VLOOKUP(tblData[[#This Row],[Bill Amount]],Table2[#All],2,TRUE)</f>
        <v>$600+</v>
      </c>
    </row>
    <row r="296" spans="1:7" x14ac:dyDescent="0.3">
      <c r="A296" s="4" t="s">
        <v>956</v>
      </c>
      <c r="B296" s="4" t="s">
        <v>957</v>
      </c>
      <c r="C296" s="4" t="s">
        <v>16</v>
      </c>
      <c r="D296" s="4" t="s">
        <v>876</v>
      </c>
      <c r="E296" s="4" t="s">
        <v>958</v>
      </c>
      <c r="F296" s="4">
        <v>767</v>
      </c>
      <c r="G296" s="4" t="str">
        <f>VLOOKUP(tblData[[#This Row],[Bill Amount]],Table2[#All],2,TRUE)</f>
        <v>$600+</v>
      </c>
    </row>
    <row r="297" spans="1:7" x14ac:dyDescent="0.3">
      <c r="A297" s="4" t="s">
        <v>959</v>
      </c>
      <c r="B297" s="4" t="s">
        <v>960</v>
      </c>
      <c r="C297" s="4" t="s">
        <v>16</v>
      </c>
      <c r="D297" s="4" t="s">
        <v>107</v>
      </c>
      <c r="E297" s="4" t="s">
        <v>958</v>
      </c>
      <c r="F297" s="4">
        <v>694</v>
      </c>
      <c r="G297" s="4" t="str">
        <f>VLOOKUP(tblData[[#This Row],[Bill Amount]],Table2[#All],2,TRUE)</f>
        <v>$600+</v>
      </c>
    </row>
    <row r="298" spans="1:7" x14ac:dyDescent="0.3">
      <c r="A298" s="4" t="s">
        <v>961</v>
      </c>
      <c r="B298" s="4" t="s">
        <v>962</v>
      </c>
      <c r="C298" s="4" t="s">
        <v>26</v>
      </c>
      <c r="D298" s="4" t="s">
        <v>444</v>
      </c>
      <c r="E298" s="4" t="s">
        <v>963</v>
      </c>
      <c r="F298" s="4">
        <v>538</v>
      </c>
      <c r="G298" s="4" t="str">
        <f>VLOOKUP(tblData[[#This Row],[Bill Amount]],Table2[#All],2,TRUE)</f>
        <v>$400-$599</v>
      </c>
    </row>
    <row r="299" spans="1:7" x14ac:dyDescent="0.3">
      <c r="A299" s="4" t="s">
        <v>964</v>
      </c>
      <c r="B299" s="4" t="s">
        <v>965</v>
      </c>
      <c r="C299" s="4" t="s">
        <v>21</v>
      </c>
      <c r="D299" s="4" t="s">
        <v>966</v>
      </c>
      <c r="E299" s="4" t="s">
        <v>967</v>
      </c>
      <c r="F299" s="4">
        <v>503</v>
      </c>
      <c r="G299" s="4" t="str">
        <f>VLOOKUP(tblData[[#This Row],[Bill Amount]],Table2[#All],2,TRUE)</f>
        <v>$400-$599</v>
      </c>
    </row>
    <row r="300" spans="1:7" x14ac:dyDescent="0.3">
      <c r="A300" s="4" t="s">
        <v>968</v>
      </c>
      <c r="B300" s="4" t="s">
        <v>969</v>
      </c>
      <c r="C300" s="4" t="s">
        <v>16</v>
      </c>
      <c r="D300" s="4" t="s">
        <v>889</v>
      </c>
      <c r="E300" s="4" t="s">
        <v>967</v>
      </c>
      <c r="F300" s="4">
        <v>679</v>
      </c>
      <c r="G300" s="4" t="str">
        <f>VLOOKUP(tblData[[#This Row],[Bill Amount]],Table2[#All],2,TRUE)</f>
        <v>$600+</v>
      </c>
    </row>
    <row r="301" spans="1:7" x14ac:dyDescent="0.3">
      <c r="A301" s="4" t="s">
        <v>970</v>
      </c>
      <c r="B301" s="4" t="s">
        <v>971</v>
      </c>
      <c r="C301" s="4" t="s">
        <v>31</v>
      </c>
      <c r="D301" s="4" t="s">
        <v>357</v>
      </c>
      <c r="E301" s="4" t="s">
        <v>967</v>
      </c>
      <c r="F301" s="4">
        <v>615</v>
      </c>
      <c r="G301" s="4" t="str">
        <f>VLOOKUP(tblData[[#This Row],[Bill Amount]],Table2[#All],2,TRUE)</f>
        <v>$600+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2693E-B1C8-4A0C-B798-8231B248C342}">
  <dimension ref="A1:L71"/>
  <sheetViews>
    <sheetView workbookViewId="0">
      <selection activeCell="F19" sqref="F19"/>
    </sheetView>
  </sheetViews>
  <sheetFormatPr defaultRowHeight="14.4" x14ac:dyDescent="0.3"/>
  <cols>
    <col min="1" max="1" width="12.5546875" bestFit="1" customWidth="1"/>
    <col min="2" max="2" width="18.77734375" bestFit="1" customWidth="1"/>
    <col min="11" max="11" width="15.5546875" bestFit="1" customWidth="1"/>
    <col min="12" max="12" width="17.44140625" bestFit="1" customWidth="1"/>
  </cols>
  <sheetData>
    <row r="1" spans="1:12" x14ac:dyDescent="0.3">
      <c r="K1" s="11" t="s">
        <v>13</v>
      </c>
      <c r="L1" t="s">
        <v>973</v>
      </c>
    </row>
    <row r="3" spans="1:12" x14ac:dyDescent="0.3">
      <c r="A3" s="11" t="s">
        <v>988</v>
      </c>
      <c r="B3" t="s">
        <v>991</v>
      </c>
      <c r="K3" s="11" t="s">
        <v>988</v>
      </c>
      <c r="L3" t="s">
        <v>990</v>
      </c>
    </row>
    <row r="4" spans="1:12" x14ac:dyDescent="0.3">
      <c r="A4" s="12" t="s">
        <v>973</v>
      </c>
      <c r="B4" s="13">
        <v>67</v>
      </c>
      <c r="K4" s="12" t="s">
        <v>541</v>
      </c>
      <c r="L4" s="13">
        <v>89</v>
      </c>
    </row>
    <row r="5" spans="1:12" x14ac:dyDescent="0.3">
      <c r="A5" s="12" t="s">
        <v>972</v>
      </c>
      <c r="B5" s="13">
        <v>130</v>
      </c>
      <c r="K5" s="12" t="s">
        <v>380</v>
      </c>
      <c r="L5" s="13">
        <v>92</v>
      </c>
    </row>
    <row r="6" spans="1:12" x14ac:dyDescent="0.3">
      <c r="A6" s="12" t="s">
        <v>986</v>
      </c>
      <c r="B6" s="13">
        <v>56</v>
      </c>
      <c r="K6" s="12" t="s">
        <v>543</v>
      </c>
      <c r="L6" s="13">
        <v>59</v>
      </c>
    </row>
    <row r="7" spans="1:12" x14ac:dyDescent="0.3">
      <c r="A7" s="12" t="s">
        <v>987</v>
      </c>
      <c r="B7" s="13">
        <v>32</v>
      </c>
      <c r="K7" s="12" t="s">
        <v>614</v>
      </c>
      <c r="L7" s="13">
        <v>85</v>
      </c>
    </row>
    <row r="8" spans="1:12" x14ac:dyDescent="0.3">
      <c r="A8" s="12" t="s">
        <v>974</v>
      </c>
      <c r="B8" s="13">
        <v>15</v>
      </c>
      <c r="K8" s="12" t="s">
        <v>584</v>
      </c>
      <c r="L8" s="13">
        <v>66</v>
      </c>
    </row>
    <row r="9" spans="1:12" x14ac:dyDescent="0.3">
      <c r="A9" s="12" t="s">
        <v>989</v>
      </c>
      <c r="B9" s="13">
        <v>300</v>
      </c>
      <c r="K9" s="12" t="s">
        <v>342</v>
      </c>
      <c r="L9" s="13">
        <v>71</v>
      </c>
    </row>
    <row r="10" spans="1:12" x14ac:dyDescent="0.3">
      <c r="K10" s="12" t="s">
        <v>438</v>
      </c>
      <c r="L10" s="13">
        <v>79</v>
      </c>
    </row>
    <row r="11" spans="1:12" x14ac:dyDescent="0.3">
      <c r="K11" s="12" t="s">
        <v>144</v>
      </c>
      <c r="L11" s="13">
        <v>68</v>
      </c>
    </row>
    <row r="12" spans="1:12" x14ac:dyDescent="0.3">
      <c r="K12" s="12" t="s">
        <v>42</v>
      </c>
      <c r="L12" s="13">
        <v>73</v>
      </c>
    </row>
    <row r="13" spans="1:12" x14ac:dyDescent="0.3">
      <c r="K13" s="12" t="s">
        <v>312</v>
      </c>
      <c r="L13" s="13">
        <v>88</v>
      </c>
    </row>
    <row r="14" spans="1:12" x14ac:dyDescent="0.3">
      <c r="K14" s="12" t="s">
        <v>366</v>
      </c>
      <c r="L14" s="13">
        <v>85</v>
      </c>
    </row>
    <row r="15" spans="1:12" x14ac:dyDescent="0.3">
      <c r="K15" s="12" t="s">
        <v>478</v>
      </c>
      <c r="L15" s="13">
        <v>62</v>
      </c>
    </row>
    <row r="16" spans="1:12" x14ac:dyDescent="0.3">
      <c r="K16" s="12" t="s">
        <v>571</v>
      </c>
      <c r="L16" s="13">
        <v>70</v>
      </c>
    </row>
    <row r="17" spans="11:12" x14ac:dyDescent="0.3">
      <c r="K17" s="12" t="s">
        <v>113</v>
      </c>
      <c r="L17" s="13">
        <v>92</v>
      </c>
    </row>
    <row r="18" spans="11:12" x14ac:dyDescent="0.3">
      <c r="K18" s="12" t="s">
        <v>174</v>
      </c>
      <c r="L18" s="13">
        <v>95</v>
      </c>
    </row>
    <row r="19" spans="11:12" x14ac:dyDescent="0.3">
      <c r="K19" s="12" t="s">
        <v>424</v>
      </c>
      <c r="L19" s="13">
        <v>50</v>
      </c>
    </row>
    <row r="20" spans="11:12" x14ac:dyDescent="0.3">
      <c r="K20" s="12" t="s">
        <v>105</v>
      </c>
      <c r="L20" s="13">
        <v>80</v>
      </c>
    </row>
    <row r="21" spans="11:12" x14ac:dyDescent="0.3">
      <c r="K21" s="12" t="s">
        <v>586</v>
      </c>
      <c r="L21" s="13">
        <v>53</v>
      </c>
    </row>
    <row r="22" spans="11:12" x14ac:dyDescent="0.3">
      <c r="K22" s="12" t="s">
        <v>359</v>
      </c>
      <c r="L22" s="13">
        <v>87</v>
      </c>
    </row>
    <row r="23" spans="11:12" x14ac:dyDescent="0.3">
      <c r="K23" s="12" t="s">
        <v>503</v>
      </c>
      <c r="L23" s="13">
        <v>88</v>
      </c>
    </row>
    <row r="24" spans="11:12" x14ac:dyDescent="0.3">
      <c r="K24" s="12" t="s">
        <v>334</v>
      </c>
      <c r="L24" s="13">
        <v>96</v>
      </c>
    </row>
    <row r="25" spans="11:12" x14ac:dyDescent="0.3">
      <c r="K25" s="12" t="s">
        <v>632</v>
      </c>
      <c r="L25" s="13">
        <v>52</v>
      </c>
    </row>
    <row r="26" spans="11:12" x14ac:dyDescent="0.3">
      <c r="K26" s="12" t="s">
        <v>156</v>
      </c>
      <c r="L26" s="13">
        <v>70</v>
      </c>
    </row>
    <row r="27" spans="11:12" x14ac:dyDescent="0.3">
      <c r="K27" s="12" t="s">
        <v>90</v>
      </c>
      <c r="L27" s="13">
        <v>59</v>
      </c>
    </row>
    <row r="28" spans="11:12" x14ac:dyDescent="0.3">
      <c r="K28" s="12" t="s">
        <v>236</v>
      </c>
      <c r="L28" s="13">
        <v>96</v>
      </c>
    </row>
    <row r="29" spans="11:12" x14ac:dyDescent="0.3">
      <c r="K29" s="12" t="s">
        <v>344</v>
      </c>
      <c r="L29" s="13">
        <v>63</v>
      </c>
    </row>
    <row r="30" spans="11:12" x14ac:dyDescent="0.3">
      <c r="K30" s="12" t="s">
        <v>121</v>
      </c>
      <c r="L30" s="13">
        <v>89</v>
      </c>
    </row>
    <row r="31" spans="11:12" x14ac:dyDescent="0.3">
      <c r="K31" s="12" t="s">
        <v>383</v>
      </c>
      <c r="L31" s="13">
        <v>73</v>
      </c>
    </row>
    <row r="32" spans="11:12" x14ac:dyDescent="0.3">
      <c r="K32" s="12" t="s">
        <v>642</v>
      </c>
      <c r="L32" s="13">
        <v>82</v>
      </c>
    </row>
    <row r="33" spans="11:12" x14ac:dyDescent="0.3">
      <c r="K33" s="12" t="s">
        <v>229</v>
      </c>
      <c r="L33" s="13">
        <v>56</v>
      </c>
    </row>
    <row r="34" spans="11:12" x14ac:dyDescent="0.3">
      <c r="K34" s="12" t="s">
        <v>452</v>
      </c>
      <c r="L34" s="13">
        <v>80</v>
      </c>
    </row>
    <row r="35" spans="11:12" x14ac:dyDescent="0.3">
      <c r="K35" s="12" t="s">
        <v>592</v>
      </c>
      <c r="L35" s="13">
        <v>87</v>
      </c>
    </row>
    <row r="36" spans="11:12" x14ac:dyDescent="0.3">
      <c r="K36" s="12" t="s">
        <v>201</v>
      </c>
      <c r="L36" s="13">
        <v>93</v>
      </c>
    </row>
    <row r="37" spans="11:12" x14ac:dyDescent="0.3">
      <c r="K37" s="12" t="s">
        <v>399</v>
      </c>
      <c r="L37" s="13">
        <v>97</v>
      </c>
    </row>
    <row r="38" spans="11:12" x14ac:dyDescent="0.3">
      <c r="K38" s="12" t="s">
        <v>141</v>
      </c>
      <c r="L38" s="13">
        <v>72</v>
      </c>
    </row>
    <row r="39" spans="11:12" x14ac:dyDescent="0.3">
      <c r="K39" s="12" t="s">
        <v>552</v>
      </c>
      <c r="L39" s="13">
        <v>89</v>
      </c>
    </row>
    <row r="40" spans="11:12" x14ac:dyDescent="0.3">
      <c r="K40" s="12" t="s">
        <v>275</v>
      </c>
      <c r="L40" s="13">
        <v>87</v>
      </c>
    </row>
    <row r="41" spans="11:12" x14ac:dyDescent="0.3">
      <c r="K41" s="12" t="s">
        <v>500</v>
      </c>
      <c r="L41" s="13">
        <v>54</v>
      </c>
    </row>
    <row r="42" spans="11:12" x14ac:dyDescent="0.3">
      <c r="K42" s="12" t="s">
        <v>569</v>
      </c>
      <c r="L42" s="13">
        <v>99</v>
      </c>
    </row>
    <row r="43" spans="11:12" x14ac:dyDescent="0.3">
      <c r="K43" s="12" t="s">
        <v>607</v>
      </c>
      <c r="L43" s="13">
        <v>51</v>
      </c>
    </row>
    <row r="44" spans="11:12" x14ac:dyDescent="0.3">
      <c r="K44" s="12" t="s">
        <v>363</v>
      </c>
      <c r="L44" s="13">
        <v>85</v>
      </c>
    </row>
    <row r="45" spans="11:12" x14ac:dyDescent="0.3">
      <c r="K45" s="12" t="s">
        <v>616</v>
      </c>
      <c r="L45" s="13">
        <v>52</v>
      </c>
    </row>
    <row r="46" spans="11:12" x14ac:dyDescent="0.3">
      <c r="K46" s="12" t="s">
        <v>566</v>
      </c>
      <c r="L46" s="13">
        <v>83</v>
      </c>
    </row>
    <row r="47" spans="11:12" x14ac:dyDescent="0.3">
      <c r="K47" s="12" t="s">
        <v>548</v>
      </c>
      <c r="L47" s="13">
        <v>82</v>
      </c>
    </row>
    <row r="48" spans="11:12" x14ac:dyDescent="0.3">
      <c r="K48" s="12" t="s">
        <v>296</v>
      </c>
      <c r="L48" s="13">
        <v>85</v>
      </c>
    </row>
    <row r="49" spans="11:12" x14ac:dyDescent="0.3">
      <c r="K49" s="12" t="s">
        <v>595</v>
      </c>
      <c r="L49" s="13">
        <v>69</v>
      </c>
    </row>
    <row r="50" spans="11:12" x14ac:dyDescent="0.3">
      <c r="K50" s="12" t="s">
        <v>635</v>
      </c>
      <c r="L50" s="13">
        <v>65</v>
      </c>
    </row>
    <row r="51" spans="11:12" x14ac:dyDescent="0.3">
      <c r="K51" s="12" t="s">
        <v>170</v>
      </c>
      <c r="L51" s="13">
        <v>87</v>
      </c>
    </row>
    <row r="52" spans="11:12" x14ac:dyDescent="0.3">
      <c r="K52" s="12" t="s">
        <v>214</v>
      </c>
      <c r="L52" s="13">
        <v>56</v>
      </c>
    </row>
    <row r="53" spans="11:12" x14ac:dyDescent="0.3">
      <c r="K53" s="12" t="s">
        <v>339</v>
      </c>
      <c r="L53" s="13">
        <v>54</v>
      </c>
    </row>
    <row r="54" spans="11:12" x14ac:dyDescent="0.3">
      <c r="K54" s="12" t="s">
        <v>66</v>
      </c>
      <c r="L54" s="13">
        <v>74</v>
      </c>
    </row>
    <row r="55" spans="11:12" x14ac:dyDescent="0.3">
      <c r="K55" s="12" t="s">
        <v>162</v>
      </c>
      <c r="L55" s="13">
        <v>98</v>
      </c>
    </row>
    <row r="56" spans="11:12" x14ac:dyDescent="0.3">
      <c r="K56" s="12" t="s">
        <v>490</v>
      </c>
      <c r="L56" s="13">
        <v>82</v>
      </c>
    </row>
    <row r="57" spans="11:12" x14ac:dyDescent="0.3">
      <c r="K57" s="12" t="s">
        <v>661</v>
      </c>
      <c r="L57" s="13">
        <v>97</v>
      </c>
    </row>
    <row r="58" spans="11:12" x14ac:dyDescent="0.3">
      <c r="K58" s="12" t="s">
        <v>283</v>
      </c>
      <c r="L58" s="13">
        <v>64</v>
      </c>
    </row>
    <row r="59" spans="11:12" x14ac:dyDescent="0.3">
      <c r="K59" s="12" t="s">
        <v>391</v>
      </c>
      <c r="L59" s="13">
        <v>86</v>
      </c>
    </row>
    <row r="60" spans="11:12" x14ac:dyDescent="0.3">
      <c r="K60" s="12" t="s">
        <v>262</v>
      </c>
      <c r="L60" s="13">
        <v>70</v>
      </c>
    </row>
    <row r="61" spans="11:12" x14ac:dyDescent="0.3">
      <c r="K61" s="12" t="s">
        <v>247</v>
      </c>
      <c r="L61" s="13">
        <v>84</v>
      </c>
    </row>
    <row r="62" spans="11:12" x14ac:dyDescent="0.3">
      <c r="K62" s="12" t="s">
        <v>420</v>
      </c>
      <c r="L62" s="13">
        <v>87</v>
      </c>
    </row>
    <row r="63" spans="11:12" x14ac:dyDescent="0.3">
      <c r="K63" s="12" t="s">
        <v>650</v>
      </c>
      <c r="L63" s="13">
        <v>55</v>
      </c>
    </row>
    <row r="64" spans="11:12" x14ac:dyDescent="0.3">
      <c r="K64" s="12" t="s">
        <v>538</v>
      </c>
      <c r="L64" s="13">
        <v>90</v>
      </c>
    </row>
    <row r="65" spans="11:12" x14ac:dyDescent="0.3">
      <c r="K65" s="12" t="s">
        <v>385</v>
      </c>
      <c r="L65" s="13">
        <v>82</v>
      </c>
    </row>
    <row r="66" spans="11:12" x14ac:dyDescent="0.3">
      <c r="K66" s="12" t="s">
        <v>328</v>
      </c>
      <c r="L66" s="13">
        <v>68</v>
      </c>
    </row>
    <row r="67" spans="11:12" x14ac:dyDescent="0.3">
      <c r="K67" s="12" t="s">
        <v>506</v>
      </c>
      <c r="L67" s="13">
        <v>81</v>
      </c>
    </row>
    <row r="68" spans="11:12" x14ac:dyDescent="0.3">
      <c r="K68" s="12" t="s">
        <v>369</v>
      </c>
      <c r="L68" s="13">
        <v>93</v>
      </c>
    </row>
    <row r="69" spans="11:12" x14ac:dyDescent="0.3">
      <c r="K69" s="12" t="s">
        <v>272</v>
      </c>
      <c r="L69" s="13">
        <v>52</v>
      </c>
    </row>
    <row r="70" spans="11:12" x14ac:dyDescent="0.3">
      <c r="K70" s="12" t="s">
        <v>98</v>
      </c>
      <c r="L70" s="13">
        <v>99</v>
      </c>
    </row>
    <row r="71" spans="11:12" x14ac:dyDescent="0.3">
      <c r="K71" s="12" t="s">
        <v>989</v>
      </c>
      <c r="L71" s="13">
        <v>5157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AEC0E-C424-400A-8F00-8345C36FC923}">
  <dimension ref="A1:B6"/>
  <sheetViews>
    <sheetView workbookViewId="0">
      <selection activeCell="A4" sqref="A4"/>
    </sheetView>
  </sheetViews>
  <sheetFormatPr defaultRowHeight="14.4" x14ac:dyDescent="0.3"/>
  <cols>
    <col min="1" max="1" width="12.88671875" customWidth="1"/>
    <col min="2" max="2" width="14.44140625" customWidth="1"/>
  </cols>
  <sheetData>
    <row r="1" spans="1:2" x14ac:dyDescent="0.3">
      <c r="A1" t="s">
        <v>984</v>
      </c>
      <c r="B1" t="s">
        <v>985</v>
      </c>
    </row>
    <row r="2" spans="1:2" x14ac:dyDescent="0.3">
      <c r="A2">
        <v>0</v>
      </c>
      <c r="B2" t="s">
        <v>973</v>
      </c>
    </row>
    <row r="3" spans="1:2" x14ac:dyDescent="0.3">
      <c r="A3">
        <v>100</v>
      </c>
      <c r="B3" t="s">
        <v>972</v>
      </c>
    </row>
    <row r="4" spans="1:2" x14ac:dyDescent="0.3">
      <c r="A4">
        <v>200</v>
      </c>
      <c r="B4" t="s">
        <v>986</v>
      </c>
    </row>
    <row r="5" spans="1:2" x14ac:dyDescent="0.3">
      <c r="A5">
        <v>400</v>
      </c>
      <c r="B5" t="s">
        <v>987</v>
      </c>
    </row>
    <row r="6" spans="1:2" x14ac:dyDescent="0.3">
      <c r="A6">
        <v>600</v>
      </c>
      <c r="B6" t="s">
        <v>974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EE49C-EF97-4AA5-AA76-1B775B6E76F3}">
  <dimension ref="A1:F5"/>
  <sheetViews>
    <sheetView tabSelected="1" zoomScale="160" zoomScaleNormal="160" workbookViewId="0">
      <selection activeCell="P22" sqref="P22"/>
    </sheetView>
  </sheetViews>
  <sheetFormatPr defaultRowHeight="14.4" x14ac:dyDescent="0.3"/>
  <cols>
    <col min="1" max="1" width="7.109375" bestFit="1" customWidth="1"/>
    <col min="2" max="2" width="6.5546875" bestFit="1" customWidth="1"/>
    <col min="3" max="3" width="7.33203125" bestFit="1" customWidth="1"/>
    <col min="4" max="4" width="8.44140625" bestFit="1" customWidth="1"/>
    <col min="5" max="5" width="12.88671875" bestFit="1" customWidth="1"/>
    <col min="6" max="6" width="12" bestFit="1" customWidth="1"/>
  </cols>
  <sheetData>
    <row r="1" spans="1:6" x14ac:dyDescent="0.3">
      <c r="A1" s="6" t="s">
        <v>11</v>
      </c>
      <c r="B1" s="6" t="s">
        <v>975</v>
      </c>
      <c r="C1" s="6" t="s">
        <v>976</v>
      </c>
      <c r="D1" s="6" t="s">
        <v>977</v>
      </c>
      <c r="E1" s="6" t="s">
        <v>978</v>
      </c>
      <c r="F1" s="6" t="s">
        <v>979</v>
      </c>
    </row>
    <row r="2" spans="1:6" x14ac:dyDescent="0.3">
      <c r="A2" t="s">
        <v>980</v>
      </c>
      <c r="B2">
        <v>120</v>
      </c>
      <c r="C2">
        <v>200</v>
      </c>
      <c r="D2">
        <v>85</v>
      </c>
      <c r="E2">
        <f>MAX($B$2:$D$5)+50</f>
        <v>450</v>
      </c>
      <c r="F2">
        <f>$E$2</f>
        <v>450</v>
      </c>
    </row>
    <row r="3" spans="1:6" x14ac:dyDescent="0.3">
      <c r="A3" t="s">
        <v>981</v>
      </c>
      <c r="B3">
        <v>310</v>
      </c>
      <c r="C3">
        <v>300</v>
      </c>
      <c r="D3">
        <v>325</v>
      </c>
      <c r="E3">
        <f>$E$2</f>
        <v>450</v>
      </c>
      <c r="F3">
        <f>$E$2</f>
        <v>450</v>
      </c>
    </row>
    <row r="4" spans="1:6" x14ac:dyDescent="0.3">
      <c r="A4" t="s">
        <v>982</v>
      </c>
      <c r="B4">
        <v>175</v>
      </c>
      <c r="C4">
        <v>400</v>
      </c>
      <c r="D4">
        <v>250</v>
      </c>
      <c r="E4">
        <f>$E$2</f>
        <v>450</v>
      </c>
      <c r="F4">
        <f>$E$2</f>
        <v>450</v>
      </c>
    </row>
    <row r="5" spans="1:6" x14ac:dyDescent="0.3">
      <c r="A5" t="s">
        <v>983</v>
      </c>
      <c r="B5">
        <v>125</v>
      </c>
      <c r="C5">
        <v>200</v>
      </c>
      <c r="D5">
        <v>200</v>
      </c>
      <c r="E5">
        <f>$E$2</f>
        <v>450</v>
      </c>
      <c r="F5">
        <f>$E$2</f>
        <v>450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Conditional doughtnut</vt:lpstr>
      <vt:lpstr>Interactive Histogram</vt:lpstr>
      <vt:lpstr>interactive pivot chart</vt:lpstr>
      <vt:lpstr>Groups</vt:lpstr>
      <vt:lpstr>Actual vs 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Theo Plessas</cp:lastModifiedBy>
  <dcterms:created xsi:type="dcterms:W3CDTF">2022-07-22T22:33:26Z</dcterms:created>
  <dcterms:modified xsi:type="dcterms:W3CDTF">2024-01-27T16:34:00Z</dcterms:modified>
</cp:coreProperties>
</file>