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B60C7867-985D-442F-AC66-A3BEC56A5A15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Ballast!$B$2:$H$52</definedName>
    <definedName name="_xlnm._FilterDatabase" localSheetId="13" hidden="1">Mutuma!$A$2:$H$11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1" l="1"/>
  <c r="H3" i="11"/>
  <c r="H7" i="11" s="1"/>
  <c r="H4" i="11"/>
  <c r="H5" i="11"/>
  <c r="H6" i="11"/>
  <c r="F15" i="16"/>
  <c r="H3" i="16"/>
  <c r="H4" i="16"/>
  <c r="H5" i="16"/>
  <c r="H6" i="16"/>
  <c r="H7" i="16"/>
  <c r="H8" i="16"/>
  <c r="H9" i="16"/>
  <c r="H10" i="16"/>
  <c r="H52" i="1"/>
  <c r="H53" i="1"/>
  <c r="H54" i="1"/>
  <c r="H55" i="1"/>
  <c r="H56" i="1"/>
  <c r="H57" i="1"/>
  <c r="H58" i="1"/>
  <c r="H59" i="1"/>
  <c r="H60" i="1"/>
  <c r="H61" i="1"/>
  <c r="H62" i="1"/>
  <c r="H63" i="1"/>
  <c r="F64" i="1"/>
  <c r="H16" i="1" l="1"/>
  <c r="H12" i="16" l="1"/>
  <c r="H13" i="16"/>
  <c r="H14" i="16"/>
  <c r="H11" i="16"/>
  <c r="F7" i="3"/>
  <c r="H4" i="3"/>
  <c r="H5" i="3"/>
  <c r="H6" i="3"/>
  <c r="H3" i="3"/>
  <c r="H7" i="3" s="1"/>
  <c r="H4" i="4"/>
  <c r="H5" i="4"/>
  <c r="H6" i="4"/>
  <c r="H7" i="4"/>
  <c r="H8" i="4"/>
  <c r="H9" i="4"/>
  <c r="H10" i="4"/>
  <c r="H3" i="4"/>
  <c r="H11" i="4" s="1"/>
  <c r="F11" i="4"/>
  <c r="H4" i="7"/>
  <c r="H5" i="7"/>
  <c r="H15" i="7" s="1"/>
  <c r="H6" i="7"/>
  <c r="H7" i="7"/>
  <c r="H8" i="7"/>
  <c r="H9" i="7"/>
  <c r="H10" i="7"/>
  <c r="H11" i="7"/>
  <c r="H12" i="7"/>
  <c r="H13" i="7"/>
  <c r="H14" i="7"/>
  <c r="H3" i="7"/>
  <c r="F15" i="7"/>
  <c r="H51" i="1"/>
  <c r="H50" i="1"/>
  <c r="H15" i="16" l="1"/>
  <c r="H39" i="8"/>
  <c r="H40" i="8"/>
  <c r="H41" i="8" s="1"/>
  <c r="H42" i="8" s="1"/>
  <c r="H43" i="8" s="1"/>
  <c r="H4" i="14" l="1"/>
  <c r="H5" i="14"/>
  <c r="H6" i="14"/>
  <c r="H7" i="14"/>
  <c r="H8" i="14"/>
  <c r="H3" i="14"/>
  <c r="F9" i="14"/>
  <c r="H4" i="20"/>
  <c r="H5" i="20"/>
  <c r="H6" i="20"/>
  <c r="H7" i="20"/>
  <c r="H8" i="20"/>
  <c r="H9" i="20"/>
  <c r="H10" i="20"/>
  <c r="H11" i="20"/>
  <c r="H12" i="20"/>
  <c r="H13" i="20"/>
  <c r="F14" i="20"/>
  <c r="H3" i="20"/>
  <c r="H4" i="6"/>
  <c r="H5" i="6"/>
  <c r="H6" i="6"/>
  <c r="H7" i="6"/>
  <c r="H8" i="6"/>
  <c r="H9" i="6"/>
  <c r="H10" i="6"/>
  <c r="H11" i="6"/>
  <c r="H3" i="6"/>
  <c r="H12" i="6" s="1"/>
  <c r="F12" i="6"/>
  <c r="H15" i="1"/>
  <c r="H14" i="1"/>
  <c r="H30" i="1"/>
  <c r="H29" i="1"/>
  <c r="H28" i="1"/>
  <c r="H27" i="1"/>
  <c r="H26" i="1"/>
  <c r="H25" i="1"/>
  <c r="H24" i="1"/>
  <c r="H13" i="1"/>
  <c r="H14" i="20" l="1"/>
  <c r="H9" i="14"/>
  <c r="F5" i="19"/>
  <c r="H4" i="19"/>
  <c r="H3" i="19"/>
  <c r="H38" i="1"/>
  <c r="H37" i="1"/>
  <c r="G3" i="12"/>
  <c r="H34" i="1"/>
  <c r="H33" i="1"/>
  <c r="H32" i="1"/>
  <c r="H5" i="19" l="1"/>
  <c r="H17" i="1"/>
  <c r="H31" i="1"/>
  <c r="H23" i="1"/>
  <c r="F8" i="13" l="1"/>
  <c r="H3" i="13"/>
  <c r="H4" i="13"/>
  <c r="H5" i="13"/>
  <c r="H6" i="13"/>
  <c r="H18" i="1"/>
  <c r="H22" i="1"/>
  <c r="H21" i="1"/>
  <c r="H49" i="1"/>
  <c r="H44" i="1" l="1"/>
  <c r="H45" i="1"/>
  <c r="H46" i="1"/>
  <c r="H47" i="1"/>
  <c r="H48" i="1"/>
  <c r="H20" i="1"/>
  <c r="H3" i="1"/>
  <c r="H4" i="1"/>
  <c r="H5" i="1"/>
  <c r="H6" i="1"/>
  <c r="H7" i="1"/>
  <c r="H8" i="1"/>
  <c r="H9" i="1"/>
  <c r="H10" i="1"/>
  <c r="H11" i="1"/>
  <c r="H12" i="1"/>
  <c r="H19" i="1"/>
  <c r="H35" i="1"/>
  <c r="H36" i="1"/>
  <c r="H39" i="1"/>
  <c r="H40" i="1"/>
  <c r="H42" i="1" l="1"/>
  <c r="H43" i="1"/>
  <c r="H41" i="1"/>
  <c r="H64" i="1" s="1"/>
  <c r="D33" i="8" l="1"/>
  <c r="F4" i="5" l="1"/>
  <c r="H3" i="5"/>
  <c r="O15" i="8" l="1"/>
  <c r="O17" i="8"/>
  <c r="O11" i="8"/>
  <c r="H4" i="5"/>
  <c r="F6" i="10" l="1"/>
  <c r="H7" i="13"/>
  <c r="H8" i="13" s="1"/>
  <c r="F4" i="18"/>
  <c r="O10" i="8" l="1"/>
  <c r="H28" i="8"/>
  <c r="H29" i="8"/>
  <c r="H30" i="8" s="1"/>
  <c r="H31" i="8" s="1"/>
  <c r="H32" i="8" s="1"/>
  <c r="M54" i="8" l="1"/>
  <c r="G44" i="8"/>
  <c r="F44" i="8"/>
  <c r="E44" i="8"/>
  <c r="H14" i="3" l="1"/>
  <c r="H12" i="5" l="1"/>
  <c r="H13" i="5"/>
  <c r="F14" i="5"/>
  <c r="R8" i="15" l="1"/>
  <c r="R7" i="15"/>
  <c r="H21" i="7" l="1"/>
  <c r="F23" i="17"/>
  <c r="H21" i="17"/>
  <c r="H20" i="7" l="1"/>
  <c r="M5" i="8" l="1"/>
  <c r="H20" i="16" l="1"/>
  <c r="H22" i="17"/>
  <c r="H11" i="3" l="1"/>
  <c r="H12" i="3"/>
  <c r="H13" i="3"/>
  <c r="H15" i="3"/>
  <c r="O9" i="8" l="1"/>
  <c r="H16" i="3" l="1"/>
  <c r="O23" i="8" l="1"/>
  <c r="H14" i="14"/>
  <c r="H15" i="14"/>
  <c r="H16" i="14"/>
  <c r="F21" i="16" l="1"/>
  <c r="D5" i="8"/>
  <c r="D20" i="8" l="1"/>
  <c r="H24" i="3"/>
  <c r="O20" i="8" l="1"/>
  <c r="F20" i="6" l="1"/>
  <c r="H17" i="6"/>
  <c r="H18" i="6"/>
  <c r="H19" i="6"/>
  <c r="F10" i="9"/>
  <c r="F13" i="11" l="1"/>
  <c r="F23" i="7"/>
  <c r="H5" i="8" s="1"/>
  <c r="F17" i="14" l="1"/>
  <c r="F4" i="9"/>
  <c r="N13" i="8" l="1"/>
  <c r="M13" i="8"/>
  <c r="M24" i="8" s="1"/>
  <c r="O13" i="8"/>
  <c r="F22" i="20" l="1"/>
  <c r="H21" i="20"/>
  <c r="O19" i="8" l="1"/>
  <c r="O5" i="8"/>
  <c r="H13" i="13"/>
  <c r="H12" i="13"/>
  <c r="H14" i="13" s="1"/>
  <c r="F14" i="13"/>
  <c r="H21" i="8" s="1"/>
  <c r="O6" i="8"/>
  <c r="H16" i="6"/>
  <c r="H20" i="6" s="1"/>
  <c r="H6" i="8"/>
  <c r="P25" i="4" l="1"/>
  <c r="N29" i="4"/>
  <c r="N32" i="4" s="1"/>
  <c r="N31" i="4" l="1"/>
  <c r="F18" i="12" l="1"/>
  <c r="F19" i="4"/>
  <c r="F5" i="2"/>
  <c r="F17" i="3" l="1"/>
  <c r="F19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6" i="4" l="1"/>
  <c r="H17" i="4"/>
  <c r="H18" i="4"/>
  <c r="H22" i="7"/>
  <c r="H19" i="7"/>
  <c r="H23" i="7" l="1"/>
  <c r="F25" i="7"/>
  <c r="F12" i="2"/>
  <c r="F14" i="2" s="1"/>
  <c r="H13" i="8" l="1"/>
  <c r="H12" i="11"/>
  <c r="H11" i="11"/>
  <c r="H13" i="11" l="1"/>
  <c r="O16" i="8"/>
  <c r="F20" i="8"/>
  <c r="H20" i="20"/>
  <c r="H19" i="20"/>
  <c r="D19" i="8"/>
  <c r="F19" i="8" s="1"/>
  <c r="J22" i="8"/>
  <c r="F13" i="19"/>
  <c r="H18" i="8" s="1"/>
  <c r="J18" i="8" s="1"/>
  <c r="H12" i="19"/>
  <c r="H11" i="19"/>
  <c r="H10" i="19"/>
  <c r="H9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19" i="16"/>
  <c r="J6" i="8"/>
  <c r="J8" i="8"/>
  <c r="J12" i="8"/>
  <c r="J13" i="8"/>
  <c r="H9" i="8"/>
  <c r="J9" i="8" s="1"/>
  <c r="H11" i="2"/>
  <c r="H10" i="2"/>
  <c r="H9" i="2"/>
  <c r="H22" i="20" l="1"/>
  <c r="H4" i="18"/>
  <c r="H21" i="16"/>
  <c r="D18" i="8"/>
  <c r="F18" i="8" s="1"/>
  <c r="K18" i="8" s="1"/>
  <c r="P18" i="8" s="1"/>
  <c r="F15" i="19"/>
  <c r="H17" i="8"/>
  <c r="J17" i="8" s="1"/>
  <c r="K17" i="8" s="1"/>
  <c r="P17" i="8" s="1"/>
  <c r="F15" i="18"/>
  <c r="D15" i="8"/>
  <c r="F15" i="8" s="1"/>
  <c r="K15" i="8" s="1"/>
  <c r="P15" i="8" s="1"/>
  <c r="F23" i="16"/>
  <c r="H19" i="8"/>
  <c r="J19" i="8" s="1"/>
  <c r="K19" i="8" s="1"/>
  <c r="P19" i="8" s="1"/>
  <c r="H12" i="2"/>
  <c r="H13" i="19"/>
  <c r="H15" i="19" s="1"/>
  <c r="H17" i="19" s="1"/>
  <c r="G15" i="17"/>
  <c r="H27" i="17"/>
  <c r="H25" i="20"/>
  <c r="H13" i="18"/>
  <c r="H15" i="18" s="1"/>
  <c r="H18" i="18" s="1"/>
  <c r="K16" i="8"/>
  <c r="P16" i="8" s="1"/>
  <c r="H23" i="16" l="1"/>
  <c r="H25" i="16" s="1"/>
  <c r="H9" i="9"/>
  <c r="H8" i="9"/>
  <c r="H10" i="5"/>
  <c r="H11" i="5"/>
  <c r="H9" i="5"/>
  <c r="H20" i="8"/>
  <c r="J20" i="8" s="1"/>
  <c r="K20" i="8" s="1"/>
  <c r="P20" i="8" s="1"/>
  <c r="H15" i="12"/>
  <c r="H18" i="12" s="1"/>
  <c r="H7" i="8"/>
  <c r="H15" i="4"/>
  <c r="H19" i="4" s="1"/>
  <c r="H14" i="5" l="1"/>
  <c r="H10" i="9"/>
  <c r="H12" i="9" s="1"/>
  <c r="H14" i="9" s="1"/>
  <c r="J5" i="8"/>
  <c r="H10" i="8"/>
  <c r="J10" i="8" s="1"/>
  <c r="H17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13" i="14"/>
  <c r="H17" i="14" s="1"/>
  <c r="F21" i="4"/>
  <c r="F16" i="15"/>
  <c r="H8" i="15"/>
  <c r="H7" i="15"/>
  <c r="H6" i="15"/>
  <c r="H5" i="15"/>
  <c r="H4" i="15"/>
  <c r="H3" i="15"/>
  <c r="D21" i="8" l="1"/>
  <c r="F21" i="8" s="1"/>
  <c r="F16" i="13"/>
  <c r="J21" i="8" s="1"/>
  <c r="H23" i="8"/>
  <c r="F19" i="14"/>
  <c r="H19" i="14"/>
  <c r="H23" i="14" s="1"/>
  <c r="H16" i="15"/>
  <c r="H24" i="8" l="1"/>
  <c r="H25" i="8" s="1"/>
  <c r="K21" i="8"/>
  <c r="P21" i="8" s="1"/>
  <c r="J23" i="8"/>
  <c r="J24" i="8" s="1"/>
  <c r="F16" i="5"/>
  <c r="F15" i="11"/>
  <c r="H15" i="11" l="1"/>
  <c r="H20" i="11" s="1"/>
  <c r="H16" i="13" l="1"/>
  <c r="N14" i="8"/>
  <c r="D23" i="8"/>
  <c r="F23" i="8" s="1"/>
  <c r="K23" i="8" s="1"/>
  <c r="E6" i="12"/>
  <c r="P23" i="8" l="1"/>
  <c r="H25" i="7"/>
  <c r="H29" i="7" s="1"/>
  <c r="G6" i="12"/>
  <c r="F22" i="8"/>
  <c r="K22" i="8" s="1"/>
  <c r="P22" i="8" s="1"/>
  <c r="N12" i="8"/>
  <c r="N24" i="8" s="1"/>
  <c r="H18" i="13"/>
  <c r="D14" i="8"/>
  <c r="F14" i="8" s="1"/>
  <c r="K14" i="8" s="1"/>
  <c r="P14" i="8" s="1"/>
  <c r="D13" i="8"/>
  <c r="G10" i="12" l="1"/>
  <c r="H16" i="5"/>
  <c r="H18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19" i="3" l="1"/>
  <c r="H25" i="3" s="1"/>
  <c r="H10" i="10"/>
  <c r="H21" i="4"/>
  <c r="H23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6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7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<sst xmlns="http://schemas.openxmlformats.org/spreadsheetml/2006/main" count="654" uniqueCount="94">
  <si>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</si>
  <si>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</si>
  <si>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</si>
  <si>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</si>
  <si>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</si>
  <si>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</si>
  <si>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</si>
  <si>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</si>
  <si>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</si>
  <si>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</si>
  <si>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</si>
  <si>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</si>
  <si>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</si>
  <si>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</si>
  <si>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</si>
  <si>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</si>
  <si>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</si>
  <si>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</si>
  <si>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</si>
  <si>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</si>
  <si>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</si>
  <si>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</si>
  <si>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</si>
  <si>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</si>
  <si>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</si>
  <si>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</si>
  <si>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</si>
  <si>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</si>
  <si>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</si>
  <si>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</si>
  <si>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</si>
  <si>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</si>
  <si>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</si>
  <si>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</si>
  <si>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</si>
  <si>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</si>
  <si>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</si>
  <si>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</si>
  <si>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</si>
  <si>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</si>
  <si>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</si>
  <si>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</si>
  <si>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</si>
  <si>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</si>
  <si>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</si>
  <si>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</si>
  <si>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</si>
  <si>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</si>
  <si>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</si>
  <si>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</si>
  <si>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</si>
  <si>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</si>
  <si>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</si>
  <si>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</si>
  <si>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</si>
  <si>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</si>
  <si>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</si>
  <si>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</si>
  <si>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</si>
  <si>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</si>
  <si>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</si>
  <si>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</si>
  <si>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</si>
  <si>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</si>
  <si>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</si>
  <si>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</si>
  <si>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</si>
  <si>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</si>
  <si>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</si>
  <si>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</si>
  <si>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</si>
  <si>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</si>
  <si>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</si>
  <si>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</si>
  <si>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</si>
  <si>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</si>
  <si>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</si>
  <si>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0-3</t>
  </si>
  <si>
    <t>KDB 293W</t>
  </si>
  <si>
    <t>KBR 280S</t>
  </si>
  <si>
    <t>KBP 188C</t>
  </si>
  <si>
    <t>KBQ 469P</t>
  </si>
  <si>
    <t>5-10</t>
  </si>
  <si>
    <t>KDB 153Q</t>
  </si>
  <si>
    <t>14-20</t>
  </si>
  <si>
    <t>KAT 901C</t>
  </si>
  <si>
    <t>KDB 072T</t>
  </si>
  <si>
    <t>KCN 957E</t>
  </si>
  <si>
    <t>KCH 846B</t>
  </si>
  <si>
    <t>0-3(21)</t>
  </si>
  <si>
    <t>KDB 927B</t>
  </si>
  <si>
    <t>KDB 204L</t>
  </si>
  <si>
    <t>KCY 273A</t>
  </si>
  <si>
    <t>5=10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</si>
</sst>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3" fontId="6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14" fillId="0" borderId="1" xfId="0" applyNumberFormat="1" applyFont="1" applyFill="1" applyBorder="1" applyAlignment="1"/>
    <xf numFmtId="43" fontId="0" fillId="4" borderId="1" xfId="1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76"/>
  <sheetViews>
    <sheetView tabSelected="1" workbookViewId="0">
      <selection sqref="A1:H63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8" t="s">
        <v>6</v>
      </c>
      <c r="B1" s="78"/>
      <c r="C1" s="78"/>
      <c r="D1" s="78"/>
      <c r="E1" s="78"/>
      <c r="F1" s="78"/>
      <c r="G1" s="78"/>
      <c r="H1" s="78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56"/>
    </row>
    <row r="2" spans="1:33" x14ac:dyDescent="0.35">
      <c r="A2" s="4"/>
      <c r="B2" s="76" t="s">
        <v>0</v>
      </c>
      <c r="C2" s="4" t="s">
        <v>1</v>
      </c>
      <c r="D2" s="76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60"/>
      <c r="M2" s="60"/>
      <c r="N2" s="60"/>
      <c r="O2" s="77"/>
      <c r="P2" s="77"/>
      <c r="Q2" s="77"/>
      <c r="R2" s="77"/>
      <c r="S2" s="77"/>
      <c r="T2" s="77"/>
      <c r="U2" s="77"/>
      <c r="V2" s="77"/>
      <c r="W2" s="77"/>
      <c r="X2" s="77"/>
      <c r="Y2" s="60"/>
      <c r="Z2" s="77"/>
      <c r="AA2" s="77"/>
      <c r="AB2" s="56"/>
      <c r="AC2" s="60"/>
      <c r="AD2" s="60"/>
      <c r="AE2" s="60"/>
      <c r="AF2" s="60"/>
      <c r="AG2" s="56"/>
    </row>
    <row r="3" spans="1:33" x14ac:dyDescent="0.35">
      <c r="A3" s="45">
        <v>1</v>
      </c>
      <c r="B3" s="45" t="s">
        <v>79</v>
      </c>
      <c r="C3" s="46">
        <v>44419</v>
      </c>
      <c r="D3" s="41">
        <v>17662</v>
      </c>
      <c r="E3" s="44" t="s">
        <v>82</v>
      </c>
      <c r="F3" s="42">
        <v>18.239999999999998</v>
      </c>
      <c r="G3" s="47">
        <v>170</v>
      </c>
      <c r="H3" s="11">
        <f t="shared" ref="H3:H63" si="0">G3*F3</f>
        <v>3100.7999999999997</v>
      </c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56"/>
      <c r="AC3" s="60"/>
      <c r="AD3" s="60"/>
      <c r="AE3" s="60"/>
      <c r="AF3" s="60"/>
      <c r="AG3" s="56"/>
    </row>
    <row r="4" spans="1:33" x14ac:dyDescent="0.35">
      <c r="A4" s="45">
        <v>2</v>
      </c>
      <c r="B4" s="45" t="s">
        <v>79</v>
      </c>
      <c r="C4" s="46">
        <v>44419</v>
      </c>
      <c r="D4" s="41">
        <v>17645</v>
      </c>
      <c r="E4" s="44" t="s">
        <v>82</v>
      </c>
      <c r="F4" s="42">
        <v>17.96</v>
      </c>
      <c r="G4" s="47">
        <v>170</v>
      </c>
      <c r="H4" s="11">
        <f t="shared" si="0"/>
        <v>3053.2000000000003</v>
      </c>
      <c r="L4" s="56"/>
      <c r="M4" s="56"/>
      <c r="N4" s="61"/>
      <c r="O4" s="62"/>
      <c r="P4" s="58"/>
      <c r="Q4" s="62"/>
      <c r="R4" s="58"/>
      <c r="S4" s="62"/>
      <c r="T4" s="58"/>
      <c r="U4" s="56"/>
      <c r="V4" s="58"/>
      <c r="W4" s="62"/>
      <c r="X4" s="58"/>
      <c r="Y4" s="56"/>
      <c r="Z4" s="62"/>
      <c r="AA4" s="58"/>
      <c r="AB4" s="56"/>
      <c r="AC4" s="58"/>
      <c r="AD4" s="58"/>
      <c r="AE4" s="56"/>
      <c r="AF4" s="58"/>
      <c r="AG4" s="56"/>
    </row>
    <row r="5" spans="1:33" x14ac:dyDescent="0.35">
      <c r="A5" s="45">
        <v>3</v>
      </c>
      <c r="B5" s="45" t="s">
        <v>79</v>
      </c>
      <c r="C5" s="46">
        <v>44419</v>
      </c>
      <c r="D5" s="41">
        <v>17853</v>
      </c>
      <c r="E5" s="44" t="s">
        <v>82</v>
      </c>
      <c r="F5" s="42">
        <v>19.760000000000002</v>
      </c>
      <c r="G5" s="47">
        <v>170</v>
      </c>
      <c r="H5" s="11">
        <f t="shared" si="0"/>
        <v>3359.2000000000003</v>
      </c>
      <c r="L5" s="56"/>
      <c r="M5" s="56"/>
      <c r="N5" s="61"/>
      <c r="O5" s="62"/>
      <c r="P5" s="58"/>
      <c r="Q5" s="62"/>
      <c r="R5" s="58"/>
      <c r="S5" s="62"/>
      <c r="T5" s="58"/>
      <c r="U5" s="56"/>
      <c r="V5" s="58"/>
      <c r="W5" s="62"/>
      <c r="X5" s="58"/>
      <c r="Y5" s="56"/>
      <c r="Z5" s="62"/>
      <c r="AA5" s="58"/>
      <c r="AB5" s="56"/>
      <c r="AC5" s="56"/>
      <c r="AD5" s="58"/>
      <c r="AE5" s="56"/>
      <c r="AF5" s="58"/>
      <c r="AG5" s="56"/>
    </row>
    <row r="6" spans="1:33" x14ac:dyDescent="0.35">
      <c r="A6" s="45">
        <v>4</v>
      </c>
      <c r="B6" s="45" t="s">
        <v>79</v>
      </c>
      <c r="C6" s="46">
        <v>44418</v>
      </c>
      <c r="D6" s="41">
        <v>17828</v>
      </c>
      <c r="E6" s="44" t="s">
        <v>82</v>
      </c>
      <c r="F6" s="42">
        <v>18.22</v>
      </c>
      <c r="G6" s="47">
        <v>170</v>
      </c>
      <c r="H6" s="11">
        <f t="shared" si="0"/>
        <v>3097.3999999999996</v>
      </c>
      <c r="L6" s="56"/>
      <c r="M6" s="56"/>
      <c r="N6" s="61"/>
      <c r="O6" s="62"/>
      <c r="P6" s="58"/>
      <c r="Q6" s="62"/>
      <c r="R6" s="58"/>
      <c r="S6" s="62"/>
      <c r="T6" s="58"/>
      <c r="U6" s="56"/>
      <c r="V6" s="58"/>
      <c r="W6" s="62"/>
      <c r="X6" s="58"/>
      <c r="Y6" s="56"/>
      <c r="Z6" s="62"/>
      <c r="AA6" s="58"/>
      <c r="AB6" s="56"/>
      <c r="AC6" s="58"/>
      <c r="AD6" s="58"/>
      <c r="AE6" s="58"/>
      <c r="AF6" s="58"/>
      <c r="AG6" s="56"/>
    </row>
    <row r="7" spans="1:33" x14ac:dyDescent="0.35">
      <c r="A7" s="45">
        <v>5</v>
      </c>
      <c r="B7" s="45" t="s">
        <v>79</v>
      </c>
      <c r="C7" s="46">
        <v>44418</v>
      </c>
      <c r="D7" s="41">
        <v>17834</v>
      </c>
      <c r="E7" s="44" t="s">
        <v>82</v>
      </c>
      <c r="F7" s="42">
        <v>17.96</v>
      </c>
      <c r="G7" s="47">
        <v>170</v>
      </c>
      <c r="H7" s="11">
        <f t="shared" si="0"/>
        <v>3053.2000000000003</v>
      </c>
      <c r="L7" s="56"/>
      <c r="M7" s="56"/>
      <c r="N7" s="61"/>
      <c r="O7" s="62"/>
      <c r="P7" s="58"/>
      <c r="Q7" s="62"/>
      <c r="R7" s="58"/>
      <c r="S7" s="62"/>
      <c r="T7" s="58"/>
      <c r="U7" s="56"/>
      <c r="V7" s="58"/>
      <c r="W7" s="62"/>
      <c r="X7" s="58"/>
      <c r="Y7" s="56"/>
      <c r="Z7" s="62"/>
      <c r="AA7" s="58"/>
      <c r="AB7" s="56"/>
      <c r="AC7" s="58"/>
      <c r="AD7" s="58"/>
      <c r="AE7" s="58"/>
      <c r="AF7" s="58"/>
      <c r="AG7" s="56"/>
    </row>
    <row r="8" spans="1:33" x14ac:dyDescent="0.35">
      <c r="A8" s="45">
        <v>6</v>
      </c>
      <c r="B8" s="45" t="s">
        <v>79</v>
      </c>
      <c r="C8" s="46">
        <v>44419</v>
      </c>
      <c r="D8" s="41">
        <v>17867</v>
      </c>
      <c r="E8" s="44" t="s">
        <v>82</v>
      </c>
      <c r="F8" s="42">
        <v>18.66</v>
      </c>
      <c r="G8" s="47">
        <v>170</v>
      </c>
      <c r="H8" s="11">
        <f t="shared" si="0"/>
        <v>3172.2</v>
      </c>
      <c r="L8" s="56"/>
      <c r="M8" s="56"/>
      <c r="N8" s="61"/>
      <c r="O8" s="62"/>
      <c r="P8" s="58"/>
      <c r="Q8" s="62"/>
      <c r="R8" s="58"/>
      <c r="S8" s="62"/>
      <c r="T8" s="58"/>
      <c r="U8" s="56"/>
      <c r="V8" s="58"/>
      <c r="W8" s="62"/>
      <c r="X8" s="58"/>
      <c r="Y8" s="56"/>
      <c r="Z8" s="62"/>
      <c r="AA8" s="58"/>
      <c r="AB8" s="56"/>
      <c r="AC8" s="58"/>
      <c r="AD8" s="58"/>
      <c r="AE8" s="58"/>
      <c r="AF8" s="58"/>
      <c r="AG8" s="56"/>
    </row>
    <row r="9" spans="1:33" x14ac:dyDescent="0.35">
      <c r="A9" s="45">
        <v>7</v>
      </c>
      <c r="B9" s="45" t="s">
        <v>83</v>
      </c>
      <c r="C9" s="46">
        <v>44418</v>
      </c>
      <c r="D9" s="41">
        <v>17810</v>
      </c>
      <c r="E9" s="44" t="s">
        <v>75</v>
      </c>
      <c r="F9" s="42">
        <v>22.32</v>
      </c>
      <c r="G9" s="47">
        <v>170</v>
      </c>
      <c r="H9" s="11">
        <f t="shared" si="0"/>
        <v>3794.4</v>
      </c>
      <c r="L9" s="56"/>
      <c r="M9" s="56"/>
      <c r="N9" s="61"/>
      <c r="O9" s="62"/>
      <c r="P9" s="58"/>
      <c r="Q9" s="62"/>
      <c r="R9" s="58"/>
      <c r="S9" s="62"/>
      <c r="T9" s="58"/>
      <c r="U9" s="56"/>
      <c r="V9" s="58"/>
      <c r="W9" s="62"/>
      <c r="X9" s="58"/>
      <c r="Y9" s="56"/>
      <c r="Z9" s="62"/>
      <c r="AA9" s="58"/>
      <c r="AB9" s="56"/>
      <c r="AC9" s="58"/>
      <c r="AD9" s="58"/>
      <c r="AE9" s="58"/>
      <c r="AF9" s="58"/>
      <c r="AG9" s="56"/>
    </row>
    <row r="10" spans="1:33" x14ac:dyDescent="0.35">
      <c r="A10" s="45">
        <v>8</v>
      </c>
      <c r="B10" s="45" t="s">
        <v>83</v>
      </c>
      <c r="C10" s="46">
        <v>44418</v>
      </c>
      <c r="D10" s="41">
        <v>17794</v>
      </c>
      <c r="E10" s="44" t="s">
        <v>84</v>
      </c>
      <c r="F10" s="42">
        <v>18.559999999999999</v>
      </c>
      <c r="G10" s="47">
        <v>170</v>
      </c>
      <c r="H10" s="11">
        <f t="shared" si="0"/>
        <v>3155.2</v>
      </c>
      <c r="L10" s="56"/>
      <c r="M10" s="56"/>
      <c r="N10" s="61"/>
      <c r="O10" s="62"/>
      <c r="P10" s="58"/>
      <c r="Q10" s="62"/>
      <c r="R10" s="58"/>
      <c r="S10" s="62"/>
      <c r="T10" s="58"/>
      <c r="U10" s="56"/>
      <c r="V10" s="58"/>
      <c r="W10" s="62"/>
      <c r="X10" s="58"/>
      <c r="Y10" s="56"/>
      <c r="Z10" s="62"/>
      <c r="AA10" s="58"/>
      <c r="AB10" s="56"/>
      <c r="AC10" s="58"/>
      <c r="AD10" s="58"/>
      <c r="AE10" s="58"/>
      <c r="AF10" s="58"/>
      <c r="AG10" s="56"/>
    </row>
    <row r="11" spans="1:33" x14ac:dyDescent="0.35">
      <c r="A11" s="45">
        <v>9</v>
      </c>
      <c r="B11" s="45" t="s">
        <v>83</v>
      </c>
      <c r="C11" s="46">
        <v>44418</v>
      </c>
      <c r="D11" s="41">
        <v>17776</v>
      </c>
      <c r="E11" s="44" t="s">
        <v>77</v>
      </c>
      <c r="F11" s="42">
        <v>19.68</v>
      </c>
      <c r="G11" s="47">
        <v>170</v>
      </c>
      <c r="H11" s="11">
        <f t="shared" si="0"/>
        <v>3345.6</v>
      </c>
      <c r="L11" s="56"/>
      <c r="M11" s="56"/>
      <c r="N11" s="61"/>
      <c r="O11" s="62"/>
      <c r="P11" s="56"/>
      <c r="Q11" s="62"/>
      <c r="R11" s="59"/>
      <c r="S11" s="62"/>
      <c r="T11" s="56"/>
      <c r="U11" s="56"/>
      <c r="V11" s="56"/>
      <c r="W11" s="62"/>
      <c r="X11" s="56"/>
      <c r="Y11" s="56"/>
      <c r="Z11" s="62"/>
      <c r="AA11" s="58"/>
      <c r="AB11" s="56"/>
      <c r="AC11" s="56"/>
      <c r="AD11" s="58"/>
      <c r="AE11" s="56"/>
      <c r="AF11" s="58"/>
      <c r="AG11" s="56"/>
    </row>
    <row r="12" spans="1:33" x14ac:dyDescent="0.35">
      <c r="A12" s="45">
        <v>10</v>
      </c>
      <c r="B12" s="45" t="s">
        <v>83</v>
      </c>
      <c r="C12" s="46">
        <v>44418</v>
      </c>
      <c r="D12" s="41">
        <v>17823</v>
      </c>
      <c r="E12" s="44" t="s">
        <v>75</v>
      </c>
      <c r="F12" s="42">
        <v>20.48</v>
      </c>
      <c r="G12" s="47">
        <v>170</v>
      </c>
      <c r="H12" s="11">
        <f t="shared" si="0"/>
        <v>3481.6</v>
      </c>
      <c r="L12" s="56"/>
      <c r="M12" s="56"/>
      <c r="N12" s="61"/>
      <c r="O12" s="62"/>
      <c r="P12" s="56"/>
      <c r="Q12" s="62"/>
      <c r="R12" s="59"/>
      <c r="S12" s="62"/>
      <c r="T12" s="56"/>
      <c r="U12" s="56"/>
      <c r="V12" s="56"/>
      <c r="W12" s="62"/>
      <c r="X12" s="56"/>
      <c r="Y12" s="56"/>
      <c r="Z12" s="62"/>
      <c r="AA12" s="58"/>
      <c r="AB12" s="56"/>
      <c r="AC12" s="56"/>
      <c r="AD12" s="58"/>
      <c r="AE12" s="56"/>
      <c r="AF12" s="58"/>
      <c r="AG12" s="56"/>
    </row>
    <row r="13" spans="1:33" x14ac:dyDescent="0.35">
      <c r="A13" s="45">
        <v>11</v>
      </c>
      <c r="B13" s="45" t="s">
        <v>78</v>
      </c>
      <c r="C13" s="46">
        <v>44418</v>
      </c>
      <c r="D13" s="41">
        <v>17749</v>
      </c>
      <c r="E13" s="44" t="s">
        <v>77</v>
      </c>
      <c r="F13" s="42">
        <v>17.239999999999998</v>
      </c>
      <c r="G13" s="47">
        <v>170</v>
      </c>
      <c r="H13" s="11">
        <f t="shared" si="0"/>
        <v>2930.7999999999997</v>
      </c>
      <c r="L13" s="56"/>
      <c r="M13" s="56"/>
      <c r="N13" s="61"/>
      <c r="O13" s="62"/>
      <c r="P13" s="56"/>
      <c r="Q13" s="62"/>
      <c r="R13" s="59"/>
      <c r="S13" s="62"/>
      <c r="T13" s="56"/>
      <c r="U13" s="56"/>
      <c r="V13" s="56"/>
      <c r="W13" s="62"/>
      <c r="X13" s="56"/>
      <c r="Y13" s="56"/>
      <c r="Z13" s="62"/>
      <c r="AA13" s="58"/>
      <c r="AB13" s="56"/>
      <c r="AC13" s="56"/>
      <c r="AD13" s="58"/>
      <c r="AE13" s="56"/>
      <c r="AF13" s="58"/>
      <c r="AG13" s="56"/>
    </row>
    <row r="14" spans="1:33" x14ac:dyDescent="0.35">
      <c r="A14" s="45">
        <v>12</v>
      </c>
      <c r="B14" s="45" t="s">
        <v>78</v>
      </c>
      <c r="C14" s="46">
        <v>44418</v>
      </c>
      <c r="D14" s="41">
        <v>17783</v>
      </c>
      <c r="E14" s="44" t="s">
        <v>84</v>
      </c>
      <c r="F14" s="42">
        <v>18.72</v>
      </c>
      <c r="G14" s="47">
        <v>170</v>
      </c>
      <c r="H14" s="11">
        <f t="shared" si="0"/>
        <v>3182.3999999999996</v>
      </c>
      <c r="L14" s="56"/>
      <c r="M14" s="56"/>
      <c r="N14" s="61"/>
      <c r="O14" s="62"/>
      <c r="P14" s="56"/>
      <c r="Q14" s="62"/>
      <c r="R14" s="59"/>
      <c r="S14" s="62"/>
      <c r="T14" s="56"/>
      <c r="U14" s="56"/>
      <c r="V14" s="56"/>
      <c r="W14" s="62"/>
      <c r="X14" s="56"/>
      <c r="Y14" s="56"/>
      <c r="Z14" s="62"/>
      <c r="AA14" s="58"/>
      <c r="AB14" s="56"/>
      <c r="AC14" s="56"/>
      <c r="AD14" s="56"/>
      <c r="AE14" s="56"/>
      <c r="AF14" s="58"/>
      <c r="AG14" s="56"/>
    </row>
    <row r="15" spans="1:33" x14ac:dyDescent="0.35">
      <c r="A15" s="45">
        <v>13</v>
      </c>
      <c r="B15" s="45" t="s">
        <v>78</v>
      </c>
      <c r="C15" s="46">
        <v>44418</v>
      </c>
      <c r="D15" s="41">
        <v>17770</v>
      </c>
      <c r="E15" s="44" t="s">
        <v>77</v>
      </c>
      <c r="F15" s="42">
        <v>17.5</v>
      </c>
      <c r="G15" s="47">
        <v>170</v>
      </c>
      <c r="H15" s="11">
        <f t="shared" si="0"/>
        <v>2975</v>
      </c>
      <c r="L15" s="56"/>
      <c r="M15" s="56"/>
      <c r="N15" s="61"/>
      <c r="O15" s="62"/>
      <c r="P15" s="56"/>
      <c r="Q15" s="62"/>
      <c r="R15" s="59"/>
      <c r="S15" s="62"/>
      <c r="T15" s="56"/>
      <c r="U15" s="56"/>
      <c r="V15" s="56"/>
      <c r="W15" s="62"/>
      <c r="X15" s="58"/>
      <c r="Y15" s="56"/>
      <c r="Z15" s="62"/>
      <c r="AA15" s="58"/>
      <c r="AB15" s="56"/>
      <c r="AC15" s="56"/>
      <c r="AD15" s="58"/>
      <c r="AE15" s="56"/>
      <c r="AF15" s="58"/>
      <c r="AG15" s="56"/>
    </row>
    <row r="16" spans="1:33" x14ac:dyDescent="0.35">
      <c r="A16" s="45">
        <v>14</v>
      </c>
      <c r="B16" s="45" t="s">
        <v>78</v>
      </c>
      <c r="C16" s="46">
        <v>44418</v>
      </c>
      <c r="D16" s="41">
        <v>17793</v>
      </c>
      <c r="E16" s="44" t="s">
        <v>84</v>
      </c>
      <c r="F16" s="42">
        <v>19.399999999999999</v>
      </c>
      <c r="G16" s="47">
        <v>170</v>
      </c>
      <c r="H16" s="11">
        <f>G16*F16</f>
        <v>3297.9999999999995</v>
      </c>
      <c r="L16" s="56"/>
      <c r="M16" s="56"/>
      <c r="N16" s="61"/>
      <c r="O16" s="62"/>
      <c r="P16" s="56"/>
      <c r="Q16" s="62"/>
      <c r="R16" s="59"/>
      <c r="S16" s="62"/>
      <c r="T16" s="56"/>
      <c r="U16" s="56"/>
      <c r="V16" s="56"/>
      <c r="W16" s="62"/>
      <c r="X16" s="56"/>
      <c r="Y16" s="56"/>
      <c r="Z16" s="62"/>
      <c r="AA16" s="58"/>
      <c r="AB16" s="56"/>
      <c r="AC16" s="56"/>
      <c r="AD16" s="56"/>
      <c r="AE16" s="56"/>
      <c r="AF16" s="58"/>
      <c r="AG16" s="56"/>
    </row>
    <row r="17" spans="1:33" x14ac:dyDescent="0.35">
      <c r="A17" s="45">
        <v>15</v>
      </c>
      <c r="B17" s="45" t="s">
        <v>78</v>
      </c>
      <c r="C17" s="46">
        <v>44418</v>
      </c>
      <c r="D17" s="41">
        <v>17836</v>
      </c>
      <c r="E17" s="44" t="s">
        <v>82</v>
      </c>
      <c r="F17" s="42">
        <v>17.440000000000001</v>
      </c>
      <c r="G17" s="47">
        <v>170</v>
      </c>
      <c r="H17" s="11">
        <f t="shared" si="0"/>
        <v>2964.8</v>
      </c>
      <c r="L17" s="56"/>
      <c r="M17" s="56"/>
      <c r="N17" s="61"/>
      <c r="O17" s="62"/>
      <c r="P17" s="56"/>
      <c r="Q17" s="62"/>
      <c r="R17" s="59"/>
      <c r="S17" s="62"/>
      <c r="T17" s="56"/>
      <c r="U17" s="56"/>
      <c r="V17" s="56"/>
      <c r="W17" s="62"/>
      <c r="X17" s="56"/>
      <c r="Y17" s="56"/>
      <c r="Z17" s="62"/>
      <c r="AA17" s="58"/>
      <c r="AB17" s="56"/>
      <c r="AC17" s="56"/>
      <c r="AD17" s="56"/>
      <c r="AE17" s="56"/>
      <c r="AF17" s="58"/>
      <c r="AG17" s="56"/>
    </row>
    <row r="18" spans="1:33" x14ac:dyDescent="0.35">
      <c r="A18" s="45">
        <v>16</v>
      </c>
      <c r="B18" s="45" t="s">
        <v>78</v>
      </c>
      <c r="C18" s="46">
        <v>44419</v>
      </c>
      <c r="D18" s="41">
        <v>17847</v>
      </c>
      <c r="E18" s="44" t="s">
        <v>82</v>
      </c>
      <c r="F18" s="42">
        <v>20.96</v>
      </c>
      <c r="G18" s="47">
        <v>170</v>
      </c>
      <c r="H18" s="11">
        <f t="shared" si="0"/>
        <v>3563.2000000000003</v>
      </c>
      <c r="L18" s="56"/>
      <c r="M18" s="56"/>
      <c r="N18" s="61"/>
      <c r="O18" s="62"/>
      <c r="P18" s="56"/>
      <c r="Q18" s="62"/>
      <c r="R18" s="59"/>
      <c r="S18" s="62"/>
      <c r="T18" s="56"/>
      <c r="U18" s="56"/>
      <c r="V18" s="56"/>
      <c r="W18" s="62"/>
      <c r="X18" s="56"/>
      <c r="Y18" s="56"/>
      <c r="Z18" s="62"/>
      <c r="AA18" s="58"/>
      <c r="AB18" s="56"/>
      <c r="AC18" s="56"/>
      <c r="AD18" s="56"/>
      <c r="AE18" s="56"/>
      <c r="AF18" s="58"/>
      <c r="AG18" s="56"/>
    </row>
    <row r="19" spans="1:33" x14ac:dyDescent="0.35">
      <c r="A19" s="45">
        <v>17</v>
      </c>
      <c r="B19" s="45" t="s">
        <v>78</v>
      </c>
      <c r="C19" s="46">
        <v>44419</v>
      </c>
      <c r="D19" s="41">
        <v>17858</v>
      </c>
      <c r="E19" s="44" t="s">
        <v>82</v>
      </c>
      <c r="F19" s="42">
        <v>21.6</v>
      </c>
      <c r="G19" s="47">
        <v>170</v>
      </c>
      <c r="H19" s="11">
        <f t="shared" si="0"/>
        <v>3672.0000000000005</v>
      </c>
      <c r="L19" s="56"/>
      <c r="M19" s="56"/>
      <c r="N19" s="61"/>
      <c r="O19" s="62"/>
      <c r="P19" s="56"/>
      <c r="Q19" s="62"/>
      <c r="R19" s="59"/>
      <c r="S19" s="62"/>
      <c r="T19" s="56"/>
      <c r="U19" s="56"/>
      <c r="V19" s="56"/>
      <c r="W19" s="62"/>
      <c r="X19" s="56"/>
      <c r="Y19" s="56"/>
      <c r="Z19" s="62"/>
      <c r="AA19" s="58"/>
      <c r="AB19" s="56"/>
      <c r="AC19" s="56"/>
      <c r="AD19" s="56"/>
      <c r="AE19" s="56"/>
      <c r="AF19" s="58"/>
      <c r="AG19" s="56"/>
    </row>
    <row r="20" spans="1:33" x14ac:dyDescent="0.35">
      <c r="A20" s="45">
        <v>18</v>
      </c>
      <c r="B20" s="45" t="s">
        <v>78</v>
      </c>
      <c r="C20" s="46">
        <v>44418</v>
      </c>
      <c r="D20" s="41">
        <v>17827</v>
      </c>
      <c r="E20" s="44" t="s">
        <v>82</v>
      </c>
      <c r="F20" s="42">
        <v>20.94</v>
      </c>
      <c r="G20" s="47">
        <v>170</v>
      </c>
      <c r="H20" s="11">
        <f t="shared" si="0"/>
        <v>3559.8</v>
      </c>
      <c r="L20" s="56"/>
      <c r="M20" s="56"/>
      <c r="N20" s="61"/>
      <c r="O20" s="62"/>
      <c r="P20" s="56"/>
      <c r="Q20" s="62"/>
      <c r="R20" s="59"/>
      <c r="S20" s="62"/>
      <c r="T20" s="56"/>
      <c r="U20" s="56"/>
      <c r="V20" s="56"/>
      <c r="W20" s="62"/>
      <c r="X20" s="56"/>
      <c r="Y20" s="56"/>
      <c r="Z20" s="62"/>
      <c r="AA20" s="58"/>
      <c r="AB20" s="56"/>
      <c r="AC20" s="56"/>
      <c r="AD20" s="56"/>
      <c r="AE20" s="56"/>
      <c r="AF20" s="58"/>
      <c r="AG20" s="56"/>
    </row>
    <row r="21" spans="1:33" x14ac:dyDescent="0.35">
      <c r="A21" s="45">
        <v>19</v>
      </c>
      <c r="B21" s="45" t="s">
        <v>81</v>
      </c>
      <c r="C21" s="46">
        <v>44418</v>
      </c>
      <c r="D21" s="41">
        <v>17813</v>
      </c>
      <c r="E21" s="44" t="s">
        <v>75</v>
      </c>
      <c r="F21" s="42">
        <v>17.78</v>
      </c>
      <c r="G21" s="47">
        <v>170</v>
      </c>
      <c r="H21" s="11">
        <f t="shared" si="0"/>
        <v>3022.6000000000004</v>
      </c>
      <c r="L21" s="56"/>
      <c r="M21" s="56"/>
      <c r="N21" s="61"/>
      <c r="O21" s="62"/>
      <c r="P21" s="56"/>
      <c r="Q21" s="62"/>
      <c r="R21" s="59"/>
      <c r="S21" s="62"/>
      <c r="T21" s="56"/>
      <c r="U21" s="56"/>
      <c r="V21" s="56"/>
      <c r="W21" s="62"/>
      <c r="X21" s="56"/>
      <c r="Y21" s="56"/>
      <c r="Z21" s="62"/>
      <c r="AA21" s="58"/>
      <c r="AB21" s="56"/>
      <c r="AC21" s="56"/>
      <c r="AD21" s="56"/>
      <c r="AE21" s="56"/>
      <c r="AF21" s="58"/>
      <c r="AG21" s="56"/>
    </row>
    <row r="22" spans="1:33" x14ac:dyDescent="0.35">
      <c r="A22" s="45">
        <v>20</v>
      </c>
      <c r="B22" s="45" t="s">
        <v>81</v>
      </c>
      <c r="C22" s="46">
        <v>44418</v>
      </c>
      <c r="D22" s="41">
        <v>17798</v>
      </c>
      <c r="E22" s="44" t="s">
        <v>84</v>
      </c>
      <c r="F22" s="42">
        <v>17.66</v>
      </c>
      <c r="G22" s="47">
        <v>170</v>
      </c>
      <c r="H22" s="11">
        <f t="shared" si="0"/>
        <v>3002.2</v>
      </c>
      <c r="L22" s="56"/>
      <c r="M22" s="56"/>
      <c r="N22" s="61"/>
      <c r="O22" s="62"/>
      <c r="P22" s="56"/>
      <c r="Q22" s="62"/>
      <c r="R22" s="59"/>
      <c r="S22" s="62"/>
      <c r="T22" s="56"/>
      <c r="U22" s="56"/>
      <c r="V22" s="56"/>
      <c r="W22" s="62"/>
      <c r="X22" s="56"/>
      <c r="Y22" s="56"/>
      <c r="Z22" s="62"/>
      <c r="AA22" s="58"/>
      <c r="AB22" s="56"/>
      <c r="AC22" s="56"/>
      <c r="AD22" s="56"/>
      <c r="AE22" s="56"/>
      <c r="AF22" s="58"/>
      <c r="AG22" s="56"/>
    </row>
    <row r="23" spans="1:33" x14ac:dyDescent="0.35">
      <c r="A23" s="45">
        <v>21</v>
      </c>
      <c r="B23" s="45" t="s">
        <v>81</v>
      </c>
      <c r="C23" s="46">
        <v>44418</v>
      </c>
      <c r="D23" s="41">
        <v>17771</v>
      </c>
      <c r="E23" s="44" t="s">
        <v>84</v>
      </c>
      <c r="F23" s="42">
        <v>17.059999999999999</v>
      </c>
      <c r="G23" s="47">
        <v>170</v>
      </c>
      <c r="H23" s="11">
        <f t="shared" si="0"/>
        <v>2900.2</v>
      </c>
      <c r="L23" s="56"/>
      <c r="M23" s="56"/>
      <c r="N23" s="61"/>
      <c r="O23" s="62"/>
      <c r="P23" s="56"/>
      <c r="Q23" s="62"/>
      <c r="R23" s="59"/>
      <c r="S23" s="62"/>
      <c r="T23" s="56"/>
      <c r="U23" s="56"/>
      <c r="V23" s="56"/>
      <c r="W23" s="62"/>
      <c r="X23" s="56"/>
      <c r="Y23" s="56"/>
      <c r="Z23" s="62"/>
      <c r="AA23" s="58"/>
      <c r="AB23" s="56"/>
      <c r="AC23" s="56"/>
      <c r="AD23" s="56"/>
      <c r="AE23" s="56"/>
      <c r="AF23" s="58"/>
      <c r="AG23" s="56"/>
    </row>
    <row r="24" spans="1:33" x14ac:dyDescent="0.35">
      <c r="A24" s="45">
        <v>22</v>
      </c>
      <c r="B24" s="45" t="s">
        <v>79</v>
      </c>
      <c r="C24" s="46">
        <v>44418</v>
      </c>
      <c r="D24" s="41">
        <v>17766</v>
      </c>
      <c r="E24" s="44" t="s">
        <v>77</v>
      </c>
      <c r="F24" s="42">
        <v>19.96</v>
      </c>
      <c r="G24" s="47">
        <v>170</v>
      </c>
      <c r="H24" s="11">
        <f t="shared" si="0"/>
        <v>3393.2000000000003</v>
      </c>
      <c r="L24" s="56"/>
      <c r="M24" s="56"/>
      <c r="N24" s="61"/>
      <c r="O24" s="62"/>
      <c r="P24" s="56"/>
      <c r="Q24" s="62"/>
      <c r="R24" s="59"/>
      <c r="S24" s="62"/>
      <c r="T24" s="56"/>
      <c r="U24" s="56"/>
      <c r="V24" s="56"/>
      <c r="W24" s="62"/>
      <c r="X24" s="56"/>
      <c r="Y24" s="56"/>
      <c r="Z24" s="62"/>
      <c r="AA24" s="58"/>
      <c r="AB24" s="56"/>
      <c r="AC24" s="56"/>
      <c r="AD24" s="56"/>
      <c r="AE24" s="56"/>
      <c r="AF24" s="58"/>
      <c r="AG24" s="56"/>
    </row>
    <row r="25" spans="1:33" x14ac:dyDescent="0.35">
      <c r="A25" s="45">
        <v>23</v>
      </c>
      <c r="B25" s="45" t="s">
        <v>79</v>
      </c>
      <c r="C25" s="46">
        <v>44418</v>
      </c>
      <c r="D25" s="41">
        <v>17788</v>
      </c>
      <c r="E25" s="44" t="s">
        <v>84</v>
      </c>
      <c r="F25" s="42">
        <v>18.8</v>
      </c>
      <c r="G25" s="47">
        <v>170</v>
      </c>
      <c r="H25" s="11">
        <f t="shared" si="0"/>
        <v>3196</v>
      </c>
      <c r="L25" s="56"/>
      <c r="M25" s="56"/>
      <c r="N25" s="61"/>
      <c r="O25" s="62"/>
      <c r="P25" s="56"/>
      <c r="Q25" s="62"/>
      <c r="R25" s="59"/>
      <c r="S25" s="62"/>
      <c r="T25" s="56"/>
      <c r="U25" s="56"/>
      <c r="V25" s="56"/>
      <c r="W25" s="62"/>
      <c r="X25" s="56"/>
      <c r="Y25" s="56"/>
      <c r="Z25" s="62"/>
      <c r="AA25" s="58"/>
      <c r="AB25" s="56"/>
      <c r="AC25" s="56"/>
      <c r="AD25" s="56"/>
      <c r="AE25" s="56"/>
      <c r="AF25" s="58"/>
      <c r="AG25" s="56"/>
    </row>
    <row r="26" spans="1:33" x14ac:dyDescent="0.35">
      <c r="A26" s="45">
        <v>24</v>
      </c>
      <c r="B26" s="45" t="s">
        <v>79</v>
      </c>
      <c r="C26" s="46">
        <v>44418</v>
      </c>
      <c r="D26" s="41">
        <v>17777</v>
      </c>
      <c r="E26" s="44" t="s">
        <v>84</v>
      </c>
      <c r="F26" s="42">
        <v>18.84</v>
      </c>
      <c r="G26" s="47">
        <v>170</v>
      </c>
      <c r="H26" s="11">
        <f t="shared" si="0"/>
        <v>3202.8</v>
      </c>
      <c r="L26" s="56"/>
      <c r="M26" s="56"/>
      <c r="N26" s="61"/>
      <c r="O26" s="62"/>
      <c r="P26" s="56"/>
      <c r="Q26" s="62"/>
      <c r="R26" s="59"/>
      <c r="S26" s="62"/>
      <c r="T26" s="56"/>
      <c r="U26" s="56"/>
      <c r="V26" s="56"/>
      <c r="W26" s="62"/>
      <c r="X26" s="56"/>
      <c r="Y26" s="56"/>
      <c r="Z26" s="62"/>
      <c r="AA26" s="58"/>
      <c r="AB26" s="56"/>
      <c r="AC26" s="56"/>
      <c r="AD26" s="56"/>
      <c r="AE26" s="56"/>
      <c r="AF26" s="58"/>
      <c r="AG26" s="56"/>
    </row>
    <row r="27" spans="1:33" x14ac:dyDescent="0.35">
      <c r="A27" s="45">
        <v>25</v>
      </c>
      <c r="B27" s="45" t="s">
        <v>79</v>
      </c>
      <c r="C27" s="46">
        <v>44418</v>
      </c>
      <c r="D27" s="41">
        <v>17804</v>
      </c>
      <c r="E27" s="44" t="s">
        <v>84</v>
      </c>
      <c r="F27" s="42">
        <v>19.46</v>
      </c>
      <c r="G27" s="47">
        <v>170</v>
      </c>
      <c r="H27" s="11">
        <f t="shared" si="0"/>
        <v>3308.2000000000003</v>
      </c>
      <c r="L27" s="56"/>
      <c r="M27" s="56"/>
      <c r="N27" s="61"/>
      <c r="O27" s="62"/>
      <c r="P27" s="56"/>
      <c r="Q27" s="62"/>
      <c r="R27" s="59"/>
      <c r="S27" s="62"/>
      <c r="T27" s="56"/>
      <c r="U27" s="56"/>
      <c r="V27" s="56"/>
      <c r="W27" s="62"/>
      <c r="X27" s="56"/>
      <c r="Y27" s="56"/>
      <c r="Z27" s="62"/>
      <c r="AA27" s="58"/>
      <c r="AB27" s="56"/>
      <c r="AC27" s="56"/>
      <c r="AD27" s="56"/>
      <c r="AE27" s="56"/>
      <c r="AF27" s="58"/>
      <c r="AG27" s="56"/>
    </row>
    <row r="28" spans="1:33" x14ac:dyDescent="0.35">
      <c r="A28" s="45">
        <v>26</v>
      </c>
      <c r="B28" s="45" t="s">
        <v>79</v>
      </c>
      <c r="C28" s="46">
        <v>44418</v>
      </c>
      <c r="D28" s="41">
        <v>17816</v>
      </c>
      <c r="E28" s="44" t="s">
        <v>84</v>
      </c>
      <c r="F28" s="42">
        <v>22.62</v>
      </c>
      <c r="G28" s="47">
        <v>170</v>
      </c>
      <c r="H28" s="11">
        <f t="shared" si="0"/>
        <v>3845.4</v>
      </c>
      <c r="L28" s="56"/>
      <c r="M28" s="56"/>
      <c r="N28" s="61"/>
      <c r="O28" s="62"/>
      <c r="P28" s="56"/>
      <c r="Q28" s="62"/>
      <c r="R28" s="59"/>
      <c r="S28" s="62"/>
      <c r="T28" s="56"/>
      <c r="U28" s="56"/>
      <c r="V28" s="56"/>
      <c r="W28" s="62"/>
      <c r="X28" s="56"/>
      <c r="Y28" s="56"/>
      <c r="Z28" s="62"/>
      <c r="AA28" s="58"/>
      <c r="AB28" s="56"/>
      <c r="AC28" s="56"/>
      <c r="AD28" s="56"/>
      <c r="AE28" s="56"/>
      <c r="AF28" s="58"/>
      <c r="AG28" s="56"/>
    </row>
    <row r="29" spans="1:33" x14ac:dyDescent="0.35">
      <c r="A29" s="45">
        <v>27</v>
      </c>
      <c r="B29" s="45" t="s">
        <v>79</v>
      </c>
      <c r="C29" s="46">
        <v>44418</v>
      </c>
      <c r="D29" s="41">
        <v>17758</v>
      </c>
      <c r="E29" s="44" t="s">
        <v>77</v>
      </c>
      <c r="F29" s="42">
        <v>18.440000000000001</v>
      </c>
      <c r="G29" s="47">
        <v>170</v>
      </c>
      <c r="H29" s="11">
        <f t="shared" si="0"/>
        <v>3134.8</v>
      </c>
      <c r="L29" s="56"/>
      <c r="M29" s="56"/>
      <c r="N29" s="61"/>
      <c r="O29" s="62"/>
      <c r="P29" s="56"/>
      <c r="Q29" s="62"/>
      <c r="R29" s="59"/>
      <c r="S29" s="62"/>
      <c r="T29" s="56"/>
      <c r="U29" s="56"/>
      <c r="V29" s="56"/>
      <c r="W29" s="62"/>
      <c r="X29" s="56"/>
      <c r="Y29" s="56"/>
      <c r="Z29" s="62"/>
      <c r="AA29" s="58"/>
      <c r="AB29" s="56"/>
      <c r="AC29" s="56"/>
      <c r="AD29" s="56"/>
      <c r="AE29" s="56"/>
      <c r="AF29" s="58"/>
      <c r="AG29" s="56"/>
    </row>
    <row r="30" spans="1:33" x14ac:dyDescent="0.35">
      <c r="A30" s="45">
        <v>28</v>
      </c>
      <c r="B30" s="45" t="s">
        <v>80</v>
      </c>
      <c r="C30" s="46">
        <v>44418</v>
      </c>
      <c r="D30" s="41">
        <v>17812</v>
      </c>
      <c r="E30" s="44" t="s">
        <v>75</v>
      </c>
      <c r="F30" s="42">
        <v>34.799999999999997</v>
      </c>
      <c r="G30" s="47">
        <v>170</v>
      </c>
      <c r="H30" s="11">
        <f t="shared" si="0"/>
        <v>5915.9999999999991</v>
      </c>
      <c r="L30" s="56"/>
      <c r="M30" s="56"/>
      <c r="N30" s="61"/>
      <c r="O30" s="62"/>
      <c r="P30" s="56"/>
      <c r="Q30" s="62"/>
      <c r="R30" s="59"/>
      <c r="S30" s="62"/>
      <c r="T30" s="56"/>
      <c r="U30" s="56"/>
      <c r="V30" s="56"/>
      <c r="W30" s="62"/>
      <c r="X30" s="56"/>
      <c r="Y30" s="56"/>
      <c r="Z30" s="62"/>
      <c r="AA30" s="58"/>
      <c r="AB30" s="56"/>
      <c r="AC30" s="56"/>
      <c r="AD30" s="56"/>
      <c r="AE30" s="56"/>
      <c r="AF30" s="58"/>
      <c r="AG30" s="56"/>
    </row>
    <row r="31" spans="1:33" x14ac:dyDescent="0.35">
      <c r="A31" s="45">
        <v>29</v>
      </c>
      <c r="B31" s="45" t="s">
        <v>80</v>
      </c>
      <c r="C31" s="46">
        <v>44418</v>
      </c>
      <c r="D31" s="41">
        <v>17796</v>
      </c>
      <c r="E31" s="44" t="s">
        <v>84</v>
      </c>
      <c r="F31" s="42">
        <v>30.14</v>
      </c>
      <c r="G31" s="47">
        <v>170</v>
      </c>
      <c r="H31" s="11">
        <f t="shared" si="0"/>
        <v>5123.8</v>
      </c>
      <c r="L31" s="56"/>
      <c r="M31" s="56"/>
      <c r="N31" s="61"/>
      <c r="O31" s="62"/>
      <c r="P31" s="56"/>
      <c r="Q31" s="62"/>
      <c r="R31" s="59"/>
      <c r="S31" s="62"/>
      <c r="T31" s="56"/>
      <c r="U31" s="56"/>
      <c r="V31" s="56"/>
      <c r="W31" s="62"/>
      <c r="X31" s="56"/>
      <c r="Y31" s="56"/>
      <c r="Z31" s="62"/>
      <c r="AA31" s="58"/>
      <c r="AB31" s="56"/>
      <c r="AC31" s="56"/>
      <c r="AD31" s="56"/>
      <c r="AE31" s="56"/>
      <c r="AF31" s="58"/>
      <c r="AG31" s="56"/>
    </row>
    <row r="32" spans="1:33" x14ac:dyDescent="0.35">
      <c r="A32" s="45">
        <v>30</v>
      </c>
      <c r="B32" s="45" t="s">
        <v>85</v>
      </c>
      <c r="C32" s="46">
        <v>44418</v>
      </c>
      <c r="D32" s="41">
        <v>17815</v>
      </c>
      <c r="E32" s="44" t="s">
        <v>75</v>
      </c>
      <c r="F32" s="42">
        <v>19.920000000000002</v>
      </c>
      <c r="G32" s="47">
        <v>170</v>
      </c>
      <c r="H32" s="71">
        <f t="shared" si="0"/>
        <v>3386.4</v>
      </c>
      <c r="L32" s="56"/>
      <c r="M32" s="56"/>
      <c r="N32" s="61"/>
      <c r="O32" s="62"/>
      <c r="P32" s="56"/>
      <c r="Q32" s="62"/>
      <c r="R32" s="59"/>
      <c r="S32" s="62"/>
      <c r="T32" s="56"/>
      <c r="U32" s="56"/>
      <c r="V32" s="56"/>
      <c r="W32" s="62"/>
      <c r="X32" s="56"/>
      <c r="Y32" s="56"/>
      <c r="Z32" s="62"/>
      <c r="AA32" s="58"/>
      <c r="AB32" s="56"/>
      <c r="AC32" s="56"/>
      <c r="AD32" s="56"/>
      <c r="AE32" s="56"/>
      <c r="AF32" s="58"/>
      <c r="AG32" s="56"/>
    </row>
    <row r="33" spans="1:33" x14ac:dyDescent="0.35">
      <c r="A33" s="45">
        <v>31</v>
      </c>
      <c r="B33" s="45" t="s">
        <v>85</v>
      </c>
      <c r="C33" s="46">
        <v>44418</v>
      </c>
      <c r="D33" s="41">
        <v>17767</v>
      </c>
      <c r="E33" s="44" t="s">
        <v>84</v>
      </c>
      <c r="F33" s="42">
        <v>18</v>
      </c>
      <c r="G33" s="47">
        <v>170</v>
      </c>
      <c r="H33" s="71">
        <f t="shared" si="0"/>
        <v>3060</v>
      </c>
      <c r="L33" s="56"/>
      <c r="M33" s="56"/>
      <c r="N33" s="61"/>
      <c r="O33" s="62"/>
      <c r="P33" s="56"/>
      <c r="Q33" s="62"/>
      <c r="R33" s="59"/>
      <c r="S33" s="62"/>
      <c r="T33" s="56"/>
      <c r="U33" s="56"/>
      <c r="V33" s="56"/>
      <c r="W33" s="62"/>
      <c r="X33" s="56"/>
      <c r="Y33" s="56"/>
      <c r="Z33" s="62"/>
      <c r="AA33" s="58"/>
      <c r="AB33" s="56"/>
      <c r="AC33" s="56"/>
      <c r="AD33" s="56"/>
      <c r="AE33" s="56"/>
      <c r="AF33" s="58"/>
      <c r="AG33" s="56"/>
    </row>
    <row r="34" spans="1:33" x14ac:dyDescent="0.35">
      <c r="A34" s="45">
        <v>32</v>
      </c>
      <c r="B34" s="45" t="s">
        <v>85</v>
      </c>
      <c r="C34" s="46">
        <v>44418</v>
      </c>
      <c r="D34" s="41">
        <v>17805</v>
      </c>
      <c r="E34" s="44" t="s">
        <v>84</v>
      </c>
      <c r="F34" s="42">
        <v>18.2</v>
      </c>
      <c r="G34" s="47">
        <v>170</v>
      </c>
      <c r="H34" s="11">
        <f t="shared" si="0"/>
        <v>3094</v>
      </c>
      <c r="L34" s="56"/>
      <c r="M34" s="56"/>
      <c r="N34" s="61"/>
      <c r="O34" s="62"/>
      <c r="P34" s="56"/>
      <c r="Q34" s="62"/>
      <c r="R34" s="59"/>
      <c r="S34" s="62"/>
      <c r="T34" s="56"/>
      <c r="U34" s="56"/>
      <c r="V34" s="56"/>
      <c r="W34" s="62"/>
      <c r="X34" s="56"/>
      <c r="Y34" s="56"/>
      <c r="Z34" s="62"/>
      <c r="AA34" s="58"/>
      <c r="AB34" s="56"/>
      <c r="AC34" s="56"/>
      <c r="AD34" s="56"/>
      <c r="AE34" s="56"/>
      <c r="AF34" s="58"/>
      <c r="AG34" s="56"/>
    </row>
    <row r="35" spans="1:33" x14ac:dyDescent="0.35">
      <c r="A35" s="45">
        <v>33</v>
      </c>
      <c r="B35" s="45" t="s">
        <v>85</v>
      </c>
      <c r="C35" s="46">
        <v>44418</v>
      </c>
      <c r="D35" s="41">
        <v>17775</v>
      </c>
      <c r="E35" s="44" t="s">
        <v>77</v>
      </c>
      <c r="F35" s="42">
        <v>19.68</v>
      </c>
      <c r="G35" s="47">
        <v>170</v>
      </c>
      <c r="H35" s="11">
        <f t="shared" si="0"/>
        <v>3345.6</v>
      </c>
      <c r="L35" s="56"/>
      <c r="M35" s="56"/>
      <c r="N35" s="61"/>
      <c r="O35" s="62"/>
      <c r="P35" s="56"/>
      <c r="Q35" s="62"/>
      <c r="R35" s="59"/>
      <c r="S35" s="62"/>
      <c r="T35" s="56"/>
      <c r="U35" s="56"/>
      <c r="V35" s="56"/>
      <c r="W35" s="62"/>
      <c r="X35" s="56"/>
      <c r="Y35" s="56"/>
      <c r="Z35" s="62"/>
      <c r="AA35" s="58"/>
      <c r="AB35" s="56"/>
      <c r="AC35" s="56"/>
      <c r="AD35" s="56"/>
      <c r="AE35" s="56"/>
      <c r="AF35" s="58"/>
      <c r="AG35" s="56"/>
    </row>
    <row r="36" spans="1:33" x14ac:dyDescent="0.35">
      <c r="A36" s="45">
        <v>34</v>
      </c>
      <c r="B36" s="45" t="s">
        <v>85</v>
      </c>
      <c r="C36" s="46">
        <v>44418</v>
      </c>
      <c r="D36" s="41">
        <v>17762</v>
      </c>
      <c r="E36" s="44" t="s">
        <v>77</v>
      </c>
      <c r="F36" s="42">
        <v>18.600000000000001</v>
      </c>
      <c r="G36" s="47">
        <v>170</v>
      </c>
      <c r="H36" s="11">
        <f t="shared" si="0"/>
        <v>3162.0000000000005</v>
      </c>
      <c r="L36" s="56"/>
      <c r="M36" s="56"/>
      <c r="N36" s="61"/>
      <c r="O36" s="62"/>
      <c r="P36" s="56"/>
      <c r="Q36" s="62"/>
      <c r="R36" s="59"/>
      <c r="S36" s="62"/>
      <c r="T36" s="56"/>
      <c r="U36" s="56"/>
      <c r="V36" s="56"/>
      <c r="W36" s="62"/>
      <c r="X36" s="56"/>
      <c r="Y36" s="56"/>
      <c r="Z36" s="62"/>
      <c r="AA36" s="58"/>
      <c r="AB36" s="56"/>
      <c r="AC36" s="56"/>
      <c r="AD36" s="56"/>
      <c r="AE36" s="56"/>
      <c r="AF36" s="58"/>
      <c r="AG36" s="56"/>
    </row>
    <row r="37" spans="1:33" x14ac:dyDescent="0.35">
      <c r="A37" s="45">
        <v>35</v>
      </c>
      <c r="B37" s="45" t="s">
        <v>85</v>
      </c>
      <c r="C37" s="46">
        <v>44418</v>
      </c>
      <c r="D37" s="41">
        <v>17818</v>
      </c>
      <c r="E37" s="44" t="s">
        <v>77</v>
      </c>
      <c r="F37" s="42">
        <v>18.36</v>
      </c>
      <c r="G37" s="47">
        <v>170</v>
      </c>
      <c r="H37" s="11">
        <f t="shared" si="0"/>
        <v>3121.2</v>
      </c>
      <c r="L37" s="56"/>
      <c r="M37" s="56"/>
      <c r="N37" s="61"/>
      <c r="O37" s="62"/>
      <c r="P37" s="56"/>
      <c r="Q37" s="62"/>
      <c r="R37" s="59"/>
      <c r="S37" s="62"/>
      <c r="T37" s="56"/>
      <c r="U37" s="56"/>
      <c r="V37" s="56"/>
      <c r="W37" s="62"/>
      <c r="X37" s="56"/>
      <c r="Y37" s="56"/>
      <c r="Z37" s="62"/>
      <c r="AA37" s="58"/>
      <c r="AB37" s="56"/>
      <c r="AC37" s="56"/>
      <c r="AD37" s="56"/>
      <c r="AE37" s="56"/>
      <c r="AF37" s="58"/>
      <c r="AG37" s="56"/>
    </row>
    <row r="38" spans="1:33" x14ac:dyDescent="0.35">
      <c r="A38" s="45">
        <v>36</v>
      </c>
      <c r="B38" s="45" t="s">
        <v>80</v>
      </c>
      <c r="C38" s="46">
        <v>44418</v>
      </c>
      <c r="D38" s="41">
        <v>17842</v>
      </c>
      <c r="E38" s="44" t="s">
        <v>82</v>
      </c>
      <c r="F38" s="42">
        <v>30.46</v>
      </c>
      <c r="G38" s="47">
        <v>170</v>
      </c>
      <c r="H38" s="11">
        <f t="shared" si="0"/>
        <v>5178.2</v>
      </c>
      <c r="L38" s="56"/>
      <c r="M38" s="56"/>
      <c r="N38" s="61"/>
      <c r="O38" s="62"/>
      <c r="P38" s="56"/>
      <c r="Q38" s="62"/>
      <c r="R38" s="59"/>
      <c r="S38" s="62"/>
      <c r="T38" s="56"/>
      <c r="U38" s="56"/>
      <c r="V38" s="56"/>
      <c r="W38" s="62"/>
      <c r="X38" s="56"/>
      <c r="Y38" s="56"/>
      <c r="Z38" s="62"/>
      <c r="AA38" s="58"/>
      <c r="AB38" s="56"/>
      <c r="AC38" s="56"/>
      <c r="AD38" s="56"/>
      <c r="AE38" s="56"/>
      <c r="AF38" s="58"/>
      <c r="AG38" s="56"/>
    </row>
    <row r="39" spans="1:33" x14ac:dyDescent="0.35">
      <c r="A39" s="45">
        <v>37</v>
      </c>
      <c r="B39" s="45" t="s">
        <v>80</v>
      </c>
      <c r="C39" s="46">
        <v>44418</v>
      </c>
      <c r="D39" s="41">
        <v>17829</v>
      </c>
      <c r="E39" s="44" t="s">
        <v>82</v>
      </c>
      <c r="F39" s="42">
        <v>27.88</v>
      </c>
      <c r="G39" s="47">
        <v>170</v>
      </c>
      <c r="H39" s="11">
        <f t="shared" si="0"/>
        <v>4739.5999999999995</v>
      </c>
      <c r="L39" s="56"/>
      <c r="M39" s="56"/>
      <c r="N39" s="61"/>
      <c r="O39" s="62"/>
      <c r="P39" s="56"/>
      <c r="Q39" s="62"/>
      <c r="R39" s="59"/>
      <c r="S39" s="62"/>
      <c r="T39" s="56"/>
      <c r="U39" s="56"/>
      <c r="V39" s="56"/>
      <c r="W39" s="62"/>
      <c r="X39" s="56"/>
      <c r="Y39" s="56"/>
      <c r="Z39" s="62"/>
      <c r="AA39" s="58"/>
      <c r="AB39" s="56"/>
      <c r="AC39" s="56"/>
      <c r="AD39" s="56"/>
      <c r="AE39" s="56"/>
      <c r="AF39" s="58"/>
      <c r="AG39" s="56"/>
    </row>
    <row r="40" spans="1:33" x14ac:dyDescent="0.35">
      <c r="A40" s="45">
        <v>38</v>
      </c>
      <c r="B40" s="45" t="s">
        <v>80</v>
      </c>
      <c r="C40" s="46">
        <v>44418</v>
      </c>
      <c r="D40" s="41">
        <v>17856</v>
      </c>
      <c r="E40" s="44" t="s">
        <v>82</v>
      </c>
      <c r="F40" s="42">
        <v>31.8</v>
      </c>
      <c r="G40" s="47">
        <v>170</v>
      </c>
      <c r="H40" s="11">
        <f t="shared" si="0"/>
        <v>5406</v>
      </c>
      <c r="L40" s="56"/>
      <c r="M40" s="56"/>
      <c r="N40" s="61"/>
      <c r="O40" s="62"/>
      <c r="P40" s="56"/>
      <c r="Q40" s="62"/>
      <c r="R40" s="59"/>
      <c r="S40" s="62"/>
      <c r="T40" s="56"/>
      <c r="U40" s="56"/>
      <c r="V40" s="56"/>
      <c r="W40" s="62"/>
      <c r="X40" s="56"/>
      <c r="Y40" s="56"/>
      <c r="Z40" s="62"/>
      <c r="AA40" s="58"/>
      <c r="AB40" s="56"/>
      <c r="AC40" s="56"/>
      <c r="AD40" s="56"/>
      <c r="AE40" s="56"/>
      <c r="AF40" s="58"/>
      <c r="AG40" s="56"/>
    </row>
    <row r="41" spans="1:33" x14ac:dyDescent="0.35">
      <c r="A41" s="45">
        <v>39</v>
      </c>
      <c r="B41" s="45" t="s">
        <v>86</v>
      </c>
      <c r="C41" s="46">
        <v>44418</v>
      </c>
      <c r="D41" s="41">
        <v>17859</v>
      </c>
      <c r="E41" s="44" t="s">
        <v>82</v>
      </c>
      <c r="F41" s="42">
        <v>19.2</v>
      </c>
      <c r="G41" s="47">
        <v>170</v>
      </c>
      <c r="H41" s="11">
        <f t="shared" si="0"/>
        <v>3264</v>
      </c>
      <c r="L41" s="56"/>
      <c r="M41" s="56"/>
      <c r="N41" s="61"/>
      <c r="O41" s="62"/>
      <c r="P41" s="56"/>
      <c r="Q41" s="62"/>
      <c r="R41" s="59"/>
      <c r="S41" s="62"/>
      <c r="T41" s="56"/>
      <c r="U41" s="56"/>
      <c r="V41" s="56"/>
      <c r="W41" s="62"/>
      <c r="X41" s="56"/>
      <c r="Y41" s="56"/>
      <c r="Z41" s="62"/>
      <c r="AA41" s="58"/>
      <c r="AB41" s="56"/>
      <c r="AC41" s="56"/>
      <c r="AD41" s="56"/>
      <c r="AE41" s="56"/>
      <c r="AF41" s="58"/>
      <c r="AG41" s="56"/>
    </row>
    <row r="42" spans="1:33" x14ac:dyDescent="0.35">
      <c r="A42" s="45">
        <v>40</v>
      </c>
      <c r="B42" s="45" t="s">
        <v>86</v>
      </c>
      <c r="C42" s="46">
        <v>44418</v>
      </c>
      <c r="D42" s="41">
        <v>17838</v>
      </c>
      <c r="E42" s="44" t="s">
        <v>82</v>
      </c>
      <c r="F42" s="42">
        <v>19.940000000000001</v>
      </c>
      <c r="G42" s="47">
        <v>170</v>
      </c>
      <c r="H42" s="11">
        <f t="shared" si="0"/>
        <v>3389.8</v>
      </c>
      <c r="L42" s="56"/>
      <c r="M42" s="56"/>
      <c r="N42" s="61"/>
      <c r="O42" s="62"/>
      <c r="P42" s="56"/>
      <c r="Q42" s="62"/>
      <c r="R42" s="59"/>
      <c r="S42" s="62"/>
      <c r="T42" s="56"/>
      <c r="U42" s="56"/>
      <c r="V42" s="56"/>
      <c r="W42" s="62"/>
      <c r="X42" s="56"/>
      <c r="Y42" s="56"/>
      <c r="Z42" s="62"/>
      <c r="AA42" s="58"/>
      <c r="AB42" s="56"/>
      <c r="AC42" s="56"/>
      <c r="AD42" s="56"/>
      <c r="AE42" s="56"/>
      <c r="AF42" s="58"/>
      <c r="AG42" s="56"/>
    </row>
    <row r="43" spans="1:33" x14ac:dyDescent="0.35">
      <c r="A43" s="45">
        <v>41</v>
      </c>
      <c r="B43" s="45" t="s">
        <v>86</v>
      </c>
      <c r="C43" s="46">
        <v>44419</v>
      </c>
      <c r="D43" s="41">
        <v>17849</v>
      </c>
      <c r="E43" s="44" t="s">
        <v>82</v>
      </c>
      <c r="F43" s="42">
        <v>19.78</v>
      </c>
      <c r="G43" s="47">
        <v>170</v>
      </c>
      <c r="H43" s="11">
        <f t="shared" si="0"/>
        <v>3362.6000000000004</v>
      </c>
      <c r="L43" s="56"/>
      <c r="M43" s="56"/>
      <c r="N43" s="61"/>
      <c r="O43" s="62"/>
      <c r="P43" s="56"/>
      <c r="Q43" s="62"/>
      <c r="R43" s="59"/>
      <c r="S43" s="62"/>
      <c r="T43" s="56"/>
      <c r="U43" s="56"/>
      <c r="V43" s="56"/>
      <c r="W43" s="62"/>
      <c r="X43" s="56"/>
      <c r="Y43" s="56"/>
      <c r="Z43" s="62"/>
      <c r="AA43" s="58"/>
      <c r="AB43" s="56"/>
      <c r="AC43" s="56"/>
      <c r="AD43" s="56"/>
      <c r="AE43" s="56"/>
      <c r="AF43" s="58"/>
      <c r="AG43" s="56"/>
    </row>
    <row r="44" spans="1:33" x14ac:dyDescent="0.35">
      <c r="A44" s="45">
        <v>42</v>
      </c>
      <c r="B44" s="45" t="s">
        <v>86</v>
      </c>
      <c r="C44" s="46">
        <v>44418</v>
      </c>
      <c r="D44" s="41">
        <v>17830</v>
      </c>
      <c r="E44" s="44" t="s">
        <v>82</v>
      </c>
      <c r="F44" s="42">
        <v>21.2</v>
      </c>
      <c r="G44" s="47">
        <v>170</v>
      </c>
      <c r="H44" s="11">
        <f t="shared" si="0"/>
        <v>3604</v>
      </c>
      <c r="L44" s="56"/>
      <c r="M44" s="56"/>
      <c r="N44" s="61"/>
      <c r="O44" s="62"/>
      <c r="P44" s="56"/>
      <c r="Q44" s="62"/>
      <c r="R44" s="59"/>
      <c r="S44" s="62"/>
      <c r="T44" s="56"/>
      <c r="U44" s="56"/>
      <c r="V44" s="56"/>
      <c r="W44" s="62"/>
      <c r="X44" s="56"/>
      <c r="Y44" s="56"/>
      <c r="Z44" s="62"/>
      <c r="AA44" s="58"/>
      <c r="AB44" s="56"/>
      <c r="AC44" s="56"/>
      <c r="AD44" s="56"/>
      <c r="AE44" s="56"/>
      <c r="AF44" s="58"/>
      <c r="AG44" s="56"/>
    </row>
    <row r="45" spans="1:33" x14ac:dyDescent="0.35">
      <c r="A45" s="45">
        <v>43</v>
      </c>
      <c r="B45" s="45" t="s">
        <v>90</v>
      </c>
      <c r="C45" s="46">
        <v>44418</v>
      </c>
      <c r="D45" s="41">
        <v>17764</v>
      </c>
      <c r="E45" s="44" t="s">
        <v>84</v>
      </c>
      <c r="F45" s="42">
        <v>15.66</v>
      </c>
      <c r="G45" s="47">
        <v>170</v>
      </c>
      <c r="H45" s="11">
        <f t="shared" si="0"/>
        <v>2662.2</v>
      </c>
      <c r="L45" s="56"/>
      <c r="M45" s="56"/>
      <c r="N45" s="61"/>
      <c r="O45" s="62"/>
      <c r="P45" s="56"/>
      <c r="Q45" s="62"/>
      <c r="R45" s="59"/>
      <c r="S45" s="62"/>
      <c r="T45" s="56"/>
      <c r="U45" s="56"/>
      <c r="V45" s="56"/>
      <c r="W45" s="62"/>
      <c r="X45" s="56"/>
      <c r="Y45" s="56"/>
      <c r="Z45" s="62"/>
      <c r="AA45" s="58"/>
      <c r="AB45" s="56"/>
      <c r="AC45" s="56"/>
      <c r="AD45" s="56"/>
      <c r="AE45" s="56"/>
      <c r="AF45" s="58"/>
      <c r="AG45" s="56"/>
    </row>
    <row r="46" spans="1:33" x14ac:dyDescent="0.35">
      <c r="A46" s="45">
        <v>44</v>
      </c>
      <c r="B46" s="45" t="s">
        <v>90</v>
      </c>
      <c r="C46" s="46">
        <v>44418</v>
      </c>
      <c r="D46" s="41">
        <v>17746</v>
      </c>
      <c r="E46" s="44" t="s">
        <v>77</v>
      </c>
      <c r="F46" s="42">
        <v>17.78</v>
      </c>
      <c r="G46" s="47">
        <v>170</v>
      </c>
      <c r="H46" s="11">
        <f t="shared" si="0"/>
        <v>3022.6000000000004</v>
      </c>
      <c r="L46" s="56"/>
      <c r="M46" s="56"/>
      <c r="N46" s="61"/>
      <c r="O46" s="62"/>
      <c r="P46" s="56"/>
      <c r="Q46" s="62"/>
      <c r="R46" s="59"/>
      <c r="S46" s="62"/>
      <c r="T46" s="56"/>
      <c r="U46" s="56"/>
      <c r="V46" s="56"/>
      <c r="W46" s="62"/>
      <c r="X46" s="56"/>
      <c r="Y46" s="56"/>
      <c r="Z46" s="62"/>
      <c r="AA46" s="58"/>
      <c r="AB46" s="56"/>
      <c r="AC46" s="56"/>
      <c r="AD46" s="56"/>
      <c r="AE46" s="56"/>
      <c r="AF46" s="58"/>
      <c r="AG46" s="56"/>
    </row>
    <row r="47" spans="1:33" x14ac:dyDescent="0.35">
      <c r="A47" s="45">
        <v>45</v>
      </c>
      <c r="B47" s="45" t="s">
        <v>87</v>
      </c>
      <c r="C47" s="46">
        <v>44419</v>
      </c>
      <c r="D47" s="41">
        <v>17661</v>
      </c>
      <c r="E47" s="44" t="s">
        <v>82</v>
      </c>
      <c r="F47" s="42">
        <v>21.1</v>
      </c>
      <c r="G47" s="47">
        <v>170</v>
      </c>
      <c r="H47" s="11">
        <f t="shared" si="0"/>
        <v>3587.0000000000005</v>
      </c>
      <c r="L47" s="56"/>
      <c r="M47" s="56"/>
      <c r="N47" s="61"/>
      <c r="O47" s="62"/>
      <c r="P47" s="56"/>
      <c r="Q47" s="62"/>
      <c r="R47" s="59"/>
      <c r="S47" s="62"/>
      <c r="T47" s="56"/>
      <c r="U47" s="56"/>
      <c r="V47" s="56"/>
      <c r="W47" s="62"/>
      <c r="X47" s="56"/>
      <c r="Y47" s="56"/>
      <c r="Z47" s="62"/>
      <c r="AA47" s="58"/>
      <c r="AB47" s="56"/>
      <c r="AC47" s="56"/>
      <c r="AD47" s="56"/>
      <c r="AE47" s="56"/>
      <c r="AF47" s="58"/>
      <c r="AG47" s="56"/>
    </row>
    <row r="48" spans="1:33" x14ac:dyDescent="0.35">
      <c r="A48" s="45">
        <v>46</v>
      </c>
      <c r="B48" s="45" t="s">
        <v>87</v>
      </c>
      <c r="C48" s="46">
        <v>44418</v>
      </c>
      <c r="D48" s="41">
        <v>17825</v>
      </c>
      <c r="E48" s="44" t="s">
        <v>82</v>
      </c>
      <c r="F48" s="42">
        <v>19.34</v>
      </c>
      <c r="G48" s="47">
        <v>170</v>
      </c>
      <c r="H48" s="11">
        <f t="shared" si="0"/>
        <v>3287.8</v>
      </c>
      <c r="L48" s="56"/>
      <c r="M48" s="56"/>
      <c r="N48" s="61"/>
      <c r="O48" s="62"/>
      <c r="P48" s="56"/>
      <c r="Q48" s="62"/>
      <c r="R48" s="59"/>
      <c r="S48" s="62"/>
      <c r="T48" s="56"/>
      <c r="U48" s="56"/>
      <c r="V48" s="56"/>
      <c r="W48" s="62"/>
      <c r="X48" s="56"/>
      <c r="Y48" s="56"/>
      <c r="Z48" s="62"/>
      <c r="AA48" s="58"/>
      <c r="AB48" s="56"/>
      <c r="AC48" s="56"/>
      <c r="AD48" s="56"/>
      <c r="AE48" s="56"/>
      <c r="AF48" s="58"/>
      <c r="AG48" s="56"/>
    </row>
    <row r="49" spans="1:33" x14ac:dyDescent="0.35">
      <c r="A49" s="45">
        <v>47</v>
      </c>
      <c r="B49" s="45" t="s">
        <v>87</v>
      </c>
      <c r="C49" s="46">
        <v>44418</v>
      </c>
      <c r="D49" s="41">
        <v>17839</v>
      </c>
      <c r="E49" s="44" t="s">
        <v>82</v>
      </c>
      <c r="F49" s="42">
        <v>18.98</v>
      </c>
      <c r="G49" s="47">
        <v>170</v>
      </c>
      <c r="H49" s="11">
        <f t="shared" si="0"/>
        <v>3226.6</v>
      </c>
      <c r="L49" s="56"/>
      <c r="M49" s="56"/>
      <c r="N49" s="61"/>
      <c r="O49" s="62"/>
      <c r="P49" s="56"/>
      <c r="Q49" s="62"/>
      <c r="R49" s="59"/>
      <c r="S49" s="62"/>
      <c r="T49" s="56"/>
      <c r="U49" s="56"/>
      <c r="V49" s="56"/>
      <c r="W49" s="62"/>
      <c r="X49" s="56"/>
      <c r="Y49" s="56"/>
      <c r="Z49" s="62"/>
      <c r="AA49" s="58"/>
      <c r="AB49" s="56"/>
      <c r="AC49" s="56"/>
      <c r="AD49" s="56"/>
      <c r="AE49" s="56"/>
      <c r="AF49" s="58"/>
      <c r="AG49" s="56"/>
    </row>
    <row r="50" spans="1:33" x14ac:dyDescent="0.35">
      <c r="A50" s="45">
        <v>48</v>
      </c>
      <c r="B50" s="45" t="s">
        <v>87</v>
      </c>
      <c r="C50" s="46">
        <v>44419</v>
      </c>
      <c r="D50" s="41">
        <v>17850</v>
      </c>
      <c r="E50" s="44" t="s">
        <v>82</v>
      </c>
      <c r="F50" s="42">
        <v>18.66</v>
      </c>
      <c r="G50" s="47">
        <v>170</v>
      </c>
      <c r="H50" s="11">
        <f t="shared" si="0"/>
        <v>3172.2</v>
      </c>
      <c r="L50" s="56"/>
      <c r="M50" s="56"/>
      <c r="N50" s="61"/>
      <c r="O50" s="62"/>
      <c r="P50" s="56"/>
      <c r="Q50" s="62"/>
      <c r="R50" s="59"/>
      <c r="S50" s="62"/>
      <c r="T50" s="56"/>
      <c r="U50" s="56"/>
      <c r="V50" s="56"/>
      <c r="W50" s="62"/>
      <c r="X50" s="56"/>
      <c r="Y50" s="56"/>
      <c r="Z50" s="62"/>
      <c r="AA50" s="58"/>
      <c r="AB50" s="56"/>
      <c r="AC50" s="56"/>
      <c r="AD50" s="56"/>
      <c r="AE50" s="56"/>
      <c r="AF50" s="58"/>
      <c r="AG50" s="56"/>
    </row>
    <row r="51" spans="1:33" x14ac:dyDescent="0.35">
      <c r="A51" s="45">
        <v>49</v>
      </c>
      <c r="B51" s="45" t="s">
        <v>88</v>
      </c>
      <c r="C51" s="46">
        <v>44416</v>
      </c>
      <c r="D51" s="41">
        <v>17501</v>
      </c>
      <c r="E51" s="44" t="s">
        <v>89</v>
      </c>
      <c r="F51" s="42">
        <v>16.920000000000002</v>
      </c>
      <c r="G51" s="47">
        <v>390</v>
      </c>
      <c r="H51" s="11">
        <f t="shared" si="0"/>
        <v>6598.8000000000011</v>
      </c>
      <c r="L51" s="56"/>
      <c r="M51" s="56"/>
      <c r="N51" s="61"/>
      <c r="O51" s="62"/>
      <c r="P51" s="56"/>
      <c r="Q51" s="62"/>
      <c r="R51" s="59"/>
      <c r="S51" s="62"/>
      <c r="T51" s="56"/>
      <c r="U51" s="56"/>
      <c r="V51" s="56"/>
      <c r="W51" s="62"/>
      <c r="X51" s="56"/>
      <c r="Y51" s="56"/>
      <c r="Z51" s="62"/>
      <c r="AA51" s="58"/>
      <c r="AB51" s="56"/>
      <c r="AC51" s="56"/>
      <c r="AD51" s="56"/>
      <c r="AE51" s="56"/>
      <c r="AF51" s="58"/>
      <c r="AG51" s="56"/>
    </row>
    <row r="52" spans="1:33" x14ac:dyDescent="0.35">
      <c r="A52" s="45">
        <v>50</v>
      </c>
      <c r="B52" s="45" t="s">
        <v>86</v>
      </c>
      <c r="C52" s="46">
        <v>44418</v>
      </c>
      <c r="D52" s="41">
        <v>17755</v>
      </c>
      <c r="E52" s="44" t="s">
        <v>77</v>
      </c>
      <c r="F52" s="42">
        <v>20.3</v>
      </c>
      <c r="G52" s="47">
        <v>170</v>
      </c>
      <c r="H52" s="11">
        <f t="shared" si="0"/>
        <v>3451</v>
      </c>
      <c r="L52" s="56"/>
      <c r="M52" s="56"/>
      <c r="N52" s="61"/>
      <c r="O52" s="62"/>
      <c r="P52" s="56"/>
      <c r="Q52" s="62"/>
      <c r="R52" s="59"/>
      <c r="S52" s="62"/>
      <c r="T52" s="56"/>
      <c r="U52" s="56"/>
      <c r="V52" s="56"/>
      <c r="W52" s="62"/>
      <c r="X52" s="56"/>
      <c r="Y52" s="56"/>
      <c r="Z52" s="62"/>
      <c r="AA52" s="58"/>
      <c r="AB52" s="56"/>
      <c r="AC52" s="56"/>
      <c r="AD52" s="56"/>
      <c r="AE52" s="56"/>
      <c r="AF52" s="58"/>
      <c r="AG52" s="56"/>
    </row>
    <row r="53" spans="1:33" x14ac:dyDescent="0.35">
      <c r="A53" s="45">
        <v>51</v>
      </c>
      <c r="B53" s="45" t="s">
        <v>86</v>
      </c>
      <c r="C53" s="46">
        <v>44418</v>
      </c>
      <c r="D53" s="41">
        <v>17769</v>
      </c>
      <c r="E53" s="44" t="s">
        <v>84</v>
      </c>
      <c r="F53" s="42">
        <v>18.760000000000002</v>
      </c>
      <c r="G53" s="47">
        <v>170</v>
      </c>
      <c r="H53" s="11">
        <f t="shared" si="0"/>
        <v>3189.2000000000003</v>
      </c>
      <c r="L53" s="56"/>
      <c r="M53" s="56"/>
      <c r="N53" s="61"/>
      <c r="O53" s="62"/>
      <c r="P53" s="56"/>
      <c r="Q53" s="62"/>
      <c r="R53" s="59"/>
      <c r="S53" s="62"/>
      <c r="T53" s="56"/>
      <c r="U53" s="56"/>
      <c r="V53" s="56"/>
      <c r="W53" s="62"/>
      <c r="X53" s="56"/>
      <c r="Y53" s="56"/>
      <c r="Z53" s="62"/>
      <c r="AA53" s="58"/>
      <c r="AB53" s="56"/>
      <c r="AC53" s="56"/>
      <c r="AD53" s="56"/>
      <c r="AE53" s="56"/>
      <c r="AF53" s="58"/>
      <c r="AG53" s="56"/>
    </row>
    <row r="54" spans="1:33" x14ac:dyDescent="0.35">
      <c r="A54" s="45">
        <v>52</v>
      </c>
      <c r="B54" s="45" t="s">
        <v>86</v>
      </c>
      <c r="C54" s="46">
        <v>44418</v>
      </c>
      <c r="D54" s="41">
        <v>17799</v>
      </c>
      <c r="E54" s="44" t="s">
        <v>84</v>
      </c>
      <c r="F54" s="42">
        <v>19.34</v>
      </c>
      <c r="G54" s="47">
        <v>170</v>
      </c>
      <c r="H54" s="11">
        <f t="shared" si="0"/>
        <v>3287.8</v>
      </c>
      <c r="L54" s="56"/>
      <c r="M54" s="56"/>
      <c r="N54" s="61"/>
      <c r="O54" s="62"/>
      <c r="P54" s="56"/>
      <c r="Q54" s="62"/>
      <c r="R54" s="59"/>
      <c r="S54" s="62"/>
      <c r="T54" s="56"/>
      <c r="U54" s="56"/>
      <c r="V54" s="56"/>
      <c r="W54" s="62"/>
      <c r="X54" s="56"/>
      <c r="Y54" s="56"/>
      <c r="Z54" s="62"/>
      <c r="AA54" s="58"/>
      <c r="AB54" s="56"/>
      <c r="AC54" s="56"/>
      <c r="AD54" s="56"/>
      <c r="AE54" s="56"/>
      <c r="AF54" s="58"/>
      <c r="AG54" s="56"/>
    </row>
    <row r="55" spans="1:33" x14ac:dyDescent="0.35">
      <c r="A55" s="45">
        <v>53</v>
      </c>
      <c r="B55" s="45" t="s">
        <v>86</v>
      </c>
      <c r="C55" s="46">
        <v>44418</v>
      </c>
      <c r="D55" s="41">
        <v>17762</v>
      </c>
      <c r="E55" s="44" t="s">
        <v>84</v>
      </c>
      <c r="F55" s="42">
        <v>21</v>
      </c>
      <c r="G55" s="47">
        <v>170</v>
      </c>
      <c r="H55" s="11">
        <f t="shared" si="0"/>
        <v>3570</v>
      </c>
      <c r="L55" s="56"/>
      <c r="M55" s="56"/>
      <c r="N55" s="61"/>
      <c r="O55" s="62"/>
      <c r="P55" s="56"/>
      <c r="Q55" s="62"/>
      <c r="R55" s="59"/>
      <c r="S55" s="62"/>
      <c r="T55" s="56"/>
      <c r="U55" s="56"/>
      <c r="V55" s="56"/>
      <c r="W55" s="62"/>
      <c r="X55" s="56"/>
      <c r="Y55" s="56"/>
      <c r="Z55" s="62"/>
      <c r="AA55" s="58"/>
      <c r="AB55" s="56"/>
      <c r="AC55" s="56"/>
      <c r="AD55" s="56"/>
      <c r="AE55" s="56"/>
      <c r="AF55" s="58"/>
      <c r="AG55" s="56"/>
    </row>
    <row r="56" spans="1:33" x14ac:dyDescent="0.35">
      <c r="A56" s="45">
        <v>54</v>
      </c>
      <c r="B56" s="45" t="s">
        <v>91</v>
      </c>
      <c r="C56" s="46">
        <v>44418</v>
      </c>
      <c r="D56" s="41">
        <v>17761</v>
      </c>
      <c r="E56" s="44" t="s">
        <v>77</v>
      </c>
      <c r="F56" s="42">
        <v>24.16</v>
      </c>
      <c r="G56" s="47">
        <v>170</v>
      </c>
      <c r="H56" s="11">
        <f t="shared" si="0"/>
        <v>4107.2</v>
      </c>
      <c r="L56" s="56"/>
      <c r="M56" s="56"/>
      <c r="N56" s="61"/>
      <c r="O56" s="62"/>
      <c r="P56" s="56"/>
      <c r="Q56" s="62"/>
      <c r="R56" s="59"/>
      <c r="S56" s="62"/>
      <c r="T56" s="56"/>
      <c r="U56" s="56"/>
      <c r="V56" s="56"/>
      <c r="W56" s="62"/>
      <c r="X56" s="56"/>
      <c r="Y56" s="56"/>
      <c r="Z56" s="62"/>
      <c r="AA56" s="58"/>
      <c r="AB56" s="56"/>
      <c r="AC56" s="56"/>
      <c r="AD56" s="56"/>
      <c r="AE56" s="56"/>
      <c r="AF56" s="58"/>
      <c r="AG56" s="56"/>
    </row>
    <row r="57" spans="1:33" x14ac:dyDescent="0.35">
      <c r="A57" s="45">
        <v>55</v>
      </c>
      <c r="B57" s="45" t="s">
        <v>91</v>
      </c>
      <c r="C57" s="46">
        <v>44418</v>
      </c>
      <c r="D57" s="41">
        <v>17774</v>
      </c>
      <c r="E57" s="44" t="s">
        <v>77</v>
      </c>
      <c r="F57" s="42">
        <v>21.3</v>
      </c>
      <c r="G57" s="47">
        <v>170</v>
      </c>
      <c r="H57" s="11">
        <f t="shared" si="0"/>
        <v>3621</v>
      </c>
      <c r="L57" s="56"/>
      <c r="M57" s="56"/>
      <c r="N57" s="61"/>
      <c r="O57" s="62"/>
      <c r="P57" s="56"/>
      <c r="Q57" s="62"/>
      <c r="R57" s="59"/>
      <c r="S57" s="62"/>
      <c r="T57" s="56"/>
      <c r="U57" s="56"/>
      <c r="V57" s="56"/>
      <c r="W57" s="62"/>
      <c r="X57" s="56"/>
      <c r="Y57" s="56"/>
      <c r="Z57" s="62"/>
      <c r="AA57" s="58"/>
      <c r="AB57" s="56"/>
      <c r="AC57" s="56"/>
      <c r="AD57" s="56"/>
      <c r="AE57" s="56"/>
      <c r="AF57" s="58"/>
      <c r="AG57" s="56"/>
    </row>
    <row r="58" spans="1:33" x14ac:dyDescent="0.35">
      <c r="A58" s="45">
        <v>56</v>
      </c>
      <c r="B58" s="45" t="s">
        <v>91</v>
      </c>
      <c r="C58" s="46">
        <v>44418</v>
      </c>
      <c r="D58" s="41">
        <v>17785</v>
      </c>
      <c r="E58" s="44" t="s">
        <v>77</v>
      </c>
      <c r="F58" s="42">
        <v>22.8</v>
      </c>
      <c r="G58" s="47">
        <v>170</v>
      </c>
      <c r="H58" s="11">
        <f t="shared" si="0"/>
        <v>3876</v>
      </c>
      <c r="L58" s="56"/>
      <c r="M58" s="56"/>
      <c r="N58" s="61"/>
      <c r="O58" s="62"/>
      <c r="P58" s="56"/>
      <c r="Q58" s="62"/>
      <c r="R58" s="59"/>
      <c r="S58" s="62"/>
      <c r="T58" s="56"/>
      <c r="U58" s="56"/>
      <c r="V58" s="56"/>
      <c r="W58" s="62"/>
      <c r="X58" s="56"/>
      <c r="Y58" s="56"/>
      <c r="Z58" s="62"/>
      <c r="AA58" s="58"/>
      <c r="AB58" s="56"/>
      <c r="AC58" s="56"/>
      <c r="AD58" s="56"/>
      <c r="AE58" s="56"/>
      <c r="AF58" s="58"/>
      <c r="AG58" s="56"/>
    </row>
    <row r="59" spans="1:33" x14ac:dyDescent="0.35">
      <c r="A59" s="45">
        <v>57</v>
      </c>
      <c r="B59" s="45" t="s">
        <v>91</v>
      </c>
      <c r="C59" s="46">
        <v>44418</v>
      </c>
      <c r="D59" s="41">
        <v>17803</v>
      </c>
      <c r="E59" s="44" t="s">
        <v>77</v>
      </c>
      <c r="F59" s="42">
        <v>23.44</v>
      </c>
      <c r="G59" s="47">
        <v>170</v>
      </c>
      <c r="H59" s="11">
        <f t="shared" si="0"/>
        <v>3984.8</v>
      </c>
      <c r="L59" s="56"/>
      <c r="M59" s="56"/>
      <c r="N59" s="61"/>
      <c r="O59" s="62"/>
      <c r="P59" s="56"/>
      <c r="Q59" s="62"/>
      <c r="R59" s="59"/>
      <c r="S59" s="62"/>
      <c r="T59" s="56"/>
      <c r="U59" s="56"/>
      <c r="V59" s="56"/>
      <c r="W59" s="62"/>
      <c r="X59" s="56"/>
      <c r="Y59" s="56"/>
      <c r="Z59" s="62"/>
      <c r="AA59" s="58"/>
      <c r="AB59" s="56"/>
      <c r="AC59" s="56"/>
      <c r="AD59" s="56"/>
      <c r="AE59" s="56"/>
      <c r="AF59" s="58"/>
      <c r="AG59" s="56"/>
    </row>
    <row r="60" spans="1:33" x14ac:dyDescent="0.35">
      <c r="A60" s="45">
        <v>58</v>
      </c>
      <c r="B60" s="45" t="s">
        <v>92</v>
      </c>
      <c r="C60" s="46">
        <v>44418</v>
      </c>
      <c r="D60" s="41">
        <v>17848</v>
      </c>
      <c r="E60" s="44" t="s">
        <v>93</v>
      </c>
      <c r="F60" s="42">
        <v>18.54</v>
      </c>
      <c r="G60" s="47">
        <v>170</v>
      </c>
      <c r="H60" s="11">
        <f t="shared" si="0"/>
        <v>3151.7999999999997</v>
      </c>
      <c r="L60" s="56"/>
      <c r="M60" s="56"/>
      <c r="N60" s="61"/>
      <c r="O60" s="62"/>
      <c r="P60" s="56"/>
      <c r="Q60" s="62"/>
      <c r="R60" s="59"/>
      <c r="S60" s="62"/>
      <c r="T60" s="56"/>
      <c r="U60" s="56"/>
      <c r="V60" s="56"/>
      <c r="W60" s="62"/>
      <c r="X60" s="56"/>
      <c r="Y60" s="56"/>
      <c r="Z60" s="62"/>
      <c r="AA60" s="58"/>
      <c r="AB60" s="56"/>
      <c r="AC60" s="56"/>
      <c r="AD60" s="56"/>
      <c r="AE60" s="56"/>
      <c r="AF60" s="58"/>
      <c r="AG60" s="56"/>
    </row>
    <row r="61" spans="1:33" x14ac:dyDescent="0.35">
      <c r="A61" s="45">
        <v>59</v>
      </c>
      <c r="B61" s="45" t="s">
        <v>92</v>
      </c>
      <c r="C61" s="46">
        <v>44418</v>
      </c>
      <c r="D61" s="41">
        <v>17837</v>
      </c>
      <c r="E61" s="44" t="s">
        <v>93</v>
      </c>
      <c r="F61" s="42">
        <v>19.260000000000002</v>
      </c>
      <c r="G61" s="47">
        <v>170</v>
      </c>
      <c r="H61" s="11">
        <f t="shared" si="0"/>
        <v>3274.2000000000003</v>
      </c>
      <c r="L61" s="56"/>
      <c r="M61" s="56"/>
      <c r="N61" s="61"/>
      <c r="O61" s="62"/>
      <c r="P61" s="56"/>
      <c r="Q61" s="62"/>
      <c r="R61" s="59"/>
      <c r="S61" s="62"/>
      <c r="T61" s="56"/>
      <c r="U61" s="56"/>
      <c r="V61" s="56"/>
      <c r="W61" s="62"/>
      <c r="X61" s="56"/>
      <c r="Y61" s="56"/>
      <c r="Z61" s="62"/>
      <c r="AA61" s="58"/>
      <c r="AB61" s="56"/>
      <c r="AC61" s="56"/>
      <c r="AD61" s="56"/>
      <c r="AE61" s="56"/>
      <c r="AF61" s="58"/>
      <c r="AG61" s="56"/>
    </row>
    <row r="62" spans="1:33" x14ac:dyDescent="0.35">
      <c r="A62" s="45">
        <v>60</v>
      </c>
      <c r="B62" s="45" t="s">
        <v>92</v>
      </c>
      <c r="C62" s="46">
        <v>44418</v>
      </c>
      <c r="D62" s="41">
        <v>17855</v>
      </c>
      <c r="E62" s="44" t="s">
        <v>93</v>
      </c>
      <c r="F62" s="42">
        <v>20.16</v>
      </c>
      <c r="G62" s="47">
        <v>170</v>
      </c>
      <c r="H62" s="11">
        <f t="shared" si="0"/>
        <v>3427.2</v>
      </c>
      <c r="L62" s="56"/>
      <c r="M62" s="56"/>
      <c r="N62" s="61"/>
      <c r="O62" s="62"/>
      <c r="P62" s="56"/>
      <c r="Q62" s="62"/>
      <c r="R62" s="59"/>
      <c r="S62" s="62"/>
      <c r="T62" s="56"/>
      <c r="U62" s="56"/>
      <c r="V62" s="56"/>
      <c r="W62" s="62"/>
      <c r="X62" s="56"/>
      <c r="Y62" s="56"/>
      <c r="Z62" s="62"/>
      <c r="AA62" s="58"/>
      <c r="AB62" s="56"/>
      <c r="AC62" s="56"/>
      <c r="AD62" s="56"/>
      <c r="AE62" s="56"/>
      <c r="AF62" s="58"/>
      <c r="AG62" s="56"/>
    </row>
    <row r="63" spans="1:33" x14ac:dyDescent="0.35">
      <c r="A63" s="45">
        <v>61</v>
      </c>
      <c r="B63" s="45" t="s">
        <v>92</v>
      </c>
      <c r="C63" s="46">
        <v>44418</v>
      </c>
      <c r="D63" s="41">
        <v>17668</v>
      </c>
      <c r="E63" s="44" t="s">
        <v>93</v>
      </c>
      <c r="F63" s="42">
        <v>18.079999999999998</v>
      </c>
      <c r="G63" s="47">
        <v>170</v>
      </c>
      <c r="H63" s="11">
        <f t="shared" si="0"/>
        <v>3073.6</v>
      </c>
      <c r="L63" s="56"/>
      <c r="M63" s="56"/>
      <c r="N63" s="61"/>
      <c r="O63" s="62"/>
      <c r="P63" s="56"/>
      <c r="Q63" s="62"/>
      <c r="R63" s="59"/>
      <c r="S63" s="62"/>
      <c r="T63" s="56"/>
      <c r="U63" s="56"/>
      <c r="V63" s="56"/>
      <c r="W63" s="62"/>
      <c r="X63" s="56"/>
      <c r="Y63" s="56"/>
      <c r="Z63" s="62"/>
      <c r="AA63" s="58"/>
      <c r="AB63" s="56"/>
      <c r="AC63" s="56"/>
      <c r="AD63" s="56"/>
      <c r="AE63" s="56"/>
      <c r="AF63" s="58"/>
      <c r="AG63" s="56"/>
    </row>
    <row r="64" spans="1:33" x14ac:dyDescent="0.35">
      <c r="A64" s="45"/>
      <c r="B64" s="45"/>
      <c r="C64" s="46"/>
      <c r="D64" s="41"/>
      <c r="E64" s="44"/>
      <c r="F64" s="70">
        <f>SUM(F3:F63)</f>
        <v>1239.8</v>
      </c>
      <c r="G64" s="47"/>
      <c r="H64" s="11">
        <f>SUM(H3:H63)</f>
        <v>214488.40000000002</v>
      </c>
      <c r="L64" s="56"/>
      <c r="M64" s="56"/>
      <c r="N64" s="61"/>
      <c r="O64" s="62"/>
      <c r="P64" s="56"/>
      <c r="Q64" s="62"/>
      <c r="R64" s="59"/>
      <c r="S64" s="62"/>
      <c r="T64" s="56"/>
      <c r="U64" s="56"/>
      <c r="V64" s="56"/>
      <c r="W64" s="62"/>
      <c r="X64" s="56"/>
      <c r="Y64" s="56"/>
      <c r="Z64" s="62"/>
      <c r="AA64" s="58"/>
      <c r="AB64" s="56"/>
      <c r="AC64" s="56"/>
      <c r="AD64" s="56"/>
      <c r="AE64" s="56"/>
      <c r="AF64" s="58"/>
      <c r="AG64" s="56"/>
    </row>
    <row r="65" spans="12:33" x14ac:dyDescent="0.35">
      <c r="L65" s="56"/>
      <c r="M65" s="56"/>
      <c r="N65" s="61"/>
      <c r="O65" s="64"/>
      <c r="P65" s="59"/>
      <c r="Q65" s="64"/>
      <c r="R65" s="59"/>
      <c r="S65" s="64"/>
      <c r="T65" s="59"/>
      <c r="U65" s="64"/>
      <c r="V65" s="59"/>
      <c r="W65" s="64"/>
      <c r="X65" s="59"/>
      <c r="Y65" s="59"/>
      <c r="Z65" s="64"/>
      <c r="AA65" s="59"/>
      <c r="AB65" s="56"/>
      <c r="AC65" s="56"/>
      <c r="AD65" s="77"/>
      <c r="AE65" s="77"/>
      <c r="AF65" s="77"/>
      <c r="AG65" s="56"/>
    </row>
    <row r="66" spans="12:33" x14ac:dyDescent="0.35">
      <c r="L66" s="56"/>
      <c r="M66" s="56"/>
      <c r="N66" s="61"/>
      <c r="O66" s="64"/>
      <c r="P66" s="59"/>
      <c r="Q66" s="64"/>
      <c r="R66" s="59"/>
      <c r="S66" s="64"/>
      <c r="T66" s="59"/>
      <c r="U66" s="64"/>
      <c r="V66" s="59"/>
      <c r="W66" s="64"/>
      <c r="X66" s="59"/>
      <c r="Y66" s="59"/>
      <c r="Z66" s="64"/>
      <c r="AA66" s="59"/>
      <c r="AB66" s="56"/>
      <c r="AC66" s="60"/>
      <c r="AD66" s="60"/>
      <c r="AE66" s="65"/>
      <c r="AF66" s="60"/>
      <c r="AG66" s="56"/>
    </row>
    <row r="67" spans="12:33" x14ac:dyDescent="0.35">
      <c r="L67" s="56"/>
      <c r="M67" s="56"/>
      <c r="N67" s="61"/>
      <c r="O67" s="64"/>
      <c r="P67" s="59"/>
      <c r="Q67" s="64"/>
      <c r="R67" s="59"/>
      <c r="S67" s="64"/>
      <c r="T67" s="59"/>
      <c r="U67" s="64"/>
      <c r="V67" s="59"/>
      <c r="W67" s="64"/>
      <c r="X67" s="59"/>
      <c r="Y67" s="59"/>
      <c r="Z67" s="64"/>
      <c r="AA67" s="59"/>
      <c r="AB67" s="56"/>
      <c r="AC67" s="60"/>
      <c r="AD67" s="56"/>
      <c r="AE67" s="59"/>
      <c r="AF67" s="59"/>
      <c r="AG67" s="56"/>
    </row>
    <row r="68" spans="12:33" x14ac:dyDescent="0.35">
      <c r="L68" s="56"/>
      <c r="M68" s="56"/>
      <c r="N68" s="61"/>
      <c r="O68" s="64"/>
      <c r="P68" s="59"/>
      <c r="Q68" s="64"/>
      <c r="R68" s="59"/>
      <c r="S68" s="64"/>
      <c r="T68" s="59"/>
      <c r="U68" s="64"/>
      <c r="V68" s="59"/>
      <c r="W68" s="64"/>
      <c r="X68" s="59"/>
      <c r="Y68" s="59"/>
      <c r="Z68" s="64"/>
      <c r="AA68" s="59"/>
      <c r="AB68" s="56"/>
      <c r="AC68" s="56"/>
      <c r="AD68" s="56"/>
      <c r="AE68" s="59"/>
      <c r="AF68" s="59"/>
      <c r="AG68" s="56"/>
    </row>
    <row r="69" spans="12:33" x14ac:dyDescent="0.35">
      <c r="L69" s="56"/>
      <c r="M69" s="56"/>
      <c r="N69" s="60"/>
      <c r="O69" s="63"/>
      <c r="P69" s="57"/>
      <c r="Q69" s="63"/>
      <c r="R69" s="57"/>
      <c r="S69" s="63"/>
      <c r="T69" s="57"/>
      <c r="U69" s="63"/>
      <c r="V69" s="57"/>
      <c r="W69" s="63"/>
      <c r="X69" s="57"/>
      <c r="Y69" s="57"/>
      <c r="Z69" s="63"/>
      <c r="AA69" s="57"/>
      <c r="AB69" s="56"/>
      <c r="AC69" s="56"/>
      <c r="AD69" s="67"/>
      <c r="AE69" s="59"/>
      <c r="AF69" s="59"/>
      <c r="AG69" s="56"/>
    </row>
    <row r="70" spans="12:33" x14ac:dyDescent="0.35"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9"/>
      <c r="AF70" s="59"/>
      <c r="AG70" s="56"/>
    </row>
    <row r="71" spans="12:33" x14ac:dyDescent="0.35"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9"/>
      <c r="AF71" s="59"/>
      <c r="AG71" s="56"/>
    </row>
    <row r="72" spans="12:33" x14ac:dyDescent="0.35"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68"/>
      <c r="AE72" s="59"/>
      <c r="AF72" s="59"/>
      <c r="AG72" s="56"/>
    </row>
    <row r="73" spans="12:33" x14ac:dyDescent="0.35"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9"/>
      <c r="AF73" s="56"/>
      <c r="AG73" s="56"/>
    </row>
    <row r="74" spans="12:33" x14ac:dyDescent="0.35"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9"/>
      <c r="AF74" s="59"/>
      <c r="AG74" s="56"/>
    </row>
    <row r="75" spans="12:33" x14ac:dyDescent="0.35"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67"/>
      <c r="AE75" s="56"/>
      <c r="AF75" s="59"/>
      <c r="AG75" s="56"/>
    </row>
    <row r="76" spans="12:33" x14ac:dyDescent="0.35"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9"/>
      <c r="AF76" s="59"/>
      <c r="AG76" s="56"/>
    </row>
    <row r="77" spans="12:33" x14ac:dyDescent="0.35"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65"/>
      <c r="AE77" s="65"/>
      <c r="AF77" s="65"/>
      <c r="AG77" s="56"/>
    </row>
    <row r="78" spans="12:33" x14ac:dyDescent="0.35"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69"/>
      <c r="AE78" s="69"/>
      <c r="AF78" s="66"/>
      <c r="AG78" s="56"/>
    </row>
    <row r="79" spans="12:33" x14ac:dyDescent="0.35"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</row>
    <row r="1048576" spans="3:3" x14ac:dyDescent="0.35">
      <c r="C1048576" s="46">
        <v>44418</v>
      </c>
    </row>
  </sheetData>
  <sortState xmlns:xlrd2="http://schemas.microsoft.com/office/spreadsheetml/2017/richdata2" ref="B3:G14">
    <sortCondition ref="B3:B14"/>
  </sortState>
  <mergeCells count="9">
    <mergeCell ref="AD65:AF6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48">
    <cfRule type="duplicateValues" dxfId="71" priority="47"/>
  </conditionalFormatting>
  <conditionalFormatting sqref="D49:D51">
    <cfRule type="duplicateValues" dxfId="70" priority="3"/>
  </conditionalFormatting>
  <conditionalFormatting sqref="D52:D64">
    <cfRule type="duplicateValues" dxfId="69" priority="1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79</v>
      </c>
      <c r="C3" s="46">
        <v>44419</v>
      </c>
      <c r="D3" s="54">
        <v>17662</v>
      </c>
      <c r="E3" s="44" t="s">
        <v>82</v>
      </c>
      <c r="F3" s="42">
        <v>18.239999999999998</v>
      </c>
      <c r="G3" s="47">
        <v>170</v>
      </c>
      <c r="H3" s="45">
        <f>G3*F3</f>
        <v>3100.7999999999997</v>
      </c>
    </row>
    <row r="4" spans="1:8" x14ac:dyDescent="0.35">
      <c r="A4" s="45">
        <v>2</v>
      </c>
      <c r="B4" s="45" t="s">
        <v>79</v>
      </c>
      <c r="C4" s="46">
        <v>44419</v>
      </c>
      <c r="D4" s="54">
        <v>17645</v>
      </c>
      <c r="E4" s="44" t="s">
        <v>82</v>
      </c>
      <c r="F4" s="42">
        <v>17.96</v>
      </c>
      <c r="G4" s="47">
        <v>170</v>
      </c>
      <c r="H4" s="45">
        <f t="shared" ref="H4:H14" si="0">G4*F4</f>
        <v>3053.2000000000003</v>
      </c>
    </row>
    <row r="5" spans="1:8" x14ac:dyDescent="0.35">
      <c r="A5" s="45">
        <v>3</v>
      </c>
      <c r="B5" s="45" t="s">
        <v>79</v>
      </c>
      <c r="C5" s="46">
        <v>44419</v>
      </c>
      <c r="D5" s="54">
        <v>17853</v>
      </c>
      <c r="E5" s="44" t="s">
        <v>82</v>
      </c>
      <c r="F5" s="42">
        <v>19.760000000000002</v>
      </c>
      <c r="G5" s="47">
        <v>170</v>
      </c>
      <c r="H5" s="45">
        <f t="shared" si="0"/>
        <v>3359.2000000000003</v>
      </c>
    </row>
    <row r="6" spans="1:8" x14ac:dyDescent="0.35">
      <c r="A6" s="45">
        <v>4</v>
      </c>
      <c r="B6" s="45" t="s">
        <v>79</v>
      </c>
      <c r="C6" s="46">
        <v>44418</v>
      </c>
      <c r="D6" s="54">
        <v>17828</v>
      </c>
      <c r="E6" s="44" t="s">
        <v>82</v>
      </c>
      <c r="F6" s="42">
        <v>18.22</v>
      </c>
      <c r="G6" s="47">
        <v>170</v>
      </c>
      <c r="H6" s="45">
        <f t="shared" si="0"/>
        <v>3097.3999999999996</v>
      </c>
    </row>
    <row r="7" spans="1:8" x14ac:dyDescent="0.35">
      <c r="A7" s="45">
        <v>5</v>
      </c>
      <c r="B7" s="45" t="s">
        <v>79</v>
      </c>
      <c r="C7" s="46">
        <v>44418</v>
      </c>
      <c r="D7" s="54">
        <v>17834</v>
      </c>
      <c r="E7" s="44" t="s">
        <v>82</v>
      </c>
      <c r="F7" s="42">
        <v>17.96</v>
      </c>
      <c r="G7" s="47">
        <v>170</v>
      </c>
      <c r="H7" s="45">
        <f t="shared" si="0"/>
        <v>3053.2000000000003</v>
      </c>
    </row>
    <row r="8" spans="1:8" x14ac:dyDescent="0.35">
      <c r="A8" s="45">
        <v>6</v>
      </c>
      <c r="B8" s="45" t="s">
        <v>79</v>
      </c>
      <c r="C8" s="46">
        <v>44419</v>
      </c>
      <c r="D8" s="54">
        <v>17867</v>
      </c>
      <c r="E8" s="44" t="s">
        <v>82</v>
      </c>
      <c r="F8" s="42">
        <v>18.66</v>
      </c>
      <c r="G8" s="47">
        <v>170</v>
      </c>
      <c r="H8" s="45">
        <f t="shared" si="0"/>
        <v>3172.2</v>
      </c>
    </row>
    <row r="9" spans="1:8" x14ac:dyDescent="0.35">
      <c r="A9" s="45">
        <v>7</v>
      </c>
      <c r="B9" s="45" t="s">
        <v>79</v>
      </c>
      <c r="C9" s="46">
        <v>44418</v>
      </c>
      <c r="D9" s="54">
        <v>17766</v>
      </c>
      <c r="E9" s="44" t="s">
        <v>77</v>
      </c>
      <c r="F9" s="42">
        <v>19.96</v>
      </c>
      <c r="G9" s="47">
        <v>170</v>
      </c>
      <c r="H9" s="45">
        <f t="shared" si="0"/>
        <v>3393.2000000000003</v>
      </c>
    </row>
    <row r="10" spans="1:8" x14ac:dyDescent="0.35">
      <c r="A10" s="45">
        <v>8</v>
      </c>
      <c r="B10" s="45" t="s">
        <v>79</v>
      </c>
      <c r="C10" s="46">
        <v>44418</v>
      </c>
      <c r="D10" s="54">
        <v>17788</v>
      </c>
      <c r="E10" s="44" t="s">
        <v>84</v>
      </c>
      <c r="F10" s="42">
        <v>18.8</v>
      </c>
      <c r="G10" s="47">
        <v>170</v>
      </c>
      <c r="H10" s="45">
        <f t="shared" si="0"/>
        <v>3196</v>
      </c>
    </row>
    <row r="11" spans="1:8" x14ac:dyDescent="0.35">
      <c r="A11" s="45">
        <v>9</v>
      </c>
      <c r="B11" s="45" t="s">
        <v>79</v>
      </c>
      <c r="C11" s="46">
        <v>44418</v>
      </c>
      <c r="D11" s="54">
        <v>17777</v>
      </c>
      <c r="E11" s="44" t="s">
        <v>84</v>
      </c>
      <c r="F11" s="42">
        <v>18.84</v>
      </c>
      <c r="G11" s="47">
        <v>170</v>
      </c>
      <c r="H11" s="45">
        <f t="shared" si="0"/>
        <v>3202.8</v>
      </c>
    </row>
    <row r="12" spans="1:8" x14ac:dyDescent="0.35">
      <c r="A12" s="45">
        <v>10</v>
      </c>
      <c r="B12" s="45" t="s">
        <v>79</v>
      </c>
      <c r="C12" s="46">
        <v>44418</v>
      </c>
      <c r="D12" s="54">
        <v>17804</v>
      </c>
      <c r="E12" s="44" t="s">
        <v>84</v>
      </c>
      <c r="F12" s="42">
        <v>19.46</v>
      </c>
      <c r="G12" s="47">
        <v>170</v>
      </c>
      <c r="H12" s="45">
        <f t="shared" si="0"/>
        <v>3308.2000000000003</v>
      </c>
    </row>
    <row r="13" spans="1:8" x14ac:dyDescent="0.35">
      <c r="A13" s="45"/>
      <c r="B13" s="45" t="s">
        <v>79</v>
      </c>
      <c r="C13" s="46">
        <v>44418</v>
      </c>
      <c r="D13" s="54">
        <v>17816</v>
      </c>
      <c r="E13" s="44" t="s">
        <v>84</v>
      </c>
      <c r="F13" s="42">
        <v>22.62</v>
      </c>
      <c r="G13" s="47">
        <v>170</v>
      </c>
      <c r="H13" s="45">
        <f t="shared" si="0"/>
        <v>3845.4</v>
      </c>
    </row>
    <row r="14" spans="1:8" x14ac:dyDescent="0.35">
      <c r="A14" s="45">
        <v>11</v>
      </c>
      <c r="B14" s="45" t="s">
        <v>79</v>
      </c>
      <c r="C14" s="46">
        <v>44418</v>
      </c>
      <c r="D14" s="54">
        <v>17758</v>
      </c>
      <c r="E14" s="44" t="s">
        <v>77</v>
      </c>
      <c r="F14" s="42">
        <v>18.440000000000001</v>
      </c>
      <c r="G14" s="47">
        <v>170</v>
      </c>
      <c r="H14" s="45">
        <f t="shared" si="0"/>
        <v>3134.8</v>
      </c>
    </row>
    <row r="15" spans="1:8" x14ac:dyDescent="0.35">
      <c r="A15" s="6"/>
      <c r="B15" s="6"/>
      <c r="C15" s="6"/>
      <c r="D15" s="6"/>
      <c r="E15" s="6"/>
      <c r="F15" s="7">
        <f>SUM(F3:F14)</f>
        <v>228.92000000000004</v>
      </c>
      <c r="G15" s="6"/>
      <c r="H15" s="7">
        <f>SUM(H3:H14)</f>
        <v>38916.400000000001</v>
      </c>
    </row>
    <row r="17" spans="1:8" x14ac:dyDescent="0.35">
      <c r="A17" s="78" t="s">
        <v>25</v>
      </c>
      <c r="B17" s="78"/>
      <c r="C17" s="78"/>
      <c r="D17" s="78"/>
      <c r="E17" s="78"/>
      <c r="F17" s="78"/>
      <c r="G17" s="78"/>
      <c r="H17" s="78"/>
    </row>
    <row r="18" spans="1:8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8" x14ac:dyDescent="0.35">
      <c r="A19" s="1">
        <v>1</v>
      </c>
      <c r="B19" s="33"/>
      <c r="C19" s="34"/>
      <c r="D19" s="33"/>
      <c r="E19" s="33"/>
      <c r="F19" s="35"/>
      <c r="G19" s="3"/>
      <c r="H19" s="3">
        <f>F19*G19</f>
        <v>0</v>
      </c>
    </row>
    <row r="20" spans="1:8" x14ac:dyDescent="0.35">
      <c r="A20" s="1">
        <v>2</v>
      </c>
      <c r="B20" s="33"/>
      <c r="C20" s="34"/>
      <c r="D20" s="33"/>
      <c r="E20" s="33"/>
      <c r="F20" s="35"/>
      <c r="G20" s="3"/>
      <c r="H20" s="3">
        <f>F20*G20</f>
        <v>0</v>
      </c>
    </row>
    <row r="21" spans="1:8" x14ac:dyDescent="0.35">
      <c r="A21" s="1">
        <v>3</v>
      </c>
      <c r="B21" s="1"/>
      <c r="C21" s="34"/>
      <c r="D21" s="1"/>
      <c r="E21" s="1"/>
      <c r="F21" s="3"/>
      <c r="G21" s="3"/>
      <c r="H21" s="3">
        <f>F21*G21</f>
        <v>0</v>
      </c>
    </row>
    <row r="22" spans="1:8" x14ac:dyDescent="0.35">
      <c r="A22" s="1">
        <v>4</v>
      </c>
      <c r="B22" s="1"/>
      <c r="C22" s="2"/>
      <c r="D22" s="1"/>
      <c r="E22" s="1"/>
      <c r="F22" s="3"/>
      <c r="G22" s="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SUM(F19:F22)</f>
        <v>0</v>
      </c>
      <c r="G23" s="4"/>
      <c r="H23" s="5">
        <f>SUM(H19:H22)</f>
        <v>0</v>
      </c>
    </row>
    <row r="24" spans="1:8" x14ac:dyDescent="0.35">
      <c r="A24" s="19"/>
      <c r="B24" s="19"/>
      <c r="C24" s="19"/>
      <c r="D24" s="19"/>
      <c r="E24" s="19"/>
      <c r="F24" s="20"/>
      <c r="G24" s="19"/>
      <c r="H24" s="20"/>
    </row>
    <row r="25" spans="1:8" x14ac:dyDescent="0.35">
      <c r="A25" s="4"/>
      <c r="B25" s="4"/>
      <c r="C25" s="4"/>
      <c r="D25" s="4"/>
      <c r="E25" s="4"/>
      <c r="F25" s="5">
        <f>F15+F23</f>
        <v>228.92000000000004</v>
      </c>
      <c r="G25" s="5"/>
      <c r="H25" s="5">
        <f>H15+H23</f>
        <v>38916.400000000001</v>
      </c>
    </row>
    <row r="26" spans="1:8" x14ac:dyDescent="0.35">
      <c r="F26" s="1" t="s">
        <v>15</v>
      </c>
      <c r="G26" s="1"/>
      <c r="H26" s="3">
        <v>0</v>
      </c>
    </row>
    <row r="27" spans="1:8" x14ac:dyDescent="0.35">
      <c r="F27" s="1" t="s">
        <v>43</v>
      </c>
      <c r="G27" s="1"/>
      <c r="H27" s="3">
        <v>0</v>
      </c>
    </row>
    <row r="28" spans="1:8" x14ac:dyDescent="0.35">
      <c r="F28" s="1" t="s">
        <v>20</v>
      </c>
      <c r="G28" s="1"/>
      <c r="H28" s="3">
        <v>0</v>
      </c>
    </row>
    <row r="29" spans="1:8" x14ac:dyDescent="0.35">
      <c r="F29" s="1" t="s">
        <v>30</v>
      </c>
      <c r="G29" s="1"/>
      <c r="H29" s="8">
        <f>H25-H26-H28-H27</f>
        <v>38916.400000000001</v>
      </c>
    </row>
  </sheetData>
  <mergeCells count="2">
    <mergeCell ref="A17:H17"/>
    <mergeCell ref="A1:H1"/>
  </mergeCells>
  <conditionalFormatting sqref="D22">
    <cfRule type="duplicateValues" dxfId="35" priority="26"/>
  </conditionalFormatting>
  <conditionalFormatting sqref="D21">
    <cfRule type="duplicateValues" dxfId="34" priority="25"/>
  </conditionalFormatting>
  <conditionalFormatting sqref="D3:D14">
    <cfRule type="duplicateValues" dxfId="33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topLeftCell="A4" workbookViewId="0">
      <selection activeCell="H15" sqref="H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15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81</v>
      </c>
      <c r="C3" s="46">
        <v>44418</v>
      </c>
      <c r="D3" s="54">
        <v>17813</v>
      </c>
      <c r="E3" s="44" t="s">
        <v>75</v>
      </c>
      <c r="F3" s="42">
        <v>17.78</v>
      </c>
      <c r="G3" s="47">
        <v>170</v>
      </c>
      <c r="H3" s="11">
        <f>F3*G3</f>
        <v>3022.6000000000004</v>
      </c>
    </row>
    <row r="4" spans="1:15" x14ac:dyDescent="0.35">
      <c r="A4" s="1">
        <v>2</v>
      </c>
      <c r="B4" s="45" t="s">
        <v>81</v>
      </c>
      <c r="C4" s="46">
        <v>44418</v>
      </c>
      <c r="D4" s="54">
        <v>17798</v>
      </c>
      <c r="E4" s="44" t="s">
        <v>84</v>
      </c>
      <c r="F4" s="42">
        <v>17.66</v>
      </c>
      <c r="G4" s="47">
        <v>170</v>
      </c>
      <c r="H4" s="11">
        <f t="shared" ref="H4:H13" si="0">F4*G4</f>
        <v>3002.2</v>
      </c>
    </row>
    <row r="5" spans="1:15" x14ac:dyDescent="0.35">
      <c r="A5" s="1">
        <v>3</v>
      </c>
      <c r="B5" s="45" t="s">
        <v>81</v>
      </c>
      <c r="C5" s="46">
        <v>44418</v>
      </c>
      <c r="D5" s="54">
        <v>17771</v>
      </c>
      <c r="E5" s="44" t="s">
        <v>84</v>
      </c>
      <c r="F5" s="42">
        <v>17.059999999999999</v>
      </c>
      <c r="G5" s="47">
        <v>170</v>
      </c>
      <c r="H5" s="11">
        <f t="shared" si="0"/>
        <v>2900.2</v>
      </c>
    </row>
    <row r="6" spans="1:15" x14ac:dyDescent="0.35">
      <c r="A6" s="1">
        <v>4</v>
      </c>
      <c r="B6" s="45" t="s">
        <v>85</v>
      </c>
      <c r="C6" s="46">
        <v>44418</v>
      </c>
      <c r="D6" s="54">
        <v>17815</v>
      </c>
      <c r="E6" s="44" t="s">
        <v>75</v>
      </c>
      <c r="F6" s="42">
        <v>19.920000000000002</v>
      </c>
      <c r="G6" s="47">
        <v>170</v>
      </c>
      <c r="H6" s="11">
        <f t="shared" si="0"/>
        <v>3386.4</v>
      </c>
    </row>
    <row r="7" spans="1:15" x14ac:dyDescent="0.35">
      <c r="A7" s="1">
        <v>5</v>
      </c>
      <c r="B7" s="45" t="s">
        <v>85</v>
      </c>
      <c r="C7" s="46">
        <v>44418</v>
      </c>
      <c r="D7" s="54">
        <v>17767</v>
      </c>
      <c r="E7" s="44" t="s">
        <v>84</v>
      </c>
      <c r="F7" s="42">
        <v>18</v>
      </c>
      <c r="G7" s="47">
        <v>170</v>
      </c>
      <c r="H7" s="11">
        <f t="shared" si="0"/>
        <v>3060</v>
      </c>
    </row>
    <row r="8" spans="1:15" x14ac:dyDescent="0.35">
      <c r="A8" s="1">
        <v>6</v>
      </c>
      <c r="B8" s="45" t="s">
        <v>85</v>
      </c>
      <c r="C8" s="46">
        <v>44418</v>
      </c>
      <c r="D8" s="54">
        <v>17805</v>
      </c>
      <c r="E8" s="44" t="s">
        <v>84</v>
      </c>
      <c r="F8" s="42">
        <v>18.2</v>
      </c>
      <c r="G8" s="47">
        <v>170</v>
      </c>
      <c r="H8" s="11">
        <f t="shared" si="0"/>
        <v>3094</v>
      </c>
    </row>
    <row r="9" spans="1:15" x14ac:dyDescent="0.35">
      <c r="A9" s="1">
        <v>7</v>
      </c>
      <c r="B9" s="45" t="s">
        <v>85</v>
      </c>
      <c r="C9" s="46">
        <v>44418</v>
      </c>
      <c r="D9" s="54">
        <v>17775</v>
      </c>
      <c r="E9" s="44" t="s">
        <v>77</v>
      </c>
      <c r="F9" s="42">
        <v>19.68</v>
      </c>
      <c r="G9" s="47">
        <v>170</v>
      </c>
      <c r="H9" s="11">
        <f t="shared" si="0"/>
        <v>3345.6</v>
      </c>
      <c r="K9" s="49"/>
      <c r="L9" s="50"/>
      <c r="M9" s="51"/>
      <c r="N9" s="52"/>
      <c r="O9" s="53"/>
    </row>
    <row r="10" spans="1:15" x14ac:dyDescent="0.35">
      <c r="A10" s="1">
        <v>8</v>
      </c>
      <c r="B10" s="45" t="s">
        <v>85</v>
      </c>
      <c r="C10" s="46">
        <v>44418</v>
      </c>
      <c r="D10" s="54">
        <v>17762</v>
      </c>
      <c r="E10" s="44" t="s">
        <v>77</v>
      </c>
      <c r="F10" s="42">
        <v>18.600000000000001</v>
      </c>
      <c r="G10" s="47">
        <v>170</v>
      </c>
      <c r="H10" s="11">
        <f t="shared" si="0"/>
        <v>3162.0000000000005</v>
      </c>
      <c r="K10" s="49"/>
      <c r="L10" s="50"/>
      <c r="M10" s="51"/>
      <c r="N10" s="52"/>
      <c r="O10" s="53"/>
    </row>
    <row r="11" spans="1:15" x14ac:dyDescent="0.35">
      <c r="A11" s="1">
        <v>9</v>
      </c>
      <c r="B11" s="45" t="s">
        <v>85</v>
      </c>
      <c r="C11" s="46">
        <v>44418</v>
      </c>
      <c r="D11" s="54">
        <v>17818</v>
      </c>
      <c r="E11" s="44" t="s">
        <v>77</v>
      </c>
      <c r="F11" s="42">
        <v>18.36</v>
      </c>
      <c r="G11" s="47">
        <v>170</v>
      </c>
      <c r="H11" s="11">
        <f t="shared" si="0"/>
        <v>3121.2</v>
      </c>
      <c r="K11" s="49"/>
      <c r="L11" s="50"/>
      <c r="M11" s="51"/>
      <c r="N11" s="52"/>
      <c r="O11" s="53"/>
    </row>
    <row r="12" spans="1:15" x14ac:dyDescent="0.35">
      <c r="A12" s="1">
        <v>10</v>
      </c>
      <c r="B12" s="45"/>
      <c r="C12" s="46"/>
      <c r="D12" s="54"/>
      <c r="E12" s="44"/>
      <c r="F12" s="42"/>
      <c r="G12" s="47"/>
      <c r="H12" s="11">
        <f t="shared" si="0"/>
        <v>0</v>
      </c>
      <c r="K12" s="49"/>
      <c r="L12" s="50"/>
      <c r="M12" s="51"/>
      <c r="N12" s="52"/>
      <c r="O12" s="53"/>
    </row>
    <row r="13" spans="1:15" x14ac:dyDescent="0.35">
      <c r="A13" s="1">
        <v>11</v>
      </c>
      <c r="B13" s="45"/>
      <c r="C13" s="46"/>
      <c r="D13" s="54"/>
      <c r="E13" s="44"/>
      <c r="F13" s="42"/>
      <c r="G13" s="47"/>
      <c r="H13" s="11">
        <f t="shared" si="0"/>
        <v>0</v>
      </c>
    </row>
    <row r="14" spans="1:15" x14ac:dyDescent="0.35">
      <c r="A14" s="6"/>
      <c r="B14" s="6"/>
      <c r="C14" s="6"/>
      <c r="D14" s="6"/>
      <c r="E14" s="6"/>
      <c r="F14" s="7">
        <f>SUM(F3:F13)</f>
        <v>165.26</v>
      </c>
      <c r="G14" s="6"/>
      <c r="H14" s="7">
        <f>SUM(H3:H13)</f>
        <v>28094.2</v>
      </c>
    </row>
    <row r="17" spans="1:9" x14ac:dyDescent="0.35">
      <c r="A17" s="78" t="s">
        <v>25</v>
      </c>
      <c r="B17" s="78"/>
      <c r="C17" s="78"/>
      <c r="D17" s="78"/>
      <c r="E17" s="78"/>
      <c r="F17" s="78"/>
      <c r="G17" s="78"/>
      <c r="H17" s="78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2" priority="16"/>
  </conditionalFormatting>
  <conditionalFormatting sqref="D20">
    <cfRule type="duplicateValues" dxfId="31" priority="15"/>
  </conditionalFormatting>
  <conditionalFormatting sqref="D19">
    <cfRule type="duplicateValues" dxfId="30" priority="14"/>
  </conditionalFormatting>
  <conditionalFormatting sqref="D12:D13">
    <cfRule type="duplicateValues" dxfId="29" priority="8"/>
  </conditionalFormatting>
  <conditionalFormatting sqref="M9:M12">
    <cfRule type="duplicateValues" dxfId="28" priority="40"/>
  </conditionalFormatting>
  <conditionalFormatting sqref="D3:D11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9"/>
  <sheetViews>
    <sheetView workbookViewId="0">
      <selection activeCell="H9" sqref="H9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 t="s">
        <v>87</v>
      </c>
      <c r="C3" s="46">
        <v>44419</v>
      </c>
      <c r="D3" s="54">
        <v>17661</v>
      </c>
      <c r="E3" s="44" t="s">
        <v>82</v>
      </c>
      <c r="F3" s="42">
        <v>21.1</v>
      </c>
      <c r="G3" s="47">
        <v>170</v>
      </c>
      <c r="H3" s="55">
        <f t="shared" ref="H3:H6" si="0">F3*G3</f>
        <v>3587.0000000000005</v>
      </c>
    </row>
    <row r="4" spans="1:8" s="21" customFormat="1" x14ac:dyDescent="0.35">
      <c r="A4" s="1">
        <v>2</v>
      </c>
      <c r="B4" s="45" t="s">
        <v>87</v>
      </c>
      <c r="C4" s="46">
        <v>44418</v>
      </c>
      <c r="D4" s="54">
        <v>17825</v>
      </c>
      <c r="E4" s="44" t="s">
        <v>82</v>
      </c>
      <c r="F4" s="42">
        <v>19.34</v>
      </c>
      <c r="G4" s="47">
        <v>170</v>
      </c>
      <c r="H4" s="55">
        <f t="shared" si="0"/>
        <v>3287.8</v>
      </c>
    </row>
    <row r="5" spans="1:8" s="21" customFormat="1" x14ac:dyDescent="0.35">
      <c r="A5" s="1">
        <v>3</v>
      </c>
      <c r="B5" s="45" t="s">
        <v>87</v>
      </c>
      <c r="C5" s="46">
        <v>44418</v>
      </c>
      <c r="D5" s="54">
        <v>17839</v>
      </c>
      <c r="E5" s="44" t="s">
        <v>82</v>
      </c>
      <c r="F5" s="42">
        <v>18.98</v>
      </c>
      <c r="G5" s="47">
        <v>170</v>
      </c>
      <c r="H5" s="55">
        <f t="shared" si="0"/>
        <v>3226.6</v>
      </c>
    </row>
    <row r="6" spans="1:8" s="21" customFormat="1" x14ac:dyDescent="0.35">
      <c r="A6" s="1">
        <v>4</v>
      </c>
      <c r="B6" s="45" t="s">
        <v>87</v>
      </c>
      <c r="C6" s="46">
        <v>44419</v>
      </c>
      <c r="D6" s="54">
        <v>17850</v>
      </c>
      <c r="E6" s="44" t="s">
        <v>82</v>
      </c>
      <c r="F6" s="42">
        <v>18.66</v>
      </c>
      <c r="G6" s="47">
        <v>170</v>
      </c>
      <c r="H6" s="55">
        <f t="shared" si="0"/>
        <v>3172.2</v>
      </c>
    </row>
    <row r="7" spans="1:8" s="21" customFormat="1" x14ac:dyDescent="0.35">
      <c r="A7" s="1">
        <v>5</v>
      </c>
      <c r="B7" s="45"/>
      <c r="C7" s="46"/>
      <c r="D7" s="54"/>
      <c r="E7" s="44"/>
      <c r="F7" s="42"/>
      <c r="G7" s="47"/>
      <c r="H7" s="55">
        <f>F7*G7</f>
        <v>0</v>
      </c>
    </row>
    <row r="8" spans="1:8" x14ac:dyDescent="0.35">
      <c r="A8" s="6"/>
      <c r="B8" s="6"/>
      <c r="C8" s="6"/>
      <c r="D8" s="6"/>
      <c r="E8" s="6"/>
      <c r="F8" s="7">
        <f>SUM(F3:F7)</f>
        <v>78.08</v>
      </c>
      <c r="G8" s="6"/>
      <c r="H8" s="7">
        <f>SUM(H3:H7)</f>
        <v>13273.600000000002</v>
      </c>
    </row>
    <row r="10" spans="1:8" x14ac:dyDescent="0.35">
      <c r="A10" s="78" t="s">
        <v>25</v>
      </c>
      <c r="B10" s="78"/>
      <c r="C10" s="78"/>
      <c r="D10" s="78"/>
      <c r="E10" s="78"/>
      <c r="F10" s="78"/>
      <c r="G10" s="78"/>
      <c r="H10" s="78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>
        <v>265</v>
      </c>
      <c r="H13" s="3">
        <f>F13*G13</f>
        <v>0</v>
      </c>
    </row>
    <row r="14" spans="1:8" x14ac:dyDescent="0.35">
      <c r="A14" s="6"/>
      <c r="B14" s="6"/>
      <c r="C14" s="6"/>
      <c r="D14" s="6"/>
      <c r="E14" s="6"/>
      <c r="F14" s="7">
        <f>SUM(F12:F13)</f>
        <v>0</v>
      </c>
      <c r="G14" s="6"/>
      <c r="H14" s="7">
        <f>SUM(H12:H13)</f>
        <v>0</v>
      </c>
    </row>
    <row r="16" spans="1:8" x14ac:dyDescent="0.35">
      <c r="A16" s="6"/>
      <c r="B16" s="6"/>
      <c r="C16" s="6"/>
      <c r="D16" s="73"/>
      <c r="E16" s="6"/>
      <c r="F16" s="7">
        <f>F8+F14</f>
        <v>78.08</v>
      </c>
      <c r="G16" s="7"/>
      <c r="H16" s="7">
        <f>H8+H14</f>
        <v>13273.600000000002</v>
      </c>
    </row>
    <row r="17" spans="4:8" x14ac:dyDescent="0.35">
      <c r="D17" s="74"/>
      <c r="F17" s="3" t="s">
        <v>19</v>
      </c>
      <c r="G17" s="3"/>
      <c r="H17" s="11">
        <v>0</v>
      </c>
    </row>
    <row r="18" spans="4:8" x14ac:dyDescent="0.35">
      <c r="D18" s="74"/>
      <c r="F18" s="12" t="s">
        <v>20</v>
      </c>
      <c r="G18" s="12"/>
      <c r="H18" s="12">
        <f>H8-H17</f>
        <v>13273.600000000002</v>
      </c>
    </row>
    <row r="19" spans="4:8" x14ac:dyDescent="0.35">
      <c r="D19" s="74"/>
    </row>
  </sheetData>
  <mergeCells count="2">
    <mergeCell ref="A10:H10"/>
    <mergeCell ref="A1:H1"/>
  </mergeCells>
  <conditionalFormatting sqref="D12:D13">
    <cfRule type="duplicateValues" dxfId="26" priority="7"/>
  </conditionalFormatting>
  <conditionalFormatting sqref="D7">
    <cfRule type="duplicateValues" dxfId="25" priority="41"/>
  </conditionalFormatting>
  <conditionalFormatting sqref="D3:D4">
    <cfRule type="duplicateValues" dxfId="24" priority="2"/>
  </conditionalFormatting>
  <conditionalFormatting sqref="D5:D6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workbookViewId="0">
      <selection activeCell="B3" sqref="B3:G11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54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54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54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54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54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54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54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54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54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8" t="s">
        <v>25</v>
      </c>
      <c r="B14" s="78"/>
      <c r="C14" s="78"/>
      <c r="D14" s="78"/>
      <c r="E14" s="78"/>
      <c r="F14" s="78"/>
      <c r="G14" s="78"/>
      <c r="H14" s="78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2" priority="17"/>
  </conditionalFormatting>
  <conditionalFormatting sqref="D16">
    <cfRule type="duplicateValues" dxfId="21" priority="10"/>
  </conditionalFormatting>
  <conditionalFormatting sqref="D16">
    <cfRule type="duplicateValues" dxfId="20" priority="9"/>
  </conditionalFormatting>
  <conditionalFormatting sqref="D18">
    <cfRule type="duplicateValues" dxfId="19" priority="14"/>
  </conditionalFormatting>
  <conditionalFormatting sqref="D17">
    <cfRule type="duplicateValues" dxfId="18" priority="11"/>
  </conditionalFormatting>
  <conditionalFormatting sqref="D3:D11">
    <cfRule type="duplicateValues" dxfId="17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9"/>
  <sheetViews>
    <sheetView workbookViewId="0">
      <selection activeCell="K10" sqref="K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78</v>
      </c>
      <c r="C3" s="46">
        <v>44418</v>
      </c>
      <c r="D3" s="54">
        <v>17749</v>
      </c>
      <c r="E3" s="44" t="s">
        <v>77</v>
      </c>
      <c r="F3" s="42">
        <v>17.239999999999998</v>
      </c>
      <c r="G3" s="47">
        <v>170</v>
      </c>
      <c r="H3" s="3">
        <f>G3*F3</f>
        <v>2930.7999999999997</v>
      </c>
      <c r="J3" s="9"/>
      <c r="K3" s="9"/>
      <c r="N3" s="9"/>
      <c r="O3" s="9"/>
    </row>
    <row r="4" spans="1:15" x14ac:dyDescent="0.35">
      <c r="A4" s="1">
        <v>2</v>
      </c>
      <c r="B4" s="45" t="s">
        <v>78</v>
      </c>
      <c r="C4" s="46">
        <v>44418</v>
      </c>
      <c r="D4" s="54">
        <v>17783</v>
      </c>
      <c r="E4" s="44" t="s">
        <v>84</v>
      </c>
      <c r="F4" s="42">
        <v>18.72</v>
      </c>
      <c r="G4" s="47">
        <v>170</v>
      </c>
      <c r="H4" s="3">
        <f t="shared" ref="H4:H10" si="0">G4*F4</f>
        <v>3182.3999999999996</v>
      </c>
      <c r="J4" s="9"/>
      <c r="K4" s="9"/>
      <c r="N4" s="9"/>
      <c r="O4" s="9"/>
    </row>
    <row r="5" spans="1:15" x14ac:dyDescent="0.35">
      <c r="A5" s="1">
        <v>3</v>
      </c>
      <c r="B5" s="45" t="s">
        <v>78</v>
      </c>
      <c r="C5" s="46">
        <v>44418</v>
      </c>
      <c r="D5" s="54">
        <v>17770</v>
      </c>
      <c r="E5" s="44" t="s">
        <v>77</v>
      </c>
      <c r="F5" s="42">
        <v>17.5</v>
      </c>
      <c r="G5" s="47">
        <v>170</v>
      </c>
      <c r="H5" s="3">
        <f t="shared" si="0"/>
        <v>2975</v>
      </c>
      <c r="J5" s="9"/>
      <c r="K5" s="9"/>
      <c r="N5" s="9"/>
      <c r="O5" s="9"/>
    </row>
    <row r="6" spans="1:15" x14ac:dyDescent="0.35">
      <c r="A6" s="1">
        <v>4</v>
      </c>
      <c r="B6" s="45" t="s">
        <v>78</v>
      </c>
      <c r="C6" s="46">
        <v>44418</v>
      </c>
      <c r="D6" s="54">
        <v>17793</v>
      </c>
      <c r="E6" s="44" t="s">
        <v>84</v>
      </c>
      <c r="F6" s="42">
        <v>19.399999999999999</v>
      </c>
      <c r="G6" s="47">
        <v>170</v>
      </c>
      <c r="H6" s="3">
        <f t="shared" si="0"/>
        <v>3297.9999999999995</v>
      </c>
      <c r="J6" s="9"/>
      <c r="K6" s="9"/>
      <c r="N6" s="9"/>
      <c r="O6" s="9"/>
    </row>
    <row r="7" spans="1:15" x14ac:dyDescent="0.35">
      <c r="A7" s="1">
        <v>5</v>
      </c>
      <c r="B7" s="45" t="s">
        <v>78</v>
      </c>
      <c r="C7" s="46">
        <v>44418</v>
      </c>
      <c r="D7" s="54">
        <v>17836</v>
      </c>
      <c r="E7" s="44" t="s">
        <v>82</v>
      </c>
      <c r="F7" s="42">
        <v>17.440000000000001</v>
      </c>
      <c r="G7" s="47">
        <v>170</v>
      </c>
      <c r="H7" s="3">
        <f t="shared" si="0"/>
        <v>2964.8</v>
      </c>
      <c r="J7" s="9"/>
      <c r="K7" s="9"/>
      <c r="N7" s="9"/>
      <c r="O7" s="9"/>
    </row>
    <row r="8" spans="1:15" x14ac:dyDescent="0.35">
      <c r="A8" s="1">
        <v>6</v>
      </c>
      <c r="B8" s="45" t="s">
        <v>78</v>
      </c>
      <c r="C8" s="46">
        <v>44419</v>
      </c>
      <c r="D8" s="54">
        <v>17847</v>
      </c>
      <c r="E8" s="44" t="s">
        <v>82</v>
      </c>
      <c r="F8" s="42">
        <v>20.96</v>
      </c>
      <c r="G8" s="47">
        <v>170</v>
      </c>
      <c r="H8" s="3">
        <f t="shared" si="0"/>
        <v>3563.2000000000003</v>
      </c>
      <c r="J8" s="9"/>
      <c r="K8" s="9"/>
      <c r="N8" s="9"/>
      <c r="O8" s="9"/>
    </row>
    <row r="9" spans="1:15" x14ac:dyDescent="0.35">
      <c r="A9" s="1">
        <v>7</v>
      </c>
      <c r="B9" s="45" t="s">
        <v>78</v>
      </c>
      <c r="C9" s="46">
        <v>44419</v>
      </c>
      <c r="D9" s="54">
        <v>17858</v>
      </c>
      <c r="E9" s="44" t="s">
        <v>82</v>
      </c>
      <c r="F9" s="42">
        <v>21.6</v>
      </c>
      <c r="G9" s="47">
        <v>170</v>
      </c>
      <c r="H9" s="3">
        <f t="shared" si="0"/>
        <v>3672.0000000000005</v>
      </c>
      <c r="J9" s="9"/>
      <c r="K9" s="9"/>
      <c r="N9" s="9"/>
      <c r="O9" s="9"/>
    </row>
    <row r="10" spans="1:15" x14ac:dyDescent="0.35">
      <c r="A10" s="1">
        <v>8</v>
      </c>
      <c r="B10" s="45" t="s">
        <v>78</v>
      </c>
      <c r="C10" s="46">
        <v>44418</v>
      </c>
      <c r="D10" s="54">
        <v>17827</v>
      </c>
      <c r="E10" s="44" t="s">
        <v>82</v>
      </c>
      <c r="F10" s="42">
        <v>20.94</v>
      </c>
      <c r="G10" s="47">
        <v>170</v>
      </c>
      <c r="H10" s="3">
        <f t="shared" si="0"/>
        <v>3559.8</v>
      </c>
      <c r="J10" s="9"/>
      <c r="K10" s="9"/>
      <c r="N10" s="9"/>
      <c r="O10" s="9"/>
    </row>
    <row r="11" spans="1:15" x14ac:dyDescent="0.35">
      <c r="A11" s="6"/>
      <c r="B11" s="6"/>
      <c r="C11" s="6"/>
      <c r="D11" s="6"/>
      <c r="E11" s="6"/>
      <c r="F11" s="7">
        <f>SUM(F3:F10)</f>
        <v>153.79999999999998</v>
      </c>
      <c r="G11" s="6"/>
      <c r="H11" s="7">
        <f>SUM(H3:H10)</f>
        <v>26146</v>
      </c>
    </row>
    <row r="13" spans="1:15" x14ac:dyDescent="0.35">
      <c r="A13" s="78" t="s">
        <v>25</v>
      </c>
      <c r="B13" s="78"/>
      <c r="C13" s="78"/>
      <c r="D13" s="78"/>
      <c r="E13" s="78"/>
      <c r="F13" s="78"/>
      <c r="G13" s="78"/>
      <c r="H13" s="78"/>
    </row>
    <row r="14" spans="1:15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</row>
    <row r="15" spans="1:15" x14ac:dyDescent="0.35">
      <c r="A15" s="1">
        <v>1</v>
      </c>
      <c r="B15" s="1"/>
      <c r="C15" s="2"/>
      <c r="D15" s="1"/>
      <c r="E15" s="1"/>
      <c r="F15" s="3"/>
      <c r="G15" s="3"/>
      <c r="H15" s="3">
        <f>F15*G15</f>
        <v>0</v>
      </c>
    </row>
    <row r="16" spans="1:15" x14ac:dyDescent="0.35">
      <c r="A16" s="1">
        <v>2</v>
      </c>
      <c r="B16" s="2"/>
      <c r="C16" s="2"/>
      <c r="D16" s="72"/>
      <c r="E16" s="1"/>
      <c r="F16" s="3"/>
      <c r="G16" s="3"/>
      <c r="H16" s="3">
        <f t="shared" ref="H16:H18" si="1">F16*G16</f>
        <v>0</v>
      </c>
    </row>
    <row r="17" spans="1:16" x14ac:dyDescent="0.35">
      <c r="A17" s="1">
        <v>3</v>
      </c>
      <c r="B17" s="2"/>
      <c r="C17" s="2"/>
      <c r="D17" s="1"/>
      <c r="E17" s="1"/>
      <c r="F17" s="3"/>
      <c r="G17" s="3"/>
      <c r="H17" s="3">
        <f t="shared" si="1"/>
        <v>0</v>
      </c>
    </row>
    <row r="18" spans="1:16" s="21" customFormat="1" x14ac:dyDescent="0.35">
      <c r="A18" s="1">
        <v>4</v>
      </c>
      <c r="B18" s="2"/>
      <c r="C18" s="2"/>
      <c r="D18" s="1"/>
      <c r="E18" s="1"/>
      <c r="F18" s="3"/>
      <c r="G18" s="3"/>
      <c r="H18" s="3">
        <f t="shared" si="1"/>
        <v>0</v>
      </c>
    </row>
    <row r="19" spans="1:16" x14ac:dyDescent="0.35">
      <c r="A19" s="4"/>
      <c r="B19" s="4"/>
      <c r="C19" s="4"/>
      <c r="D19" s="4"/>
      <c r="E19" s="4"/>
      <c r="F19" s="5">
        <f>SUM(F15:F18)</f>
        <v>0</v>
      </c>
      <c r="G19" s="4"/>
      <c r="H19" s="5">
        <f>SUM(H15:H18)</f>
        <v>0</v>
      </c>
    </row>
    <row r="20" spans="1:16" x14ac:dyDescent="0.35">
      <c r="A20" s="19"/>
      <c r="B20" s="19"/>
      <c r="C20" s="19"/>
      <c r="D20" s="19"/>
      <c r="E20" s="19"/>
      <c r="F20" s="20"/>
      <c r="G20" s="19"/>
      <c r="H20" s="20"/>
    </row>
    <row r="21" spans="1:16" x14ac:dyDescent="0.35">
      <c r="A21" s="4"/>
      <c r="B21" s="4"/>
      <c r="C21" s="4"/>
      <c r="D21" s="4"/>
      <c r="E21" s="4"/>
      <c r="F21" s="5">
        <f>F11+F19</f>
        <v>153.79999999999998</v>
      </c>
      <c r="G21" s="4"/>
      <c r="H21" s="5">
        <f>H11+H19</f>
        <v>26146</v>
      </c>
    </row>
    <row r="22" spans="1:16" x14ac:dyDescent="0.35">
      <c r="F22" s="1" t="s">
        <v>15</v>
      </c>
      <c r="G22" s="1"/>
      <c r="H22" s="3">
        <v>0</v>
      </c>
      <c r="J22" s="9"/>
      <c r="K22" s="9"/>
      <c r="L22" s="9"/>
      <c r="M22" s="9"/>
      <c r="N22">
        <v>2000</v>
      </c>
      <c r="P22">
        <v>713</v>
      </c>
    </row>
    <row r="23" spans="1:16" x14ac:dyDescent="0.35">
      <c r="F23" s="1" t="s">
        <v>30</v>
      </c>
      <c r="G23" s="1"/>
      <c r="H23" s="8">
        <f>H19-H22+H11</f>
        <v>26146</v>
      </c>
      <c r="J23" s="9"/>
      <c r="K23" s="9"/>
      <c r="L23" s="9"/>
      <c r="M23" s="9"/>
      <c r="N23">
        <v>713</v>
      </c>
      <c r="P23">
        <v>500</v>
      </c>
    </row>
    <row r="24" spans="1:16" x14ac:dyDescent="0.35">
      <c r="J24" s="9"/>
      <c r="K24" s="9"/>
      <c r="L24" s="9"/>
      <c r="M24" s="9"/>
      <c r="N24">
        <v>663</v>
      </c>
      <c r="P24">
        <v>977</v>
      </c>
    </row>
    <row r="25" spans="1:16" x14ac:dyDescent="0.35">
      <c r="J25" s="9"/>
      <c r="K25" s="9"/>
      <c r="L25" s="9"/>
      <c r="M25" s="9"/>
      <c r="N25">
        <v>3000</v>
      </c>
      <c r="P25">
        <f>SUM(P22:P24)</f>
        <v>2190</v>
      </c>
    </row>
    <row r="26" spans="1:16" x14ac:dyDescent="0.35">
      <c r="J26" s="9"/>
      <c r="K26" s="9"/>
      <c r="L26" s="9"/>
      <c r="M26" s="9"/>
      <c r="N26">
        <v>3000</v>
      </c>
      <c r="P26">
        <v>1020</v>
      </c>
    </row>
    <row r="27" spans="1:16" x14ac:dyDescent="0.35">
      <c r="A27" s="14"/>
      <c r="B27" s="14"/>
      <c r="C27" s="14"/>
      <c r="D27" s="14"/>
      <c r="E27" s="14"/>
      <c r="F27" s="14"/>
      <c r="G27" s="14"/>
      <c r="H27" s="14"/>
      <c r="N27">
        <v>3000</v>
      </c>
      <c r="P27">
        <v>3000</v>
      </c>
    </row>
    <row r="28" spans="1:16" x14ac:dyDescent="0.35">
      <c r="A28" s="14"/>
      <c r="B28" s="25"/>
      <c r="C28" s="25"/>
      <c r="D28" s="14"/>
      <c r="E28" s="14"/>
      <c r="F28" s="13"/>
      <c r="G28" s="13"/>
      <c r="H28" s="14"/>
      <c r="N28">
        <v>1000</v>
      </c>
      <c r="P28">
        <v>200</v>
      </c>
    </row>
    <row r="29" spans="1:16" x14ac:dyDescent="0.35">
      <c r="A29" s="14"/>
      <c r="B29" s="14"/>
      <c r="C29" s="25"/>
      <c r="D29" s="14"/>
      <c r="E29" s="14"/>
      <c r="F29" s="13"/>
      <c r="G29" s="13"/>
      <c r="H29" s="14"/>
      <c r="N29">
        <f>SUM(N22:N28)</f>
        <v>13376</v>
      </c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N30">
        <v>500</v>
      </c>
    </row>
    <row r="31" spans="1:16" x14ac:dyDescent="0.35">
      <c r="A31" s="14"/>
      <c r="B31" s="14"/>
      <c r="C31" s="25"/>
      <c r="D31" s="14"/>
      <c r="E31" s="14"/>
      <c r="F31" s="13"/>
      <c r="G31" s="13"/>
      <c r="H31" s="14"/>
      <c r="N31">
        <f>N29+N30</f>
        <v>13876</v>
      </c>
    </row>
    <row r="32" spans="1:16" x14ac:dyDescent="0.35">
      <c r="A32" s="14"/>
      <c r="B32" s="14"/>
      <c r="C32" s="25"/>
      <c r="D32" s="14"/>
      <c r="E32" s="14"/>
      <c r="F32" s="13"/>
      <c r="G32" s="13"/>
      <c r="H32" s="14"/>
      <c r="N32">
        <f>N29-12663</f>
        <v>713</v>
      </c>
    </row>
    <row r="33" spans="1:16" x14ac:dyDescent="0.35">
      <c r="A33" s="14"/>
      <c r="B33" s="14"/>
      <c r="C33" s="25"/>
      <c r="D33" s="14"/>
      <c r="E33" s="14"/>
      <c r="F33" s="13"/>
      <c r="G33" s="13"/>
      <c r="H33" s="14"/>
    </row>
    <row r="34" spans="1:16" x14ac:dyDescent="0.35">
      <c r="A34" s="14"/>
      <c r="B34" s="14"/>
      <c r="C34" s="14"/>
      <c r="D34" s="14"/>
      <c r="E34" s="14"/>
      <c r="F34" s="14"/>
      <c r="G34" s="14"/>
      <c r="H34" s="14"/>
    </row>
    <row r="35" spans="1:16" x14ac:dyDescent="0.35">
      <c r="A35" s="14"/>
      <c r="B35" s="14"/>
      <c r="C35" s="14"/>
      <c r="D35" s="14"/>
      <c r="E35" s="14"/>
      <c r="F35" s="14"/>
      <c r="G35" s="14"/>
      <c r="H35" s="14"/>
    </row>
    <row r="39" spans="1:16" x14ac:dyDescent="0.35">
      <c r="P39" t="s">
        <v>49</v>
      </c>
    </row>
  </sheetData>
  <mergeCells count="2">
    <mergeCell ref="A13:H13"/>
    <mergeCell ref="A1:H1"/>
  </mergeCells>
  <conditionalFormatting sqref="D15:D18">
    <cfRule type="duplicateValues" dxfId="16" priority="11"/>
  </conditionalFormatting>
  <conditionalFormatting sqref="D3:D10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workbookViewId="0">
      <selection activeCell="L7" sqref="L7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 t="s">
        <v>88</v>
      </c>
      <c r="C3" s="46">
        <v>44416</v>
      </c>
      <c r="D3" s="54">
        <v>17501</v>
      </c>
      <c r="E3" s="44" t="s">
        <v>89</v>
      </c>
      <c r="F3" s="42">
        <v>16.920000000000002</v>
      </c>
      <c r="G3" s="47">
        <v>390</v>
      </c>
      <c r="H3" s="3">
        <f t="shared" ref="H3:H4" si="0">F3*G3</f>
        <v>6598.8000000000011</v>
      </c>
    </row>
    <row r="4" spans="1:14" x14ac:dyDescent="0.35">
      <c r="A4" s="1">
        <v>2</v>
      </c>
      <c r="B4" s="1"/>
      <c r="C4" s="2"/>
      <c r="D4" s="1"/>
      <c r="E4" s="1"/>
      <c r="F4" s="3"/>
      <c r="G4" s="3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16.920000000000002</v>
      </c>
      <c r="G5" s="6"/>
      <c r="H5" s="7">
        <f>SUM(H3:H4)</f>
        <v>6598.8000000000011</v>
      </c>
    </row>
    <row r="7" spans="1:14" x14ac:dyDescent="0.35">
      <c r="A7" s="78" t="s">
        <v>25</v>
      </c>
      <c r="B7" s="78"/>
      <c r="C7" s="78"/>
      <c r="D7" s="78"/>
      <c r="E7" s="78"/>
      <c r="F7" s="78"/>
      <c r="G7" s="78"/>
      <c r="H7" s="78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16.920000000000002</v>
      </c>
      <c r="G14" s="4"/>
      <c r="H14" s="5">
        <f>H5+H12</f>
        <v>6598.8000000000011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6598.8000000000011</v>
      </c>
      <c r="N16" t="s">
        <v>36</v>
      </c>
    </row>
  </sheetData>
  <mergeCells count="2">
    <mergeCell ref="A7:H7"/>
    <mergeCell ref="A1:H1"/>
  </mergeCells>
  <conditionalFormatting sqref="D9">
    <cfRule type="duplicateValues" dxfId="14" priority="5"/>
  </conditionalFormatting>
  <conditionalFormatting sqref="D3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8" t="s">
        <v>25</v>
      </c>
      <c r="B6" s="78"/>
      <c r="C6" s="78"/>
      <c r="D6" s="78"/>
      <c r="E6" s="78"/>
      <c r="F6" s="78"/>
      <c r="G6" s="78"/>
      <c r="H6" s="78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2" priority="3"/>
  </conditionalFormatting>
  <conditionalFormatting sqref="D9">
    <cfRule type="duplicateValues" dxfId="11" priority="17"/>
  </conditionalFormatting>
  <conditionalFormatting sqref="D3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K11" sqref="K11:K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54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54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54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3:D5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N11" sqref="N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 t="s">
        <v>92</v>
      </c>
      <c r="C3" s="46">
        <v>44418</v>
      </c>
      <c r="D3" s="75">
        <v>17848</v>
      </c>
      <c r="E3" s="44" t="s">
        <v>93</v>
      </c>
      <c r="F3" s="42">
        <v>18.54</v>
      </c>
      <c r="G3" s="47">
        <v>170</v>
      </c>
      <c r="H3" s="48">
        <f t="shared" ref="H3:H5" si="0">G3*F3</f>
        <v>3151.7999999999997</v>
      </c>
    </row>
    <row r="4" spans="1:12" x14ac:dyDescent="0.35">
      <c r="A4" s="1">
        <v>1</v>
      </c>
      <c r="B4" s="45" t="s">
        <v>92</v>
      </c>
      <c r="C4" s="46">
        <v>44418</v>
      </c>
      <c r="D4" s="75">
        <v>17837</v>
      </c>
      <c r="E4" s="44" t="s">
        <v>93</v>
      </c>
      <c r="F4" s="42">
        <v>19.260000000000002</v>
      </c>
      <c r="G4" s="47">
        <v>170</v>
      </c>
      <c r="H4" s="48">
        <f t="shared" si="0"/>
        <v>3274.2000000000003</v>
      </c>
    </row>
    <row r="5" spans="1:12" x14ac:dyDescent="0.35">
      <c r="A5" s="1">
        <v>2</v>
      </c>
      <c r="B5" s="45" t="s">
        <v>92</v>
      </c>
      <c r="C5" s="46">
        <v>44418</v>
      </c>
      <c r="D5" s="75">
        <v>17855</v>
      </c>
      <c r="E5" s="44" t="s">
        <v>93</v>
      </c>
      <c r="F5" s="42">
        <v>20.16</v>
      </c>
      <c r="G5" s="47">
        <v>170</v>
      </c>
      <c r="H5" s="48">
        <f t="shared" si="0"/>
        <v>3427.2</v>
      </c>
      <c r="J5" s="21"/>
      <c r="K5" s="21"/>
      <c r="L5" s="21"/>
    </row>
    <row r="6" spans="1:12" x14ac:dyDescent="0.35">
      <c r="A6" s="1">
        <v>3</v>
      </c>
      <c r="B6" s="45" t="s">
        <v>92</v>
      </c>
      <c r="C6" s="46">
        <v>44418</v>
      </c>
      <c r="D6" s="75">
        <v>17668</v>
      </c>
      <c r="E6" s="44" t="s">
        <v>93</v>
      </c>
      <c r="F6" s="42">
        <v>18.079999999999998</v>
      </c>
      <c r="G6" s="47">
        <v>170</v>
      </c>
      <c r="H6" s="48">
        <f>G6*F6</f>
        <v>3073.6</v>
      </c>
    </row>
    <row r="7" spans="1:12" x14ac:dyDescent="0.35">
      <c r="A7" s="6"/>
      <c r="B7" s="6"/>
      <c r="C7" s="6"/>
      <c r="D7" s="6"/>
      <c r="E7" s="6"/>
      <c r="F7" s="7">
        <f>SUM(F3:F6)</f>
        <v>76.039999999999992</v>
      </c>
      <c r="G7" s="6"/>
      <c r="H7" s="7">
        <f>SUM(H3:H6)</f>
        <v>12926.800000000001</v>
      </c>
    </row>
    <row r="9" spans="1:12" x14ac:dyDescent="0.35">
      <c r="A9" s="78" t="s">
        <v>25</v>
      </c>
      <c r="B9" s="78"/>
      <c r="C9" s="78"/>
      <c r="D9" s="78"/>
      <c r="E9" s="78"/>
      <c r="F9" s="78"/>
      <c r="G9" s="78"/>
      <c r="H9" s="78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76.039999999999992</v>
      </c>
      <c r="G15" s="4"/>
      <c r="H15" s="5">
        <f>H7+H13</f>
        <v>12926.800000000001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12926.800000000001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8" t="s">
        <v>6</v>
      </c>
      <c r="B1" s="78"/>
      <c r="C1" s="78"/>
      <c r="D1" s="78"/>
      <c r="E1" s="78"/>
      <c r="F1" s="78"/>
      <c r="G1" s="78"/>
      <c r="M1" s="78" t="s">
        <v>6</v>
      </c>
      <c r="N1" s="78"/>
      <c r="O1" s="78"/>
      <c r="P1" s="78"/>
      <c r="Q1" s="78"/>
      <c r="R1" s="78"/>
      <c r="S1" s="78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8" t="s">
        <v>25</v>
      </c>
      <c r="B13" s="78"/>
      <c r="C13" s="78"/>
      <c r="D13" s="78"/>
      <c r="E13" s="78"/>
      <c r="F13" s="78"/>
      <c r="G13" s="78"/>
      <c r="H13" s="78"/>
      <c r="M13" s="78" t="s">
        <v>25</v>
      </c>
      <c r="N13" s="78"/>
      <c r="O13" s="78"/>
      <c r="P13" s="78"/>
      <c r="Q13" s="78"/>
      <c r="R13" s="78"/>
      <c r="S13" s="78"/>
      <c r="T13" s="78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8" t="s">
        <v>25</v>
      </c>
      <c r="B1" s="78"/>
      <c r="C1" s="78"/>
      <c r="D1" s="78"/>
      <c r="E1" s="78"/>
      <c r="F1" s="78"/>
      <c r="G1" s="78"/>
      <c r="H1" s="78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8" priority="26"/>
  </conditionalFormatting>
  <conditionalFormatting sqref="D13:D14">
    <cfRule type="duplicateValues" dxfId="67" priority="9"/>
  </conditionalFormatting>
  <conditionalFormatting sqref="D13:D14">
    <cfRule type="duplicateValues" dxfId="66" priority="8"/>
  </conditionalFormatting>
  <conditionalFormatting sqref="D6:D12">
    <cfRule type="duplicateValues" dxfId="65" priority="5"/>
  </conditionalFormatting>
  <conditionalFormatting sqref="D6:D12">
    <cfRule type="duplicateValues" dxfId="64" priority="4"/>
  </conditionalFormatting>
  <conditionalFormatting sqref="D3">
    <cfRule type="duplicateValues" dxfId="63" priority="1"/>
  </conditionalFormatting>
  <conditionalFormatting sqref="D3">
    <cfRule type="duplicateValues" dxfId="62" priority="2"/>
  </conditionalFormatting>
  <conditionalFormatting sqref="D4:D5">
    <cfRule type="duplicateValues" dxfId="61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8" t="s">
        <v>25</v>
      </c>
      <c r="B7" s="78"/>
      <c r="C7" s="78"/>
      <c r="D7" s="78"/>
      <c r="E7" s="78"/>
      <c r="F7" s="78"/>
      <c r="G7" s="78"/>
      <c r="H7" s="7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7" zoomScale="85" zoomScaleNormal="85" workbookViewId="0">
      <selection activeCell="D26" sqref="D26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80" t="s">
        <v>14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</row>
    <row r="3" spans="2:22" ht="18.5" x14ac:dyDescent="0.45">
      <c r="B3" s="81" t="s">
        <v>33</v>
      </c>
      <c r="C3" s="81"/>
      <c r="D3" s="81"/>
      <c r="E3" s="81"/>
      <c r="F3" s="81"/>
      <c r="G3" s="18"/>
      <c r="H3" s="81" t="s">
        <v>34</v>
      </c>
      <c r="I3" s="81"/>
      <c r="J3" s="81"/>
      <c r="K3" s="81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Kuria!F15</f>
        <v>228.92000000000004</v>
      </c>
      <c r="E5" s="3">
        <v>170</v>
      </c>
      <c r="F5" s="3">
        <f>D5*E5</f>
        <v>38916.400000000009</v>
      </c>
      <c r="G5" s="13"/>
      <c r="H5" s="3">
        <f>Kuria!F23</f>
        <v>0</v>
      </c>
      <c r="I5" s="3">
        <v>264</v>
      </c>
      <c r="J5" s="3">
        <f>H5*I5</f>
        <v>0</v>
      </c>
      <c r="K5" s="15">
        <f>F5+J5</f>
        <v>38916.400000000009</v>
      </c>
      <c r="L5" s="3"/>
      <c r="M5" s="3">
        <f>Kuria!H27</f>
        <v>0</v>
      </c>
      <c r="N5" s="3"/>
      <c r="O5" s="3">
        <f>Kuria!H26</f>
        <v>0</v>
      </c>
      <c r="P5" s="3">
        <f>K5-N5-O5-M5</f>
        <v>38916.400000000009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Mutuma!F11</f>
        <v>153.79999999999998</v>
      </c>
      <c r="E7" s="3">
        <v>170</v>
      </c>
      <c r="F7" s="3">
        <f t="shared" si="0"/>
        <v>26145.999999999996</v>
      </c>
      <c r="G7" s="13"/>
      <c r="H7" s="3">
        <f>Mutuma!F19</f>
        <v>0</v>
      </c>
      <c r="I7" s="3">
        <v>264</v>
      </c>
      <c r="J7" s="3">
        <f t="shared" si="1"/>
        <v>0</v>
      </c>
      <c r="K7" s="15">
        <f t="shared" si="2"/>
        <v>26145.999999999996</v>
      </c>
      <c r="L7" s="3"/>
      <c r="M7" s="3"/>
      <c r="N7" s="3"/>
      <c r="O7" s="3"/>
      <c r="P7" s="3">
        <f t="shared" si="3"/>
        <v>26145.999999999996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Kiambi!E7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EDU!F5</f>
        <v>16.920000000000002</v>
      </c>
      <c r="E9" s="3">
        <v>390</v>
      </c>
      <c r="F9" s="3">
        <f t="shared" si="0"/>
        <v>6598.8000000000011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6598.8000000000011</v>
      </c>
      <c r="L9" s="3"/>
      <c r="M9" s="3"/>
      <c r="N9" s="3"/>
      <c r="O9" s="3">
        <f>EDU!H15</f>
        <v>0</v>
      </c>
      <c r="P9" s="3">
        <f t="shared" si="3"/>
        <v>6598.8000000000011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Eveline!F4</f>
        <v>0</v>
      </c>
      <c r="E10" s="3">
        <v>170</v>
      </c>
      <c r="F10" s="3">
        <f t="shared" si="0"/>
        <v>0</v>
      </c>
      <c r="G10" s="13"/>
      <c r="H10" s="3">
        <f>Eveline!F14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Eveline!H17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Ali!F7</f>
        <v>76.039999999999992</v>
      </c>
      <c r="E13" s="3">
        <v>170</v>
      </c>
      <c r="F13" s="3">
        <f t="shared" si="0"/>
        <v>12926.8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12926.8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12926.8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Gregory!F15</f>
        <v>251.21999999999997</v>
      </c>
      <c r="E15" s="3">
        <v>170</v>
      </c>
      <c r="F15" s="3">
        <f t="shared" si="0"/>
        <v>42707.399999999994</v>
      </c>
      <c r="G15" s="13"/>
      <c r="H15" s="3">
        <f>Gregory!F21</f>
        <v>0</v>
      </c>
      <c r="I15" s="3">
        <v>264</v>
      </c>
      <c r="J15" s="3">
        <f t="shared" si="1"/>
        <v>0</v>
      </c>
      <c r="K15" s="15">
        <f t="shared" si="2"/>
        <v>42707.399999999994</v>
      </c>
      <c r="L15" s="3"/>
      <c r="M15" s="3"/>
      <c r="N15" s="3"/>
      <c r="O15" s="3">
        <f>Gregory!H24</f>
        <v>0</v>
      </c>
      <c r="P15" s="3">
        <f>K15+N15-O15-M15</f>
        <v>42707.399999999994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Harrison!F5</f>
        <v>33.44</v>
      </c>
      <c r="E18" s="3">
        <v>170</v>
      </c>
      <c r="F18" s="3">
        <f t="shared" si="0"/>
        <v>5684.7999999999993</v>
      </c>
      <c r="G18" s="13"/>
      <c r="H18" s="3">
        <f>Harrison!F13</f>
        <v>0</v>
      </c>
      <c r="I18" s="3">
        <v>264</v>
      </c>
      <c r="J18" s="3">
        <f t="shared" si="1"/>
        <v>0</v>
      </c>
      <c r="K18" s="15">
        <f t="shared" si="2"/>
        <v>5684.7999999999993</v>
      </c>
      <c r="L18" s="3"/>
      <c r="M18" s="3"/>
      <c r="N18" s="3"/>
      <c r="O18" s="3"/>
      <c r="P18" s="3">
        <f t="shared" si="3"/>
        <v>5684.7999999999993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MWENDA!F14</f>
        <v>165.26</v>
      </c>
      <c r="E19" s="3">
        <v>170</v>
      </c>
      <c r="F19" s="3">
        <f t="shared" si="0"/>
        <v>28094.199999999997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28094.199999999997</v>
      </c>
      <c r="L19" s="3"/>
      <c r="M19" s="3"/>
      <c r="N19" s="3"/>
      <c r="O19" s="3">
        <f>MWENDA!H24</f>
        <v>0</v>
      </c>
      <c r="P19" s="3">
        <f t="shared" si="3"/>
        <v>28094.199999999997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Kiambi!F7</f>
        <v>81.039999999999992</v>
      </c>
      <c r="E20" s="3">
        <v>170</v>
      </c>
      <c r="F20" s="3">
        <f t="shared" si="0"/>
        <v>13776.8</v>
      </c>
      <c r="G20" s="13"/>
      <c r="H20" s="3">
        <f>Kiambi!F17</f>
        <v>0</v>
      </c>
      <c r="I20" s="3">
        <v>264</v>
      </c>
      <c r="J20" s="3">
        <f t="shared" si="1"/>
        <v>0</v>
      </c>
      <c r="K20" s="15">
        <f t="shared" si="2"/>
        <v>13776.8</v>
      </c>
      <c r="L20" s="3"/>
      <c r="M20" s="3"/>
      <c r="N20" s="3"/>
      <c r="O20" s="3">
        <f>Kiambi!H24</f>
        <v>0</v>
      </c>
      <c r="P20" s="3">
        <f t="shared" si="3"/>
        <v>13776.8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Kiboro!F8</f>
        <v>78.08</v>
      </c>
      <c r="E21" s="3">
        <v>170</v>
      </c>
      <c r="F21" s="3">
        <f t="shared" si="0"/>
        <v>13273.6</v>
      </c>
      <c r="G21" s="13"/>
      <c r="H21" s="3">
        <f>Kiboro!F14</f>
        <v>0</v>
      </c>
      <c r="I21" s="3">
        <v>264</v>
      </c>
      <c r="J21" s="3">
        <f t="shared" si="1"/>
        <v>0</v>
      </c>
      <c r="K21" s="15">
        <f t="shared" si="2"/>
        <v>13273.6</v>
      </c>
      <c r="L21" s="3"/>
      <c r="M21" s="3"/>
      <c r="N21" s="3"/>
      <c r="O21" s="3">
        <v>0</v>
      </c>
      <c r="P21" s="3">
        <f t="shared" si="3"/>
        <v>13273.6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Mike!F9</f>
        <v>155.08000000000001</v>
      </c>
      <c r="E23" s="3">
        <v>170</v>
      </c>
      <c r="F23" s="3">
        <f>D23*E23</f>
        <v>26363.600000000002</v>
      </c>
      <c r="G23" s="13"/>
      <c r="H23" s="3">
        <f>Mike!F17</f>
        <v>0</v>
      </c>
      <c r="I23" s="3">
        <v>264</v>
      </c>
      <c r="J23" s="3">
        <f t="shared" si="1"/>
        <v>0</v>
      </c>
      <c r="K23" s="15">
        <f t="shared" si="2"/>
        <v>26363.600000000002</v>
      </c>
      <c r="L23" s="3"/>
      <c r="M23" s="3"/>
      <c r="N23" s="3"/>
      <c r="O23" s="3">
        <f>Mike!H21</f>
        <v>0</v>
      </c>
      <c r="P23" s="3">
        <f>K23-N23-O23-M23</f>
        <v>26363.600000000002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1239.8</v>
      </c>
      <c r="E24" s="15"/>
      <c r="F24" s="15">
        <f t="shared" si="4"/>
        <v>214488.40000000002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214488.40000000002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214488.40000000002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D24-Ballast!F64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1239.8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/>
      <c r="F36" s="3"/>
      <c r="G36" s="1"/>
      <c r="H36" s="1">
        <v>177</v>
      </c>
      <c r="I36" s="8">
        <f t="shared" si="7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F37" s="3"/>
      <c r="G37" s="1"/>
      <c r="H37" s="1">
        <v>214</v>
      </c>
      <c r="I37" s="8">
        <f t="shared" si="7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/>
      <c r="F38" s="3"/>
      <c r="G38" s="1"/>
      <c r="H38" s="1">
        <v>261</v>
      </c>
      <c r="I38" s="8">
        <f t="shared" si="7"/>
        <v>5135.54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261</v>
      </c>
      <c r="I39" s="8">
        <f t="shared" si="7"/>
        <v>5135.54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261</v>
      </c>
      <c r="I40" s="8">
        <f t="shared" si="7"/>
        <v>5135.54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261</v>
      </c>
      <c r="I41" s="8">
        <f t="shared" si="7"/>
        <v>5135.54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261</v>
      </c>
      <c r="I42" s="8">
        <f t="shared" si="7"/>
        <v>5135.54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261</v>
      </c>
      <c r="I43" s="8">
        <f t="shared" si="7"/>
        <v>5135.54</v>
      </c>
    </row>
    <row r="44" spans="2:18" x14ac:dyDescent="0.35">
      <c r="B44" s="6"/>
      <c r="C44" s="6"/>
      <c r="D44" s="7">
        <f>SUM(D28:D43)</f>
        <v>4573.42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0" priority="2"/>
  </conditionalFormatting>
  <conditionalFormatting sqref="M51">
    <cfRule type="duplicateValues" dxfId="5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workbookViewId="0">
      <selection activeCell="O9" sqref="O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86</v>
      </c>
      <c r="C3" s="46">
        <v>44418</v>
      </c>
      <c r="D3" s="75">
        <v>17755</v>
      </c>
      <c r="E3" s="44" t="s">
        <v>77</v>
      </c>
      <c r="F3" s="42">
        <v>20.3</v>
      </c>
      <c r="G3" s="47">
        <v>170</v>
      </c>
      <c r="H3">
        <f t="shared" ref="H3:H10" si="0">G3*F3</f>
        <v>3451</v>
      </c>
    </row>
    <row r="4" spans="1:8" x14ac:dyDescent="0.35">
      <c r="A4" s="1">
        <v>2</v>
      </c>
      <c r="B4" s="45" t="s">
        <v>86</v>
      </c>
      <c r="C4" s="46">
        <v>44418</v>
      </c>
      <c r="D4" s="75">
        <v>17769</v>
      </c>
      <c r="E4" s="44" t="s">
        <v>84</v>
      </c>
      <c r="F4" s="42">
        <v>18.760000000000002</v>
      </c>
      <c r="G4" s="47">
        <v>170</v>
      </c>
      <c r="H4">
        <f t="shared" si="0"/>
        <v>3189.2000000000003</v>
      </c>
    </row>
    <row r="5" spans="1:8" x14ac:dyDescent="0.35">
      <c r="A5" s="1">
        <v>3</v>
      </c>
      <c r="B5" s="45" t="s">
        <v>86</v>
      </c>
      <c r="C5" s="46">
        <v>44418</v>
      </c>
      <c r="D5" s="75">
        <v>17799</v>
      </c>
      <c r="E5" s="44" t="s">
        <v>84</v>
      </c>
      <c r="F5" s="42">
        <v>19.34</v>
      </c>
      <c r="G5" s="47">
        <v>170</v>
      </c>
      <c r="H5">
        <f t="shared" si="0"/>
        <v>3287.8</v>
      </c>
    </row>
    <row r="6" spans="1:8" x14ac:dyDescent="0.35">
      <c r="A6" s="1">
        <v>4</v>
      </c>
      <c r="B6" s="45" t="s">
        <v>86</v>
      </c>
      <c r="C6" s="46">
        <v>44418</v>
      </c>
      <c r="D6" s="75">
        <v>17762</v>
      </c>
      <c r="E6" s="44" t="s">
        <v>84</v>
      </c>
      <c r="F6" s="42">
        <v>21</v>
      </c>
      <c r="G6" s="47">
        <v>170</v>
      </c>
      <c r="H6">
        <f t="shared" si="0"/>
        <v>3570</v>
      </c>
    </row>
    <row r="7" spans="1:8" x14ac:dyDescent="0.35">
      <c r="A7" s="1">
        <v>5</v>
      </c>
      <c r="B7" s="45" t="s">
        <v>91</v>
      </c>
      <c r="C7" s="46">
        <v>44418</v>
      </c>
      <c r="D7" s="75">
        <v>17761</v>
      </c>
      <c r="E7" s="44" t="s">
        <v>77</v>
      </c>
      <c r="F7" s="42">
        <v>24.16</v>
      </c>
      <c r="G7" s="47">
        <v>170</v>
      </c>
      <c r="H7">
        <f t="shared" si="0"/>
        <v>4107.2</v>
      </c>
    </row>
    <row r="8" spans="1:8" x14ac:dyDescent="0.35">
      <c r="A8" s="1">
        <v>6</v>
      </c>
      <c r="B8" s="45" t="s">
        <v>91</v>
      </c>
      <c r="C8" s="46">
        <v>44418</v>
      </c>
      <c r="D8" s="75">
        <v>17774</v>
      </c>
      <c r="E8" s="44" t="s">
        <v>77</v>
      </c>
      <c r="F8" s="42">
        <v>21.3</v>
      </c>
      <c r="G8" s="47">
        <v>170</v>
      </c>
      <c r="H8">
        <f t="shared" si="0"/>
        <v>3621</v>
      </c>
    </row>
    <row r="9" spans="1:8" x14ac:dyDescent="0.35">
      <c r="A9" s="1">
        <v>7</v>
      </c>
      <c r="B9" s="45" t="s">
        <v>91</v>
      </c>
      <c r="C9" s="46">
        <v>44418</v>
      </c>
      <c r="D9" s="75">
        <v>17785</v>
      </c>
      <c r="E9" s="44" t="s">
        <v>77</v>
      </c>
      <c r="F9" s="42">
        <v>22.8</v>
      </c>
      <c r="G9" s="47">
        <v>170</v>
      </c>
      <c r="H9">
        <f t="shared" si="0"/>
        <v>3876</v>
      </c>
    </row>
    <row r="10" spans="1:8" x14ac:dyDescent="0.35">
      <c r="A10" s="1">
        <v>8</v>
      </c>
      <c r="B10" s="45" t="s">
        <v>91</v>
      </c>
      <c r="C10" s="46">
        <v>44418</v>
      </c>
      <c r="D10" s="75">
        <v>17803</v>
      </c>
      <c r="E10" s="44" t="s">
        <v>77</v>
      </c>
      <c r="F10" s="42">
        <v>23.44</v>
      </c>
      <c r="G10" s="47">
        <v>170</v>
      </c>
      <c r="H10">
        <f t="shared" si="0"/>
        <v>3984.8</v>
      </c>
    </row>
    <row r="11" spans="1:8" x14ac:dyDescent="0.35">
      <c r="A11" s="1">
        <v>9</v>
      </c>
      <c r="B11" s="45" t="s">
        <v>86</v>
      </c>
      <c r="C11" s="46">
        <v>44418</v>
      </c>
      <c r="D11" s="54">
        <v>17859</v>
      </c>
      <c r="E11" s="44" t="s">
        <v>82</v>
      </c>
      <c r="F11" s="42">
        <v>19.2</v>
      </c>
      <c r="G11" s="47">
        <v>170</v>
      </c>
      <c r="H11">
        <f>G11*F11</f>
        <v>3264</v>
      </c>
    </row>
    <row r="12" spans="1:8" x14ac:dyDescent="0.35">
      <c r="A12" s="1">
        <v>10</v>
      </c>
      <c r="B12" s="45" t="s">
        <v>86</v>
      </c>
      <c r="C12" s="46">
        <v>44418</v>
      </c>
      <c r="D12" s="54">
        <v>17838</v>
      </c>
      <c r="E12" s="44" t="s">
        <v>82</v>
      </c>
      <c r="F12" s="42">
        <v>19.940000000000001</v>
      </c>
      <c r="G12" s="47">
        <v>170</v>
      </c>
      <c r="H12">
        <f t="shared" ref="H12:H14" si="1">G12*F12</f>
        <v>3389.8</v>
      </c>
    </row>
    <row r="13" spans="1:8" x14ac:dyDescent="0.35">
      <c r="A13" s="1">
        <v>11</v>
      </c>
      <c r="B13" s="45" t="s">
        <v>86</v>
      </c>
      <c r="C13" s="46">
        <v>44419</v>
      </c>
      <c r="D13" s="54">
        <v>17849</v>
      </c>
      <c r="E13" s="44" t="s">
        <v>82</v>
      </c>
      <c r="F13" s="42">
        <v>19.78</v>
      </c>
      <c r="G13" s="47">
        <v>170</v>
      </c>
      <c r="H13">
        <f t="shared" si="1"/>
        <v>3362.6000000000004</v>
      </c>
    </row>
    <row r="14" spans="1:8" x14ac:dyDescent="0.35">
      <c r="A14" s="1">
        <v>12</v>
      </c>
      <c r="B14" s="45" t="s">
        <v>86</v>
      </c>
      <c r="C14" s="46">
        <v>44418</v>
      </c>
      <c r="D14" s="54">
        <v>17830</v>
      </c>
      <c r="E14" s="44" t="s">
        <v>82</v>
      </c>
      <c r="F14" s="42">
        <v>21.2</v>
      </c>
      <c r="G14" s="47">
        <v>170</v>
      </c>
      <c r="H14">
        <f t="shared" si="1"/>
        <v>3604</v>
      </c>
    </row>
    <row r="15" spans="1:8" x14ac:dyDescent="0.35">
      <c r="A15" s="6"/>
      <c r="B15" s="6"/>
      <c r="C15" s="6"/>
      <c r="D15" s="6"/>
      <c r="E15" s="6"/>
      <c r="F15" s="7">
        <f>SUM(F3:F14)</f>
        <v>251.21999999999997</v>
      </c>
      <c r="G15" s="6"/>
      <c r="H15" s="7">
        <f>SUM(H3:H14)</f>
        <v>42707.4</v>
      </c>
    </row>
    <row r="17" spans="1:10" x14ac:dyDescent="0.35">
      <c r="A17" s="78" t="s">
        <v>25</v>
      </c>
      <c r="B17" s="78"/>
      <c r="C17" s="78"/>
      <c r="D17" s="78"/>
      <c r="E17" s="78"/>
      <c r="F17" s="78"/>
      <c r="G17" s="78"/>
      <c r="H17" s="78"/>
    </row>
    <row r="18" spans="1:10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10" x14ac:dyDescent="0.35">
      <c r="A19" s="1">
        <v>1</v>
      </c>
      <c r="B19" s="39"/>
      <c r="C19" s="40"/>
      <c r="D19" s="41"/>
      <c r="E19" s="42"/>
      <c r="F19" s="42"/>
      <c r="G19" s="43"/>
      <c r="H19" s="3">
        <f>F19*G19</f>
        <v>0</v>
      </c>
    </row>
    <row r="20" spans="1:10" x14ac:dyDescent="0.35">
      <c r="A20" s="1">
        <v>2</v>
      </c>
      <c r="B20" s="1"/>
      <c r="C20" s="2"/>
      <c r="D20" s="1"/>
      <c r="E20" s="1"/>
      <c r="F20" s="3"/>
      <c r="G20" s="3"/>
      <c r="H20" s="3">
        <f>F20*G20</f>
        <v>0</v>
      </c>
    </row>
    <row r="21" spans="1:10" x14ac:dyDescent="0.35">
      <c r="A21" s="4"/>
      <c r="B21" s="4"/>
      <c r="C21" s="4"/>
      <c r="D21" s="4"/>
      <c r="E21" s="4"/>
      <c r="F21" s="5">
        <f>SUM(F19:F20)</f>
        <v>0</v>
      </c>
      <c r="G21" s="4"/>
      <c r="H21" s="5">
        <f>SUM(H19:H19)</f>
        <v>0</v>
      </c>
    </row>
    <row r="23" spans="1:10" x14ac:dyDescent="0.35">
      <c r="A23" s="4"/>
      <c r="B23" s="4"/>
      <c r="C23" s="4"/>
      <c r="D23" s="4"/>
      <c r="E23" s="4"/>
      <c r="F23" s="5">
        <f>F15+F21</f>
        <v>251.21999999999997</v>
      </c>
      <c r="G23" s="4"/>
      <c r="H23" s="5">
        <f>H15+H21</f>
        <v>42707.4</v>
      </c>
    </row>
    <row r="24" spans="1:10" x14ac:dyDescent="0.35">
      <c r="F24" s="1" t="s">
        <v>19</v>
      </c>
      <c r="G24" s="1"/>
      <c r="H24" s="3"/>
    </row>
    <row r="25" spans="1:10" x14ac:dyDescent="0.35">
      <c r="F25" s="1" t="s">
        <v>30</v>
      </c>
      <c r="G25" s="1"/>
      <c r="H25" s="8">
        <f>H23-H24</f>
        <v>42707.4</v>
      </c>
      <c r="J25" s="10"/>
    </row>
  </sheetData>
  <mergeCells count="2">
    <mergeCell ref="A17:H17"/>
    <mergeCell ref="A1:H1"/>
  </mergeCells>
  <conditionalFormatting sqref="D20">
    <cfRule type="duplicateValues" dxfId="58" priority="9"/>
  </conditionalFormatting>
  <conditionalFormatting sqref="D19">
    <cfRule type="duplicateValues" dxfId="57" priority="6"/>
  </conditionalFormatting>
  <conditionalFormatting sqref="D19">
    <cfRule type="duplicateValues" dxfId="56" priority="7"/>
  </conditionalFormatting>
  <conditionalFormatting sqref="D11:D14">
    <cfRule type="duplicateValues" dxfId="55" priority="2"/>
  </conditionalFormatting>
  <conditionalFormatting sqref="D3:D10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8" t="s">
        <v>6</v>
      </c>
      <c r="B1" s="78"/>
      <c r="C1" s="78"/>
      <c r="D1" s="78"/>
      <c r="E1" s="78"/>
      <c r="F1" s="78"/>
      <c r="G1" s="78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8" t="s">
        <v>25</v>
      </c>
      <c r="B18" s="78"/>
      <c r="C18" s="78"/>
      <c r="D18" s="78"/>
      <c r="E18" s="78"/>
      <c r="F18" s="78"/>
      <c r="G18" s="78"/>
      <c r="H18" s="78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3" priority="7"/>
  </conditionalFormatting>
  <conditionalFormatting sqref="D20:D22">
    <cfRule type="duplicateValues" dxfId="52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Normal="100" workbookViewId="0">
      <selection activeCell="N13" sqref="N1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 t="shared" ref="H3" si="0"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8" t="s">
        <v>25</v>
      </c>
      <c r="B7" s="78"/>
      <c r="C7" s="78"/>
      <c r="D7" s="78"/>
      <c r="E7" s="78"/>
      <c r="F7" s="78"/>
      <c r="G7" s="78"/>
      <c r="H7" s="7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3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3"/>
      <c r="C13" s="34"/>
      <c r="D13" s="33"/>
      <c r="E13" s="33"/>
      <c r="F13" s="35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SUM(F9:F13)</f>
        <v>0</v>
      </c>
      <c r="G14" s="4"/>
      <c r="H14" s="5">
        <f>SUM(H9:H13)</f>
        <v>0</v>
      </c>
    </row>
    <row r="16" spans="1:8" x14ac:dyDescent="0.35">
      <c r="A16" s="4"/>
      <c r="B16" s="4"/>
      <c r="C16" s="4"/>
      <c r="D16" s="4"/>
      <c r="E16" s="4"/>
      <c r="F16" s="5">
        <f>F4+F14</f>
        <v>0</v>
      </c>
      <c r="G16" s="4"/>
      <c r="H16" s="5">
        <f t="shared" ref="H16" si="2">H4+H14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30</v>
      </c>
      <c r="G18" s="1"/>
      <c r="H18" s="8">
        <f>H16-H17</f>
        <v>0</v>
      </c>
    </row>
  </sheetData>
  <mergeCells count="2">
    <mergeCell ref="A7:H7"/>
    <mergeCell ref="A1:H1"/>
  </mergeCells>
  <conditionalFormatting sqref="D9:D11">
    <cfRule type="duplicateValues" dxfId="51" priority="11"/>
  </conditionalFormatting>
  <conditionalFormatting sqref="D9:D11">
    <cfRule type="duplicateValues" dxfId="50" priority="10"/>
  </conditionalFormatting>
  <conditionalFormatting sqref="D12">
    <cfRule type="duplicateValues" dxfId="49" priority="9"/>
  </conditionalFormatting>
  <conditionalFormatting sqref="D12">
    <cfRule type="duplicateValues" dxfId="48" priority="8"/>
  </conditionalFormatting>
  <conditionalFormatting sqref="D3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topLeftCell="A4" workbookViewId="0">
      <selection activeCell="H10" sqref="H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80</v>
      </c>
      <c r="C3" s="46">
        <v>44418</v>
      </c>
      <c r="D3" s="54">
        <v>17812</v>
      </c>
      <c r="E3" s="44" t="s">
        <v>75</v>
      </c>
      <c r="F3" s="42">
        <v>34.799999999999997</v>
      </c>
      <c r="G3" s="47">
        <v>170</v>
      </c>
      <c r="H3" s="11">
        <f>F3*G3</f>
        <v>5915.9999999999991</v>
      </c>
    </row>
    <row r="4" spans="1:8" x14ac:dyDescent="0.35">
      <c r="A4" s="1">
        <v>2</v>
      </c>
      <c r="B4" s="45" t="s">
        <v>80</v>
      </c>
      <c r="C4" s="46">
        <v>44418</v>
      </c>
      <c r="D4" s="54">
        <v>17796</v>
      </c>
      <c r="E4" s="44" t="s">
        <v>84</v>
      </c>
      <c r="F4" s="42">
        <v>30.14</v>
      </c>
      <c r="G4" s="47">
        <v>170</v>
      </c>
      <c r="H4" s="11">
        <f t="shared" ref="H4:H8" si="0">F4*G4</f>
        <v>5123.8</v>
      </c>
    </row>
    <row r="5" spans="1:8" x14ac:dyDescent="0.35">
      <c r="A5" s="1">
        <v>3</v>
      </c>
      <c r="B5" s="45" t="s">
        <v>80</v>
      </c>
      <c r="C5" s="46">
        <v>44418</v>
      </c>
      <c r="D5" s="54">
        <v>17842</v>
      </c>
      <c r="E5" s="44" t="s">
        <v>82</v>
      </c>
      <c r="F5" s="42">
        <v>30.46</v>
      </c>
      <c r="G5" s="47">
        <v>170</v>
      </c>
      <c r="H5" s="11">
        <f t="shared" si="0"/>
        <v>5178.2</v>
      </c>
    </row>
    <row r="6" spans="1:8" x14ac:dyDescent="0.35">
      <c r="A6" s="1">
        <v>4</v>
      </c>
      <c r="B6" s="45" t="s">
        <v>80</v>
      </c>
      <c r="C6" s="46">
        <v>44418</v>
      </c>
      <c r="D6" s="54">
        <v>17829</v>
      </c>
      <c r="E6" s="44" t="s">
        <v>82</v>
      </c>
      <c r="F6" s="42">
        <v>27.88</v>
      </c>
      <c r="G6" s="47">
        <v>170</v>
      </c>
      <c r="H6" s="11">
        <f t="shared" si="0"/>
        <v>4739.5999999999995</v>
      </c>
    </row>
    <row r="7" spans="1:8" x14ac:dyDescent="0.35">
      <c r="A7" s="1">
        <v>5</v>
      </c>
      <c r="B7" s="45" t="s">
        <v>80</v>
      </c>
      <c r="C7" s="46">
        <v>44418</v>
      </c>
      <c r="D7" s="54">
        <v>17856</v>
      </c>
      <c r="E7" s="44" t="s">
        <v>82</v>
      </c>
      <c r="F7" s="42">
        <v>31.8</v>
      </c>
      <c r="G7" s="47">
        <v>170</v>
      </c>
      <c r="H7" s="11">
        <f t="shared" si="0"/>
        <v>5406</v>
      </c>
    </row>
    <row r="8" spans="1:8" x14ac:dyDescent="0.35">
      <c r="A8" s="1">
        <v>6</v>
      </c>
      <c r="B8" s="45"/>
      <c r="C8" s="46"/>
      <c r="D8" s="54"/>
      <c r="E8" s="44"/>
      <c r="F8" s="42"/>
      <c r="G8" s="47"/>
      <c r="H8" s="11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155.08000000000001</v>
      </c>
      <c r="G9" s="6"/>
      <c r="H9" s="7">
        <f>SUM(H3:H8)</f>
        <v>26363.599999999999</v>
      </c>
    </row>
    <row r="11" spans="1:8" x14ac:dyDescent="0.35">
      <c r="A11" s="78" t="s">
        <v>25</v>
      </c>
      <c r="B11" s="78"/>
      <c r="C11" s="78"/>
      <c r="D11" s="78"/>
      <c r="E11" s="78"/>
      <c r="F11" s="78"/>
      <c r="G11" s="78"/>
      <c r="H11" s="78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26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9"/>
      <c r="C13" s="40"/>
      <c r="D13" s="41"/>
      <c r="E13" s="42"/>
      <c r="F13" s="42"/>
      <c r="G13" s="43"/>
      <c r="H13" s="3">
        <f>F13*G13</f>
        <v>0</v>
      </c>
    </row>
    <row r="14" spans="1:8" x14ac:dyDescent="0.35">
      <c r="A14" s="1">
        <v>2</v>
      </c>
      <c r="B14" s="39"/>
      <c r="C14" s="40"/>
      <c r="D14" s="41"/>
      <c r="E14" s="42"/>
      <c r="F14" s="42"/>
      <c r="G14" s="43"/>
      <c r="H14" s="3">
        <f t="shared" ref="H14:H16" si="1">F14*G14</f>
        <v>0</v>
      </c>
    </row>
    <row r="15" spans="1:8" x14ac:dyDescent="0.35">
      <c r="A15" s="1">
        <v>3</v>
      </c>
      <c r="B15" s="39"/>
      <c r="C15" s="40"/>
      <c r="D15" s="41"/>
      <c r="E15" s="42"/>
      <c r="F15" s="42"/>
      <c r="G15" s="43"/>
      <c r="H15" s="3">
        <f t="shared" si="1"/>
        <v>0</v>
      </c>
    </row>
    <row r="16" spans="1:8" x14ac:dyDescent="0.35">
      <c r="A16" s="1">
        <v>4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9" spans="1:8" x14ac:dyDescent="0.35">
      <c r="A19" s="4"/>
      <c r="B19" s="4"/>
      <c r="C19" s="4"/>
      <c r="D19" s="4"/>
      <c r="E19" s="4"/>
      <c r="F19" s="5">
        <f>F9+F17</f>
        <v>155.08000000000001</v>
      </c>
      <c r="G19" s="4"/>
      <c r="H19" s="5">
        <f>H9+H17</f>
        <v>26363.599999999999</v>
      </c>
    </row>
    <row r="21" spans="1:8" x14ac:dyDescent="0.35">
      <c r="F21" s="1" t="s">
        <v>15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30</v>
      </c>
      <c r="G23" s="1"/>
      <c r="H23" s="8">
        <f>H19-H21-H22</f>
        <v>26363.599999999999</v>
      </c>
    </row>
  </sheetData>
  <mergeCells count="2">
    <mergeCell ref="A11:H11"/>
    <mergeCell ref="A1:H1"/>
  </mergeCells>
  <conditionalFormatting sqref="D13">
    <cfRule type="duplicateValues" dxfId="46" priority="7"/>
  </conditionalFormatting>
  <conditionalFormatting sqref="D13">
    <cfRule type="duplicateValues" dxfId="45" priority="6"/>
  </conditionalFormatting>
  <conditionalFormatting sqref="D14:D16">
    <cfRule type="duplicateValues" dxfId="44" priority="5"/>
  </conditionalFormatting>
  <conditionalFormatting sqref="D14:D16">
    <cfRule type="duplicateValues" dxfId="43" priority="4"/>
  </conditionalFormatting>
  <conditionalFormatting sqref="D3:D7">
    <cfRule type="duplicateValues" dxfId="42" priority="1"/>
  </conditionalFormatting>
  <conditionalFormatting sqref="D8">
    <cfRule type="duplicateValues" dxfId="41" priority="46"/>
  </conditionalFormatting>
  <dataValidations count="1">
    <dataValidation type="custom" allowBlank="1" showInputMessage="1" prompt="拒绝重复输入 - 当前输入的内容，与本区域的其他单元格内容重复。" sqref="B13" xr:uid="{00000000-0002-0000-0600-000000000000}">
      <formula1>COUNTIF($B:$B,B13)&lt;2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zoomScaleNormal="100" workbookViewId="0">
      <selection activeCell="H8" sqref="H8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83</v>
      </c>
      <c r="C3" s="46">
        <v>44418</v>
      </c>
      <c r="D3" s="54">
        <v>17810</v>
      </c>
      <c r="E3" s="44" t="s">
        <v>75</v>
      </c>
      <c r="F3" s="42">
        <v>22.32</v>
      </c>
      <c r="G3" s="47">
        <v>170</v>
      </c>
      <c r="H3" s="3">
        <f>G3*F3</f>
        <v>3794.4</v>
      </c>
    </row>
    <row r="4" spans="1:8" x14ac:dyDescent="0.35">
      <c r="A4" s="1">
        <v>2</v>
      </c>
      <c r="B4" s="45" t="s">
        <v>83</v>
      </c>
      <c r="C4" s="46">
        <v>44418</v>
      </c>
      <c r="D4" s="54">
        <v>17794</v>
      </c>
      <c r="E4" s="44" t="s">
        <v>84</v>
      </c>
      <c r="F4" s="42">
        <v>18.559999999999999</v>
      </c>
      <c r="G4" s="47">
        <v>170</v>
      </c>
      <c r="H4" s="3">
        <f t="shared" ref="H4:H6" si="0">G4*F4</f>
        <v>3155.2</v>
      </c>
    </row>
    <row r="5" spans="1:8" x14ac:dyDescent="0.35">
      <c r="A5" s="1">
        <v>3</v>
      </c>
      <c r="B5" s="45" t="s">
        <v>83</v>
      </c>
      <c r="C5" s="46">
        <v>44418</v>
      </c>
      <c r="D5" s="54">
        <v>17776</v>
      </c>
      <c r="E5" s="44" t="s">
        <v>77</v>
      </c>
      <c r="F5" s="42">
        <v>19.68</v>
      </c>
      <c r="G5" s="47">
        <v>170</v>
      </c>
      <c r="H5" s="3">
        <f t="shared" si="0"/>
        <v>3345.6</v>
      </c>
    </row>
    <row r="6" spans="1:8" x14ac:dyDescent="0.35">
      <c r="A6" s="1">
        <v>4</v>
      </c>
      <c r="B6" s="45" t="s">
        <v>83</v>
      </c>
      <c r="C6" s="46">
        <v>44418</v>
      </c>
      <c r="D6" s="54">
        <v>17823</v>
      </c>
      <c r="E6" s="44" t="s">
        <v>75</v>
      </c>
      <c r="F6" s="42">
        <v>20.48</v>
      </c>
      <c r="G6" s="47">
        <v>170</v>
      </c>
      <c r="H6" s="3">
        <f t="shared" si="0"/>
        <v>3481.6</v>
      </c>
    </row>
    <row r="7" spans="1:8" x14ac:dyDescent="0.35">
      <c r="A7" s="6"/>
      <c r="B7" s="6"/>
      <c r="C7" s="6"/>
      <c r="D7" s="6"/>
      <c r="E7" s="7"/>
      <c r="F7" s="7">
        <f>SUM(F3:F6)</f>
        <v>81.039999999999992</v>
      </c>
      <c r="G7" s="7"/>
      <c r="H7" s="7">
        <f>SUM(H3:H6)</f>
        <v>13776.800000000001</v>
      </c>
    </row>
    <row r="9" spans="1:8" x14ac:dyDescent="0.35">
      <c r="A9" s="78" t="s">
        <v>25</v>
      </c>
      <c r="B9" s="78"/>
      <c r="C9" s="78"/>
      <c r="D9" s="78"/>
      <c r="E9" s="78"/>
      <c r="F9" s="78"/>
      <c r="G9" s="78"/>
      <c r="H9" s="78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6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1">
        <v>5</v>
      </c>
      <c r="B15" s="39"/>
      <c r="C15" s="40"/>
      <c r="D15" s="41"/>
      <c r="E15" s="42"/>
      <c r="F15" s="42"/>
      <c r="G15" s="43"/>
      <c r="H15" s="3">
        <f t="shared" si="1"/>
        <v>0</v>
      </c>
    </row>
    <row r="16" spans="1:8" x14ac:dyDescent="0.35">
      <c r="A16" s="1">
        <v>6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4"/>
      <c r="B17" s="4"/>
      <c r="C17" s="4"/>
      <c r="D17" s="4"/>
      <c r="E17" s="4"/>
      <c r="F17" s="5">
        <f>SUM(F11:F16)</f>
        <v>0</v>
      </c>
      <c r="G17" s="4"/>
      <c r="H17" s="5">
        <f>SUM(H11:H16)</f>
        <v>0</v>
      </c>
    </row>
    <row r="19" spans="1:8" x14ac:dyDescent="0.35">
      <c r="A19" s="4"/>
      <c r="B19" s="4"/>
      <c r="C19" s="4"/>
      <c r="D19" s="4"/>
      <c r="E19" s="4"/>
      <c r="F19" s="5">
        <f>F7+F17</f>
        <v>81.039999999999992</v>
      </c>
      <c r="G19" s="4"/>
      <c r="H19" s="5">
        <f>H7+H17</f>
        <v>13776.800000000001</v>
      </c>
    </row>
    <row r="20" spans="1:8" x14ac:dyDescent="0.35">
      <c r="F20" s="1"/>
      <c r="G20" s="3">
        <v>0</v>
      </c>
      <c r="H20" s="3"/>
    </row>
    <row r="21" spans="1:8" x14ac:dyDescent="0.35">
      <c r="F21" s="1"/>
      <c r="G21" s="3"/>
      <c r="H21" s="3"/>
    </row>
    <row r="22" spans="1:8" x14ac:dyDescent="0.35">
      <c r="F22" s="1"/>
      <c r="G22" s="3">
        <v>0</v>
      </c>
      <c r="H22" s="3"/>
    </row>
    <row r="23" spans="1:8" x14ac:dyDescent="0.35">
      <c r="F23" s="1"/>
      <c r="G23" s="3">
        <v>0</v>
      </c>
      <c r="H23" s="3"/>
    </row>
    <row r="24" spans="1:8" x14ac:dyDescent="0.35">
      <c r="F24" s="1" t="s">
        <v>61</v>
      </c>
      <c r="G24" s="3"/>
      <c r="H24" s="3">
        <f>SUM(G20:G23)</f>
        <v>0</v>
      </c>
    </row>
    <row r="25" spans="1:8" x14ac:dyDescent="0.35">
      <c r="F25" s="1" t="s">
        <v>30</v>
      </c>
      <c r="G25" s="1"/>
      <c r="H25" s="8">
        <f>H19-H24</f>
        <v>13776.800000000001</v>
      </c>
    </row>
  </sheetData>
  <mergeCells count="2">
    <mergeCell ref="A9:H9"/>
    <mergeCell ref="A1:H1"/>
  </mergeCells>
  <conditionalFormatting sqref="D11:D16">
    <cfRule type="duplicateValues" dxfId="40" priority="6"/>
  </conditionalFormatting>
  <conditionalFormatting sqref="D11:D16">
    <cfRule type="duplicateValues" dxfId="39" priority="5"/>
  </conditionalFormatting>
  <conditionalFormatting sqref="D3:D6">
    <cfRule type="duplicateValues" dxfId="38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selection activeCell="H6" sqref="H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82" t="s">
        <v>6</v>
      </c>
      <c r="B1" s="83"/>
      <c r="C1" s="83"/>
      <c r="D1" s="83"/>
      <c r="E1" s="83"/>
      <c r="F1" s="83"/>
      <c r="G1" s="83"/>
      <c r="H1" s="83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90</v>
      </c>
      <c r="C3" s="46">
        <v>44418</v>
      </c>
      <c r="D3" s="54">
        <v>17764</v>
      </c>
      <c r="E3" s="44" t="s">
        <v>84</v>
      </c>
      <c r="F3" s="42">
        <v>15.66</v>
      </c>
      <c r="G3" s="47">
        <v>170</v>
      </c>
      <c r="H3" s="3">
        <f>F3*G3</f>
        <v>2662.2</v>
      </c>
    </row>
    <row r="4" spans="1:8" x14ac:dyDescent="0.35">
      <c r="A4" s="1">
        <v>2</v>
      </c>
      <c r="B4" s="45" t="s">
        <v>90</v>
      </c>
      <c r="C4" s="46">
        <v>44418</v>
      </c>
      <c r="D4" s="54">
        <v>17746</v>
      </c>
      <c r="E4" s="44" t="s">
        <v>77</v>
      </c>
      <c r="F4" s="42">
        <v>17.78</v>
      </c>
      <c r="G4" s="47">
        <v>170</v>
      </c>
      <c r="H4" s="3">
        <f>F4*G4</f>
        <v>3022.6000000000004</v>
      </c>
    </row>
    <row r="5" spans="1:8" x14ac:dyDescent="0.35">
      <c r="A5" s="6"/>
      <c r="B5" s="6"/>
      <c r="C5" s="6"/>
      <c r="D5" s="6"/>
      <c r="E5" s="6"/>
      <c r="F5" s="7">
        <f>SUM(F3:F4)</f>
        <v>33.44</v>
      </c>
      <c r="G5" s="6"/>
      <c r="H5" s="7">
        <f>SUM(H3:H4)</f>
        <v>5684.8</v>
      </c>
    </row>
    <row r="7" spans="1:8" x14ac:dyDescent="0.35">
      <c r="A7" s="78" t="s">
        <v>25</v>
      </c>
      <c r="B7" s="78"/>
      <c r="C7" s="78"/>
      <c r="D7" s="78"/>
      <c r="E7" s="78"/>
      <c r="F7" s="78"/>
      <c r="G7" s="78"/>
      <c r="H7" s="78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265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287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1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33.44</v>
      </c>
      <c r="G15" s="4"/>
      <c r="H15" s="5">
        <f>H5+H13</f>
        <v>5684.8</v>
      </c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30</v>
      </c>
      <c r="G17" s="1"/>
      <c r="H17" s="8">
        <f>H15</f>
        <v>5684.8</v>
      </c>
    </row>
  </sheetData>
  <mergeCells count="2">
    <mergeCell ref="A7:H7"/>
    <mergeCell ref="A1:H1"/>
  </mergeCells>
  <conditionalFormatting sqref="D9:D10">
    <cfRule type="duplicateValues" dxfId="37" priority="6"/>
  </conditionalFormatting>
  <conditionalFormatting sqref="D3:D4">
    <cfRule type="duplicateValues" dxfId="3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2021-09-24T03:12:25Z</dcterms:modified>
</cp:coreProperties>
</file>