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9A99B02B-357F-47C2-B842-A9BFD0BDBE19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Ballast!$A$2:$H$24</definedName>
    <definedName name="_xlnm._FilterDatabase" localSheetId="3" hidden="1">Gregory!$B$2:$H$25</definedName>
    <definedName name="_xlnm._FilterDatabase" localSheetId="14" hidden="1">Mutuma!$A$2:$H$8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8" l="1"/>
  <c r="G103" i="8"/>
  <c r="E60" i="8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3" i="16"/>
  <c r="F25" i="16"/>
  <c r="L24" i="8"/>
  <c r="N11" i="8" l="1"/>
  <c r="P25" i="9"/>
  <c r="O26" i="9"/>
  <c r="P27" i="9" s="1"/>
  <c r="O25" i="9"/>
  <c r="O22" i="9"/>
  <c r="F7" i="9"/>
  <c r="H4" i="9"/>
  <c r="H5" i="9"/>
  <c r="H6" i="9"/>
  <c r="H5" i="7"/>
  <c r="D104" i="8"/>
  <c r="N23" i="14" l="1"/>
  <c r="J95" i="8"/>
  <c r="F24" i="1" l="1"/>
  <c r="H4" i="20" l="1"/>
  <c r="H5" i="20"/>
  <c r="H6" i="20"/>
  <c r="H7" i="20"/>
  <c r="H3" i="20"/>
  <c r="F8" i="20"/>
  <c r="H25" i="16"/>
  <c r="H3" i="15"/>
  <c r="N5" i="8" l="1"/>
  <c r="G94" i="8"/>
  <c r="H11" i="7" l="1"/>
  <c r="H3" i="19" l="1"/>
  <c r="F62" i="10" l="1"/>
  <c r="D12" i="8" s="1"/>
  <c r="H61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M7" i="1"/>
  <c r="G39" i="16" l="1"/>
  <c r="O15" i="8" s="1"/>
  <c r="J82" i="8" l="1"/>
  <c r="N23" i="8" l="1"/>
  <c r="H4" i="5" l="1"/>
  <c r="H5" i="5"/>
  <c r="H6" i="5"/>
  <c r="H7" i="5"/>
  <c r="H8" i="5"/>
  <c r="H9" i="5"/>
  <c r="H3" i="5"/>
  <c r="H10" i="5" s="1"/>
  <c r="F10" i="5"/>
  <c r="N18" i="8" l="1"/>
  <c r="N21" i="8"/>
  <c r="G84" i="8" l="1"/>
  <c r="O21" i="8" l="1"/>
  <c r="G46" i="16"/>
  <c r="G45" i="16"/>
  <c r="G47" i="16" s="1"/>
  <c r="H47" i="16" s="1"/>
  <c r="D84" i="8"/>
  <c r="J75" i="8"/>
  <c r="H8" i="20" l="1"/>
  <c r="G24" i="19" l="1"/>
  <c r="F5" i="3"/>
  <c r="G25" i="19" l="1"/>
  <c r="M25" i="9"/>
  <c r="M26" i="9" s="1"/>
  <c r="D44" i="8" l="1"/>
  <c r="D60" i="8" s="1"/>
  <c r="G74" i="8" l="1"/>
  <c r="O18" i="8"/>
  <c r="D74" i="8"/>
  <c r="H74" i="8" s="1"/>
  <c r="F6" i="19" l="1"/>
  <c r="F8" i="4" l="1"/>
  <c r="H4" i="4"/>
  <c r="H5" i="4"/>
  <c r="H6" i="4"/>
  <c r="H7" i="4"/>
  <c r="H3" i="4"/>
  <c r="H4" i="19"/>
  <c r="H6" i="19" s="1"/>
  <c r="H5" i="19"/>
  <c r="F7" i="7"/>
  <c r="H8" i="4" l="1"/>
  <c r="H4" i="7"/>
  <c r="H6" i="7"/>
  <c r="H3" i="7"/>
  <c r="H7" i="7" l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3" i="14" l="1"/>
  <c r="H23" i="1" l="1"/>
  <c r="H22" i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" l="1"/>
  <c r="H4" i="14" l="1"/>
  <c r="F5" i="14"/>
  <c r="D23" i="8" s="1"/>
  <c r="H4" i="6"/>
  <c r="H5" i="6"/>
  <c r="H6" i="6"/>
  <c r="H3" i="6"/>
  <c r="F7" i="6"/>
  <c r="H15" i="1"/>
  <c r="H14" i="1"/>
  <c r="H13" i="1"/>
  <c r="H7" i="6" l="1"/>
  <c r="H5" i="14"/>
  <c r="G3" i="12"/>
  <c r="H17" i="1" l="1"/>
  <c r="F5" i="13" l="1"/>
  <c r="H3" i="13"/>
  <c r="H4" i="13"/>
  <c r="H18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24" i="1" l="1"/>
  <c r="O17" i="8"/>
  <c r="O11" i="8"/>
  <c r="F4" i="18" l="1"/>
  <c r="O10" i="8" l="1"/>
  <c r="G60" i="8" l="1"/>
  <c r="F60" i="8"/>
  <c r="F17" i="5" l="1"/>
  <c r="R8" i="15" l="1"/>
  <c r="R7" i="15"/>
  <c r="F23" i="17" l="1"/>
  <c r="H21" i="17"/>
  <c r="H12" i="7" l="1"/>
  <c r="M5" i="8" l="1"/>
  <c r="H30" i="16" l="1"/>
  <c r="H22" i="17"/>
  <c r="H9" i="3" l="1"/>
  <c r="H10" i="3"/>
  <c r="O9" i="8" l="1"/>
  <c r="O23" i="8" l="1"/>
  <c r="H10" i="14"/>
  <c r="F31" i="16" l="1"/>
  <c r="D5" i="8"/>
  <c r="D20" i="8" l="1"/>
  <c r="H18" i="3"/>
  <c r="O20" i="8" l="1"/>
  <c r="F15" i="6" l="1"/>
  <c r="H12" i="6"/>
  <c r="H13" i="6"/>
  <c r="H14" i="6"/>
  <c r="F13" i="9"/>
  <c r="F13" i="11" l="1"/>
  <c r="F13" i="7"/>
  <c r="H5" i="8" s="1"/>
  <c r="F11" i="14" l="1"/>
  <c r="H23" i="8" s="1"/>
  <c r="N13" i="8" l="1"/>
  <c r="M13" i="8"/>
  <c r="M24" i="8" s="1"/>
  <c r="O13" i="8"/>
  <c r="F16" i="20" l="1"/>
  <c r="H15" i="20"/>
  <c r="O19" i="8" l="1"/>
  <c r="O5" i="8"/>
  <c r="H10" i="13"/>
  <c r="H9" i="13"/>
  <c r="F11" i="13"/>
  <c r="H21" i="8" s="1"/>
  <c r="O6" i="8"/>
  <c r="H11" i="6"/>
  <c r="H15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7" i="9" s="1"/>
  <c r="H4" i="10"/>
  <c r="H60" i="10"/>
  <c r="H3" i="10"/>
  <c r="H62" i="10" l="1"/>
  <c r="H66" i="10" s="1"/>
  <c r="H19" i="6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3" i="7" l="1"/>
  <c r="F15" i="7"/>
  <c r="F12" i="2"/>
  <c r="F14" i="2" s="1"/>
  <c r="H13" i="8" l="1"/>
  <c r="H12" i="11"/>
  <c r="H11" i="11"/>
  <c r="H13" i="11" l="1"/>
  <c r="O16" i="8"/>
  <c r="O24" i="8" s="1"/>
  <c r="F20" i="8"/>
  <c r="H14" i="20"/>
  <c r="H13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29" i="16"/>
  <c r="J6" i="8"/>
  <c r="J8" i="8"/>
  <c r="J12" i="8"/>
  <c r="J13" i="8"/>
  <c r="H9" i="8"/>
  <c r="J9" i="8" s="1"/>
  <c r="H11" i="2"/>
  <c r="H10" i="2"/>
  <c r="H9" i="2"/>
  <c r="H16" i="20" l="1"/>
  <c r="H4" i="18"/>
  <c r="H31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33" i="16"/>
  <c r="H19" i="8"/>
  <c r="J19" i="8" s="1"/>
  <c r="K19" i="8" s="1"/>
  <c r="P19" i="8" s="1"/>
  <c r="H12" i="2"/>
  <c r="H14" i="19"/>
  <c r="H16" i="19" s="1"/>
  <c r="H20" i="19" s="1"/>
  <c r="G15" i="17"/>
  <c r="H27" i="17"/>
  <c r="H19" i="20"/>
  <c r="H13" i="18"/>
  <c r="H15" i="18" s="1"/>
  <c r="H18" i="18" s="1"/>
  <c r="K16" i="8"/>
  <c r="P16" i="8" s="1"/>
  <c r="P15" i="8" l="1"/>
  <c r="H33" i="16"/>
  <c r="H12" i="9"/>
  <c r="H11" i="9"/>
  <c r="H16" i="5"/>
  <c r="H15" i="5"/>
  <c r="H20" i="8"/>
  <c r="J20" i="8" s="1"/>
  <c r="K20" i="8" s="1"/>
  <c r="P20" i="8" s="1"/>
  <c r="H15" i="12"/>
  <c r="H18" i="12" s="1"/>
  <c r="H7" i="8"/>
  <c r="H12" i="4"/>
  <c r="H16" i="4" s="1"/>
  <c r="H42" i="16" l="1"/>
  <c r="H17" i="5"/>
  <c r="H13" i="9"/>
  <c r="H15" i="9" s="1"/>
  <c r="H18" i="9" s="1"/>
  <c r="J5" i="8"/>
  <c r="H10" i="8"/>
  <c r="J10" i="8" s="1"/>
  <c r="H11" i="3"/>
  <c r="H11" i="8"/>
  <c r="J11" i="8" s="1"/>
  <c r="F15" i="9"/>
  <c r="H14" i="8"/>
  <c r="J14" i="8" s="1"/>
  <c r="J7" i="8"/>
  <c r="K25" i="8" l="1"/>
  <c r="H9" i="14"/>
  <c r="H11" i="14" s="1"/>
  <c r="F18" i="4"/>
  <c r="F16" i="15"/>
  <c r="H8" i="15"/>
  <c r="H7" i="15"/>
  <c r="H6" i="15"/>
  <c r="H5" i="15"/>
  <c r="H4" i="15"/>
  <c r="D21" i="8" l="1"/>
  <c r="F21" i="8" s="1"/>
  <c r="F13" i="13"/>
  <c r="J21" i="8" s="1"/>
  <c r="F13" i="14"/>
  <c r="H13" i="14"/>
  <c r="H17" i="14" s="1"/>
  <c r="H16" i="15"/>
  <c r="H24" i="8" l="1"/>
  <c r="H25" i="8" s="1"/>
  <c r="K21" i="8"/>
  <c r="P21" i="8" s="1"/>
  <c r="J23" i="8"/>
  <c r="J24" i="8" s="1"/>
  <c r="F19" i="5"/>
  <c r="F15" i="11"/>
  <c r="H15" i="11" l="1"/>
  <c r="H20" i="11" s="1"/>
  <c r="H13" i="13" l="1"/>
  <c r="H16" i="13" s="1"/>
  <c r="N14" i="8"/>
  <c r="F23" i="8"/>
  <c r="K23" i="8" s="1"/>
  <c r="P23" i="8" s="1"/>
  <c r="E6" i="12"/>
  <c r="H15" i="7" l="1"/>
  <c r="H19" i="7" s="1"/>
  <c r="G6" i="12"/>
  <c r="F22" i="8"/>
  <c r="K22" i="8" s="1"/>
  <c r="P22" i="8" s="1"/>
  <c r="N12" i="8"/>
  <c r="N24" i="8" s="1"/>
  <c r="D14" i="8"/>
  <c r="F14" i="8" s="1"/>
  <c r="K14" i="8" s="1"/>
  <c r="P14" i="8" s="1"/>
  <c r="D13" i="8"/>
  <c r="G10" i="12" l="1"/>
  <c r="H19" i="5"/>
  <c r="H21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D24" i="8" l="1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<sst xmlns="http://schemas.openxmlformats.org/spreadsheetml/2006/main" count="557" uniqueCount="98">
  <si>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</si>
  <si>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</si>
  <si>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</si>
  <si>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</si>
  <si>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</si>
  <si>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</si>
  <si>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</si>
  <si>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</si>
  <si>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</si>
  <si>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</si>
  <si>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</si>
  <si>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</si>
  <si>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</si>
  <si>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</si>
  <si>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</si>
  <si>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</si>
  <si>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</si>
  <si>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</si>
  <si>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</si>
  <si>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</si>
  <si>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</si>
  <si>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</si>
  <si>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</si>
  <si>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</si>
  <si>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</si>
  <si>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</si>
  <si>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</si>
  <si>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</si>
  <si>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</si>
  <si>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</si>
  <si>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</si>
  <si>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</si>
  <si>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</si>
  <si>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</si>
  <si>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</si>
  <si>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</si>
  <si>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</si>
  <si>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</si>
  <si>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</si>
  <si>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</si>
  <si>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</si>
  <si>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</si>
  <si>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</si>
  <si>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</si>
  <si>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</si>
  <si>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</si>
  <si>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</si>
  <si>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</si>
  <si>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</si>
  <si>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</si>
  <si>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</si>
  <si>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</si>
  <si>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</si>
  <si>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</si>
  <si>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</si>
  <si>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</si>
  <si>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</si>
  <si>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</si>
  <si>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</si>
  <si>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</si>
  <si>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</si>
  <si>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</si>
  <si>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</si>
  <si>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</si>
  <si>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</si>
  <si>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</si>
  <si>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</si>
  <si>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</si>
  <si>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</si>
  <si>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</si>
  <si>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</si>
  <si>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</si>
  <si>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</si>
  <si>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</si>
  <si>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</si>
  <si>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</si>
  <si>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</si>
  <si>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</si>
  <si>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</si>
  <si>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</si>
  <si>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</si>
  <si>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</si>
  <si>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</si>
  <si>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</si>
  <si>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</si>
  <si>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</si>
  <si>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</si>
  <si>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</si>
  <si>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</si>
  <si>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</si>
  <si>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</si>
  <si>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</si>
  <si>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14-20</t>
  </si>
  <si>
    <t>3-10</t>
  </si>
  <si>
    <t>KBP 138Q</t>
  </si>
  <si>
    <t>0-40</t>
  </si>
  <si>
    <t>0-5</t>
  </si>
  <si>
    <t>KAT 901C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</si>
</sst>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473"/>
  <sheetViews>
    <sheetView tabSelected="1" workbookViewId="0">
      <selection activeCell="H24" sqref="A1:H24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1" t="s">
        <v>6</v>
      </c>
      <c r="B1" s="71"/>
      <c r="C1" s="71"/>
      <c r="D1" s="71"/>
      <c r="E1" s="71"/>
      <c r="F1" s="71"/>
      <c r="G1" s="71"/>
      <c r="H1" s="71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66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73"/>
      <c r="P2" s="73"/>
      <c r="Q2" s="73"/>
      <c r="R2" s="73"/>
      <c r="S2" s="73"/>
      <c r="T2" s="73"/>
      <c r="U2" s="73"/>
      <c r="V2" s="73"/>
      <c r="W2" s="73"/>
      <c r="X2" s="73"/>
      <c r="Y2" s="53"/>
      <c r="Z2" s="73"/>
      <c r="AA2" s="73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45" t="s">
        <v>68</v>
      </c>
      <c r="C3" s="46">
        <v>44435</v>
      </c>
      <c r="D3" s="41">
        <v>21395</v>
      </c>
      <c r="E3" s="44" t="s">
        <v>92</v>
      </c>
      <c r="F3" s="42">
        <v>20.260000000000002</v>
      </c>
      <c r="G3" s="47">
        <v>170</v>
      </c>
      <c r="H3" s="11">
        <f t="shared" ref="H3:H23" si="0">G3*F3</f>
        <v>3444.2000000000003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45" t="s">
        <v>68</v>
      </c>
      <c r="C4" s="46">
        <v>44436</v>
      </c>
      <c r="D4" s="41">
        <v>21423</v>
      </c>
      <c r="E4" s="44" t="s">
        <v>93</v>
      </c>
      <c r="F4" s="42">
        <v>21.86</v>
      </c>
      <c r="G4" s="47">
        <v>170</v>
      </c>
      <c r="H4" s="11">
        <f t="shared" si="0"/>
        <v>3716.2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45" t="s">
        <v>68</v>
      </c>
      <c r="C5" s="46">
        <v>44405</v>
      </c>
      <c r="D5" s="41">
        <v>21463</v>
      </c>
      <c r="E5" s="44" t="s">
        <v>92</v>
      </c>
      <c r="F5" s="42">
        <v>21.82</v>
      </c>
      <c r="G5" s="47">
        <v>170</v>
      </c>
      <c r="H5" s="11">
        <f t="shared" si="0"/>
        <v>3709.4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45" t="s">
        <v>68</v>
      </c>
      <c r="C6" s="46">
        <v>44436</v>
      </c>
      <c r="D6" s="41">
        <v>21445</v>
      </c>
      <c r="E6" s="44" t="s">
        <v>93</v>
      </c>
      <c r="F6" s="42">
        <v>22.72</v>
      </c>
      <c r="G6" s="47">
        <v>170</v>
      </c>
      <c r="H6" s="11">
        <f t="shared" si="0"/>
        <v>3862.3999999999996</v>
      </c>
      <c r="L6" s="50"/>
      <c r="M6" s="50">
        <v>100</v>
      </c>
      <c r="N6" s="52">
        <v>25000</v>
      </c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45" t="s">
        <v>69</v>
      </c>
      <c r="C7" s="46">
        <v>44437</v>
      </c>
      <c r="D7" s="41">
        <v>21450</v>
      </c>
      <c r="E7" s="44" t="s">
        <v>93</v>
      </c>
      <c r="F7" s="42">
        <v>18.239999999999998</v>
      </c>
      <c r="G7" s="47">
        <v>170</v>
      </c>
      <c r="H7" s="11">
        <f t="shared" si="0"/>
        <v>3100.7999999999997</v>
      </c>
      <c r="L7" s="50"/>
      <c r="M7" s="51">
        <f>(N7*M6)/N6</f>
        <v>32</v>
      </c>
      <c r="N7" s="52">
        <v>8000</v>
      </c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45" t="s">
        <v>69</v>
      </c>
      <c r="C8" s="46">
        <v>44436</v>
      </c>
      <c r="D8" s="41">
        <v>21467</v>
      </c>
      <c r="E8" s="44" t="s">
        <v>92</v>
      </c>
      <c r="F8" s="42">
        <v>21.06</v>
      </c>
      <c r="G8" s="47">
        <v>170</v>
      </c>
      <c r="H8" s="11">
        <f t="shared" si="0"/>
        <v>3580.2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45" t="s">
        <v>69</v>
      </c>
      <c r="C9" s="46">
        <v>44436</v>
      </c>
      <c r="D9" s="41">
        <v>21432</v>
      </c>
      <c r="E9" s="44" t="s">
        <v>93</v>
      </c>
      <c r="F9" s="42">
        <v>19.46</v>
      </c>
      <c r="G9" s="47">
        <v>170</v>
      </c>
      <c r="H9" s="11">
        <f t="shared" si="0"/>
        <v>3308.2000000000003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45" t="s">
        <v>69</v>
      </c>
      <c r="C10" s="46">
        <v>44435</v>
      </c>
      <c r="D10" s="41">
        <v>21381</v>
      </c>
      <c r="E10" s="44" t="s">
        <v>92</v>
      </c>
      <c r="F10" s="42">
        <v>18.12</v>
      </c>
      <c r="G10" s="47">
        <v>170</v>
      </c>
      <c r="H10" s="11">
        <f t="shared" si="0"/>
        <v>3080.4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45" t="s">
        <v>94</v>
      </c>
      <c r="C11" s="46">
        <v>44433</v>
      </c>
      <c r="D11" s="41">
        <v>20924</v>
      </c>
      <c r="E11" s="44" t="s">
        <v>93</v>
      </c>
      <c r="F11" s="42">
        <v>22.62</v>
      </c>
      <c r="G11" s="47">
        <v>170</v>
      </c>
      <c r="H11" s="11">
        <f t="shared" si="0"/>
        <v>3845.4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45" t="s">
        <v>94</v>
      </c>
      <c r="C12" s="46">
        <v>44433</v>
      </c>
      <c r="D12" s="41">
        <v>20762</v>
      </c>
      <c r="E12" s="44" t="s">
        <v>93</v>
      </c>
      <c r="F12" s="42">
        <v>24.26</v>
      </c>
      <c r="G12" s="47">
        <v>170</v>
      </c>
      <c r="H12" s="11">
        <f t="shared" si="0"/>
        <v>4124.2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45" t="s">
        <v>69</v>
      </c>
      <c r="C13" s="46">
        <v>44435</v>
      </c>
      <c r="D13" s="41">
        <v>21347</v>
      </c>
      <c r="E13" s="44" t="s">
        <v>95</v>
      </c>
      <c r="F13" s="42">
        <v>23.78</v>
      </c>
      <c r="G13" s="47">
        <v>170</v>
      </c>
      <c r="H13" s="11">
        <f t="shared" si="0"/>
        <v>4042.6000000000004</v>
      </c>
      <c r="L13" s="50"/>
      <c r="M13" s="50"/>
      <c r="N13" s="52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45" t="s">
        <v>69</v>
      </c>
      <c r="C14" s="46">
        <v>44435</v>
      </c>
      <c r="D14" s="41">
        <v>21317</v>
      </c>
      <c r="E14" s="44" t="s">
        <v>95</v>
      </c>
      <c r="F14" s="42">
        <v>23.08</v>
      </c>
      <c r="G14" s="47">
        <v>170</v>
      </c>
      <c r="H14" s="11">
        <f t="shared" si="0"/>
        <v>3923.6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45" t="s">
        <v>69</v>
      </c>
      <c r="C15" s="46">
        <v>44435</v>
      </c>
      <c r="D15" s="41">
        <v>21302</v>
      </c>
      <c r="E15" s="44" t="s">
        <v>96</v>
      </c>
      <c r="F15" s="42">
        <v>24.48</v>
      </c>
      <c r="G15" s="47">
        <v>170</v>
      </c>
      <c r="H15" s="11">
        <f t="shared" si="0"/>
        <v>4161.6000000000004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45" t="s">
        <v>69</v>
      </c>
      <c r="C16" s="46">
        <v>44435</v>
      </c>
      <c r="D16" s="41">
        <v>21263</v>
      </c>
      <c r="E16" s="44" t="s">
        <v>96</v>
      </c>
      <c r="F16" s="42">
        <v>22.32</v>
      </c>
      <c r="G16" s="47">
        <v>170</v>
      </c>
      <c r="H16" s="11">
        <f>G16*F16</f>
        <v>3794.4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45" t="s">
        <v>68</v>
      </c>
      <c r="C17" s="46">
        <v>44435</v>
      </c>
      <c r="D17" s="41">
        <v>21269</v>
      </c>
      <c r="E17" s="44" t="s">
        <v>96</v>
      </c>
      <c r="F17" s="42">
        <v>24.86</v>
      </c>
      <c r="G17" s="47">
        <v>170</v>
      </c>
      <c r="H17" s="11">
        <f t="shared" si="0"/>
        <v>4226.2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45" t="s">
        <v>68</v>
      </c>
      <c r="C18" s="46">
        <v>44435</v>
      </c>
      <c r="D18" s="41">
        <v>21286</v>
      </c>
      <c r="E18" s="44" t="s">
        <v>96</v>
      </c>
      <c r="F18" s="42">
        <v>24.78</v>
      </c>
      <c r="G18" s="47">
        <v>170</v>
      </c>
      <c r="H18" s="11">
        <f t="shared" si="0"/>
        <v>4212.6000000000004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x14ac:dyDescent="0.35">
      <c r="A19" s="45">
        <v>17</v>
      </c>
      <c r="B19" s="45" t="s">
        <v>68</v>
      </c>
      <c r="C19" s="46">
        <v>44435</v>
      </c>
      <c r="D19" s="41">
        <v>21307</v>
      </c>
      <c r="E19" s="44" t="s">
        <v>96</v>
      </c>
      <c r="F19" s="42">
        <v>25.5</v>
      </c>
      <c r="G19" s="47">
        <v>170</v>
      </c>
      <c r="H19" s="11">
        <f t="shared" si="0"/>
        <v>4335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0" spans="1:33" x14ac:dyDescent="0.35">
      <c r="A20" s="45">
        <v>18</v>
      </c>
      <c r="B20" s="45" t="s">
        <v>68</v>
      </c>
      <c r="C20" s="46">
        <v>44435</v>
      </c>
      <c r="D20" s="41">
        <v>21320</v>
      </c>
      <c r="E20" s="44" t="s">
        <v>95</v>
      </c>
      <c r="F20" s="42">
        <v>25.14</v>
      </c>
      <c r="G20" s="47">
        <v>170</v>
      </c>
      <c r="H20" s="11">
        <f t="shared" si="0"/>
        <v>4273.8</v>
      </c>
      <c r="L20" s="50"/>
      <c r="M20" s="50"/>
      <c r="N20" s="54"/>
      <c r="O20" s="55"/>
      <c r="P20" s="50"/>
      <c r="Q20" s="55"/>
      <c r="R20" s="52"/>
      <c r="S20" s="55"/>
      <c r="T20" s="50"/>
      <c r="U20" s="50"/>
      <c r="V20" s="50"/>
      <c r="W20" s="55"/>
      <c r="X20" s="50"/>
      <c r="Y20" s="50"/>
      <c r="Z20" s="55"/>
      <c r="AA20" s="51"/>
      <c r="AB20" s="50"/>
      <c r="AC20" s="50"/>
      <c r="AD20" s="50"/>
      <c r="AE20" s="50"/>
      <c r="AF20" s="51"/>
      <c r="AG20" s="50"/>
    </row>
    <row r="21" spans="1:33" x14ac:dyDescent="0.35">
      <c r="A21" s="45">
        <v>19</v>
      </c>
      <c r="B21" s="45" t="s">
        <v>68</v>
      </c>
      <c r="C21" s="46">
        <v>44435</v>
      </c>
      <c r="D21" s="41">
        <v>21346</v>
      </c>
      <c r="E21" s="44" t="s">
        <v>95</v>
      </c>
      <c r="F21" s="42">
        <v>24.88</v>
      </c>
      <c r="G21" s="47">
        <v>170</v>
      </c>
      <c r="H21" s="11">
        <f t="shared" si="0"/>
        <v>4229.5999999999995</v>
      </c>
      <c r="L21" s="50"/>
      <c r="M21" s="50"/>
      <c r="N21" s="54"/>
      <c r="O21" s="55"/>
      <c r="P21" s="50"/>
      <c r="Q21" s="55"/>
      <c r="R21" s="52"/>
      <c r="S21" s="55"/>
      <c r="T21" s="50"/>
      <c r="U21" s="50"/>
      <c r="V21" s="50"/>
      <c r="W21" s="55"/>
      <c r="X21" s="50"/>
      <c r="Y21" s="50"/>
      <c r="Z21" s="55"/>
      <c r="AA21" s="51"/>
      <c r="AB21" s="50"/>
      <c r="AC21" s="50"/>
      <c r="AD21" s="50"/>
      <c r="AE21" s="50"/>
      <c r="AF21" s="51"/>
      <c r="AG21" s="50"/>
    </row>
    <row r="22" spans="1:33" x14ac:dyDescent="0.35">
      <c r="A22" s="45">
        <v>20</v>
      </c>
      <c r="B22" s="45" t="s">
        <v>97</v>
      </c>
      <c r="C22" s="46">
        <v>44433</v>
      </c>
      <c r="D22" s="41">
        <v>20972</v>
      </c>
      <c r="E22" s="44" t="s">
        <v>92</v>
      </c>
      <c r="F22" s="42">
        <v>20.420000000000002</v>
      </c>
      <c r="G22" s="47">
        <v>170</v>
      </c>
      <c r="H22" s="11">
        <f t="shared" si="0"/>
        <v>3471.4</v>
      </c>
      <c r="L22" s="50"/>
      <c r="M22" s="50"/>
      <c r="N22" s="54"/>
      <c r="O22" s="55"/>
      <c r="P22" s="50"/>
      <c r="Q22" s="55"/>
      <c r="R22" s="52"/>
      <c r="S22" s="55"/>
      <c r="T22" s="50"/>
      <c r="U22" s="50"/>
      <c r="V22" s="50"/>
      <c r="W22" s="55"/>
      <c r="X22" s="50"/>
      <c r="Y22" s="50"/>
      <c r="Z22" s="55"/>
      <c r="AA22" s="51"/>
      <c r="AB22" s="50"/>
      <c r="AC22" s="50"/>
      <c r="AD22" s="50"/>
      <c r="AE22" s="50"/>
      <c r="AF22" s="51"/>
      <c r="AG22" s="50"/>
    </row>
    <row r="23" spans="1:33" x14ac:dyDescent="0.35">
      <c r="A23" s="45">
        <v>21</v>
      </c>
      <c r="B23" s="45" t="s">
        <v>97</v>
      </c>
      <c r="C23" s="46">
        <v>44435</v>
      </c>
      <c r="D23" s="41">
        <v>21335</v>
      </c>
      <c r="E23" s="44" t="s">
        <v>95</v>
      </c>
      <c r="F23" s="42">
        <v>20.3</v>
      </c>
      <c r="G23" s="47">
        <v>170</v>
      </c>
      <c r="H23" s="11">
        <f t="shared" si="0"/>
        <v>3451</v>
      </c>
      <c r="L23" s="50"/>
      <c r="M23" s="50"/>
      <c r="N23" s="54"/>
      <c r="O23" s="55"/>
      <c r="P23" s="50"/>
      <c r="Q23" s="55"/>
      <c r="R23" s="52"/>
      <c r="S23" s="55"/>
      <c r="T23" s="50"/>
      <c r="U23" s="50"/>
      <c r="V23" s="50"/>
      <c r="W23" s="55"/>
      <c r="X23" s="50"/>
      <c r="Y23" s="50"/>
      <c r="Z23" s="55"/>
      <c r="AA23" s="51"/>
      <c r="AB23" s="50"/>
      <c r="AC23" s="50"/>
      <c r="AD23" s="50"/>
      <c r="AE23" s="50"/>
      <c r="AF23" s="51"/>
      <c r="AG23" s="50"/>
    </row>
    <row r="24" spans="1:33" ht="15" customHeight="1" x14ac:dyDescent="0.35">
      <c r="A24" s="45"/>
      <c r="B24" s="45"/>
      <c r="C24" s="69" t="s">
        <v>71</v>
      </c>
      <c r="D24" s="70"/>
      <c r="E24" s="70"/>
      <c r="F24" s="58">
        <f>SUM(F3:F23)</f>
        <v>469.96000000000004</v>
      </c>
      <c r="G24" s="47"/>
      <c r="H24" s="49">
        <f>SUM(H3:H23)</f>
        <v>79893.2</v>
      </c>
      <c r="L24" s="50"/>
      <c r="M24" s="50"/>
      <c r="N24" s="54"/>
      <c r="O24" s="55"/>
      <c r="P24" s="50"/>
      <c r="Q24" s="55"/>
      <c r="R24" s="52"/>
      <c r="S24" s="55"/>
      <c r="T24" s="50"/>
      <c r="U24" s="50"/>
      <c r="V24" s="50"/>
      <c r="W24" s="55"/>
      <c r="X24" s="50"/>
      <c r="Y24" s="50"/>
      <c r="Z24" s="55"/>
      <c r="AA24" s="51"/>
      <c r="AB24" s="50"/>
      <c r="AC24" s="50"/>
      <c r="AD24" s="50"/>
      <c r="AE24" s="50"/>
      <c r="AF24" s="51"/>
      <c r="AG24" s="50"/>
    </row>
    <row r="27" spans="1:33" x14ac:dyDescent="0.35">
      <c r="H27" s="68"/>
    </row>
    <row r="1048473" spans="3:3" x14ac:dyDescent="0.35">
      <c r="C1048473" s="46">
        <v>44418</v>
      </c>
    </row>
  </sheetData>
  <sortState xmlns:xlrd2="http://schemas.microsoft.com/office/spreadsheetml/2017/richdata2" ref="B3:G14">
    <sortCondition ref="B3:B14"/>
  </sortState>
  <mergeCells count="9">
    <mergeCell ref="C24:E24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22:D23">
    <cfRule type="duplicateValues" dxfId="82" priority="73"/>
  </conditionalFormatting>
  <conditionalFormatting sqref="D3:D21">
    <cfRule type="duplicateValues" dxfId="81" priority="74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topLeftCell="A10" workbookViewId="0">
      <selection activeCell="H18" sqref="H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1" t="s">
        <v>23</v>
      </c>
      <c r="B8" s="71"/>
      <c r="C8" s="71"/>
      <c r="D8" s="71"/>
      <c r="E8" s="71"/>
      <c r="F8" s="71"/>
      <c r="G8" s="71"/>
      <c r="H8" s="71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4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64"/>
      <c r="P18" s="10"/>
    </row>
    <row r="19" spans="4:16" x14ac:dyDescent="0.35">
      <c r="F19" s="1" t="s">
        <v>78</v>
      </c>
      <c r="G19" s="1"/>
      <c r="H19" s="3"/>
      <c r="O19" s="64"/>
      <c r="P19" s="10"/>
    </row>
    <row r="20" spans="4:16" x14ac:dyDescent="0.35">
      <c r="F20" s="32" t="s">
        <v>28</v>
      </c>
      <c r="G20" s="32"/>
      <c r="H20" s="63">
        <f>H16-H17-H19-H18</f>
        <v>0</v>
      </c>
      <c r="O20" s="64">
        <v>44423</v>
      </c>
      <c r="P20" s="10">
        <v>10000</v>
      </c>
    </row>
    <row r="21" spans="4:16" x14ac:dyDescent="0.35">
      <c r="O21" s="64">
        <v>44423</v>
      </c>
      <c r="P21" s="10">
        <v>7500</v>
      </c>
    </row>
    <row r="22" spans="4:16" x14ac:dyDescent="0.35">
      <c r="D22" s="32" t="s">
        <v>73</v>
      </c>
      <c r="E22" s="32" t="s">
        <v>74</v>
      </c>
      <c r="F22" s="57" t="s">
        <v>75</v>
      </c>
      <c r="G22" s="57" t="s">
        <v>76</v>
      </c>
      <c r="H22" s="57" t="s">
        <v>77</v>
      </c>
      <c r="O22" s="64">
        <v>44422</v>
      </c>
      <c r="P22" s="10">
        <v>10000</v>
      </c>
    </row>
    <row r="23" spans="4:16" x14ac:dyDescent="0.35">
      <c r="D23" s="1" t="s">
        <v>70</v>
      </c>
      <c r="E23" s="3"/>
      <c r="F23" s="3"/>
      <c r="G23" s="3"/>
      <c r="H23" s="1"/>
      <c r="O23" s="64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30</v>
      </c>
      <c r="E25" s="32"/>
      <c r="F25" s="32"/>
      <c r="G25" s="63">
        <f>SUM(G23:G24)</f>
        <v>0</v>
      </c>
      <c r="H25" s="63"/>
    </row>
  </sheetData>
  <mergeCells count="2">
    <mergeCell ref="A8:H8"/>
    <mergeCell ref="A1:H1"/>
  </mergeCells>
  <conditionalFormatting sqref="D10">
    <cfRule type="duplicateValues" dxfId="46" priority="3"/>
  </conditionalFormatting>
  <conditionalFormatting sqref="D10">
    <cfRule type="duplicateValues" dxfId="45" priority="4"/>
  </conditionalFormatting>
  <conditionalFormatting sqref="D11:D12">
    <cfRule type="duplicateValues" dxfId="44" priority="5"/>
  </conditionalFormatting>
  <conditionalFormatting sqref="D5">
    <cfRule type="duplicateValues" dxfId="43" priority="71"/>
  </conditionalFormatting>
  <conditionalFormatting sqref="D4">
    <cfRule type="duplicateValues" dxfId="42" priority="2"/>
  </conditionalFormatting>
  <conditionalFormatting sqref="D3">
    <cfRule type="duplicateValues" dxfId="41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workbookViewId="0">
      <selection activeCell="H16" sqref="H1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47">
        <f>G3*F3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47">
        <f t="shared" ref="H4:H6" si="0">G4*F4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47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47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/>
      <c r="H11" s="3">
        <f t="shared" ref="H11" si="1">F11*G11</f>
        <v>0</v>
      </c>
    </row>
    <row r="12" spans="1:8" x14ac:dyDescent="0.35">
      <c r="A12" s="1">
        <v>2</v>
      </c>
      <c r="B12" s="33"/>
      <c r="C12" s="34"/>
      <c r="D12" s="33"/>
      <c r="E12" s="33"/>
      <c r="F12" s="35"/>
      <c r="G12" s="3"/>
      <c r="H12" s="3">
        <f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8" x14ac:dyDescent="0.35">
      <c r="A14" s="19"/>
      <c r="B14" s="19"/>
      <c r="C14" s="19"/>
      <c r="D14" s="19"/>
      <c r="E14" s="19"/>
      <c r="F14" s="20"/>
      <c r="G14" s="19"/>
      <c r="H14" s="20"/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5"/>
      <c r="H15" s="5">
        <f>H7+H13</f>
        <v>0</v>
      </c>
    </row>
    <row r="16" spans="1:8" x14ac:dyDescent="0.35">
      <c r="F16" s="1" t="s">
        <v>15</v>
      </c>
      <c r="G16" s="1"/>
      <c r="H16" s="3"/>
    </row>
    <row r="17" spans="6:8" x14ac:dyDescent="0.35">
      <c r="F17" s="1" t="s">
        <v>40</v>
      </c>
      <c r="G17" s="1"/>
      <c r="H17" s="3">
        <v>0</v>
      </c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H15-H16-H18-H17</f>
        <v>0</v>
      </c>
    </row>
  </sheetData>
  <mergeCells count="2">
    <mergeCell ref="A9:H9"/>
    <mergeCell ref="A1:H1"/>
  </mergeCells>
  <conditionalFormatting sqref="D11">
    <cfRule type="duplicateValues" dxfId="40" priority="5"/>
  </conditionalFormatting>
  <conditionalFormatting sqref="D11">
    <cfRule type="duplicateValues" dxfId="39" priority="6"/>
  </conditionalFormatting>
  <conditionalFormatting sqref="D6">
    <cfRule type="duplicateValues" dxfId="38" priority="1"/>
  </conditionalFormatting>
  <conditionalFormatting sqref="D3:D5">
    <cfRule type="duplicateValues" dxfId="37" priority="2"/>
  </conditionalFormatting>
  <dataValidations count="1">
    <dataValidation type="custom" allowBlank="1" showInputMessage="1" prompt="拒绝重复输入 - 当前输入的内容，与本区域的其他单元格内容重复。" sqref="B11" xr:uid="{00000000-0002-0000-0A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1"/>
  <sheetViews>
    <sheetView workbookViewId="0">
      <selection activeCell="K7" sqref="K7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97</v>
      </c>
      <c r="C3" s="46">
        <v>44433</v>
      </c>
      <c r="D3" s="41">
        <v>20972</v>
      </c>
      <c r="E3" s="44" t="s">
        <v>92</v>
      </c>
      <c r="F3" s="42">
        <v>20.420000000000002</v>
      </c>
      <c r="G3" s="47">
        <v>170</v>
      </c>
      <c r="H3" s="11">
        <f>G3*F3</f>
        <v>3471.4</v>
      </c>
    </row>
    <row r="4" spans="1:8" x14ac:dyDescent="0.35">
      <c r="A4" s="1">
        <v>2</v>
      </c>
      <c r="B4" s="45" t="s">
        <v>97</v>
      </c>
      <c r="C4" s="46">
        <v>44435</v>
      </c>
      <c r="D4" s="41">
        <v>21335</v>
      </c>
      <c r="E4" s="44" t="s">
        <v>95</v>
      </c>
      <c r="F4" s="42">
        <v>20.3</v>
      </c>
      <c r="G4" s="47">
        <v>170</v>
      </c>
      <c r="H4" s="11">
        <f t="shared" ref="H4:H7" si="0">G4*F4</f>
        <v>3451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11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11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40.72</v>
      </c>
      <c r="G8" s="6"/>
      <c r="H8" s="7">
        <f>SUM(H3:H7)</f>
        <v>6922.4</v>
      </c>
    </row>
    <row r="11" spans="1:8" x14ac:dyDescent="0.35">
      <c r="A11" s="71" t="s">
        <v>23</v>
      </c>
      <c r="B11" s="71"/>
      <c r="C11" s="71"/>
      <c r="D11" s="71"/>
      <c r="E11" s="71"/>
      <c r="F11" s="71"/>
      <c r="G11" s="71"/>
      <c r="H11" s="71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2"/>
      <c r="C13" s="2"/>
      <c r="D13" s="1"/>
      <c r="E13" s="1"/>
      <c r="F13" s="3"/>
      <c r="G13" s="3">
        <v>298</v>
      </c>
      <c r="H13" s="3">
        <f t="shared" ref="H13:H15" si="1">F13*G13</f>
        <v>0</v>
      </c>
    </row>
    <row r="14" spans="1:8" x14ac:dyDescent="0.35">
      <c r="A14" s="1">
        <v>2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3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SUM(F13:F15)</f>
        <v>0</v>
      </c>
      <c r="G16" s="4"/>
      <c r="H16" s="5">
        <f>SUM(H13:H15)</f>
        <v>0</v>
      </c>
    </row>
    <row r="18" spans="6:12" x14ac:dyDescent="0.35">
      <c r="F18" s="1" t="s">
        <v>15</v>
      </c>
      <c r="G18" s="1"/>
      <c r="H18" s="3">
        <v>0</v>
      </c>
    </row>
    <row r="19" spans="6:12" x14ac:dyDescent="0.35">
      <c r="F19" s="1" t="s">
        <v>28</v>
      </c>
      <c r="G19" s="1"/>
      <c r="H19" s="8">
        <f>H16-H18</f>
        <v>0</v>
      </c>
    </row>
    <row r="20" spans="6:12" x14ac:dyDescent="0.35">
      <c r="I20" t="s">
        <v>45</v>
      </c>
    </row>
    <row r="21" spans="6:12" x14ac:dyDescent="0.35">
      <c r="L21">
        <v>7000</v>
      </c>
    </row>
  </sheetData>
  <mergeCells count="2">
    <mergeCell ref="A11:H11"/>
    <mergeCell ref="A1:H1"/>
  </mergeCells>
  <conditionalFormatting sqref="D15">
    <cfRule type="duplicateValues" dxfId="36" priority="32"/>
  </conditionalFormatting>
  <conditionalFormatting sqref="D14">
    <cfRule type="duplicateValues" dxfId="35" priority="31"/>
  </conditionalFormatting>
  <conditionalFormatting sqref="D13">
    <cfRule type="duplicateValues" dxfId="34" priority="30"/>
  </conditionalFormatting>
  <conditionalFormatting sqref="D5:D6">
    <cfRule type="duplicateValues" dxfId="33" priority="2"/>
  </conditionalFormatting>
  <conditionalFormatting sqref="D7">
    <cfRule type="duplicateValues" dxfId="32" priority="82"/>
  </conditionalFormatting>
  <conditionalFormatting sqref="D3:D4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L16" sqref="L16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49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9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30" priority="12"/>
  </conditionalFormatting>
  <conditionalFormatting sqref="D4">
    <cfRule type="duplicateValues" dxfId="29" priority="7"/>
  </conditionalFormatting>
  <conditionalFormatting sqref="D3">
    <cfRule type="duplicateValues" dxfId="28" priority="3"/>
  </conditionalFormatting>
  <conditionalFormatting sqref="D9">
    <cfRule type="duplicateValues" dxfId="27" priority="1"/>
  </conditionalFormatting>
  <conditionalFormatting sqref="D9">
    <cfRule type="duplicateValues" dxfId="26" priority="2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B3" sqref="B3:G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H7-H17</f>
        <v>0</v>
      </c>
    </row>
  </sheetData>
  <mergeCells count="2">
    <mergeCell ref="A1:H1"/>
    <mergeCell ref="A9:H9"/>
  </mergeCells>
  <conditionalFormatting sqref="D14">
    <cfRule type="duplicateValues" dxfId="25" priority="19"/>
  </conditionalFormatting>
  <conditionalFormatting sqref="D11">
    <cfRule type="duplicateValues" dxfId="24" priority="12"/>
  </conditionalFormatting>
  <conditionalFormatting sqref="D11">
    <cfRule type="duplicateValues" dxfId="23" priority="11"/>
  </conditionalFormatting>
  <conditionalFormatting sqref="D13">
    <cfRule type="duplicateValues" dxfId="22" priority="16"/>
  </conditionalFormatting>
  <conditionalFormatting sqref="D12">
    <cfRule type="duplicateValues" dxfId="21" priority="13"/>
  </conditionalFormatting>
  <conditionalFormatting sqref="D3:D4">
    <cfRule type="duplicateValues" dxfId="20" priority="2"/>
  </conditionalFormatting>
  <conditionalFormatting sqref="D5">
    <cfRule type="duplicateValues" dxfId="19" priority="1"/>
  </conditionalFormatting>
  <conditionalFormatting sqref="D6">
    <cfRule type="duplicateValues" dxfId="18" priority="77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1" t="s">
        <v>23</v>
      </c>
      <c r="B10" s="71"/>
      <c r="C10" s="71"/>
      <c r="D10" s="71"/>
      <c r="E10" s="71"/>
      <c r="F10" s="71"/>
      <c r="G10" s="71"/>
      <c r="H10" s="71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59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28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46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7" priority="20"/>
  </conditionalFormatting>
  <conditionalFormatting sqref="D7">
    <cfRule type="duplicateValues" dxfId="16" priority="3"/>
  </conditionalFormatting>
  <conditionalFormatting sqref="D3:D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28</v>
      </c>
      <c r="G16" s="1"/>
      <c r="H16" s="8">
        <f>H14-H15</f>
        <v>0</v>
      </c>
      <c r="N16" t="s">
        <v>34</v>
      </c>
    </row>
  </sheetData>
  <mergeCells count="2">
    <mergeCell ref="A7:H7"/>
    <mergeCell ref="A1:H1"/>
  </mergeCells>
  <conditionalFormatting sqref="D9">
    <cfRule type="duplicateValues" dxfId="14" priority="6"/>
  </conditionalFormatting>
  <conditionalFormatting sqref="D3:D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7"/>
  <sheetViews>
    <sheetView workbookViewId="0">
      <selection activeCell="M16" sqref="M16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19</v>
      </c>
      <c r="G16" s="1"/>
      <c r="H16" s="3"/>
    </row>
    <row r="17" spans="6:16" x14ac:dyDescent="0.35">
      <c r="F17" s="1" t="s">
        <v>16</v>
      </c>
      <c r="G17" s="1"/>
      <c r="H17" s="3"/>
    </row>
    <row r="18" spans="6:16" x14ac:dyDescent="0.35">
      <c r="F18" s="1" t="s">
        <v>28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3:D6">
    <cfRule type="duplicateValues" dxfId="12" priority="4"/>
  </conditionalFormatting>
  <conditionalFormatting sqref="D11">
    <cfRule type="duplicateValues" dxfId="11" priority="1"/>
  </conditionalFormatting>
  <conditionalFormatting sqref="D11">
    <cfRule type="duplicateValues" dxfId="10" priority="2"/>
  </conditionalFormatting>
  <conditionalFormatting sqref="D12">
    <cfRule type="duplicateValues" dxfId="9" priority="3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H18" sqref="H18:H19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/>
    </row>
    <row r="18" spans="6:8" x14ac:dyDescent="0.35">
      <c r="F18" s="1" t="s">
        <v>40</v>
      </c>
      <c r="G18" s="1"/>
      <c r="H18" s="3"/>
    </row>
    <row r="19" spans="6:8" x14ac:dyDescent="0.35">
      <c r="F19" s="1" t="s">
        <v>16</v>
      </c>
      <c r="G19" s="1"/>
      <c r="H19" s="3"/>
    </row>
    <row r="20" spans="6:8" x14ac:dyDescent="0.35">
      <c r="F20" s="1" t="s">
        <v>28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1" t="s">
        <v>6</v>
      </c>
      <c r="B1" s="71"/>
      <c r="C1" s="71"/>
      <c r="D1" s="71"/>
      <c r="E1" s="71"/>
      <c r="F1" s="71"/>
      <c r="G1" s="71"/>
      <c r="M1" s="71" t="s">
        <v>6</v>
      </c>
      <c r="N1" s="71"/>
      <c r="O1" s="71"/>
      <c r="P1" s="71"/>
      <c r="Q1" s="71"/>
      <c r="R1" s="71"/>
      <c r="S1" s="71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1" t="s">
        <v>23</v>
      </c>
      <c r="B13" s="71"/>
      <c r="C13" s="71"/>
      <c r="D13" s="71"/>
      <c r="E13" s="71"/>
      <c r="F13" s="71"/>
      <c r="G13" s="71"/>
      <c r="H13" s="71"/>
      <c r="M13" s="71" t="s">
        <v>23</v>
      </c>
      <c r="N13" s="71"/>
      <c r="O13" s="71"/>
      <c r="P13" s="71"/>
      <c r="Q13" s="71"/>
      <c r="R13" s="71"/>
      <c r="S13" s="71"/>
      <c r="T13" s="71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E18" sqref="E18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1" t="s">
        <v>23</v>
      </c>
      <c r="B1" s="71"/>
      <c r="C1" s="71"/>
      <c r="D1" s="71"/>
      <c r="E1" s="71"/>
      <c r="F1" s="71"/>
      <c r="G1" s="71"/>
      <c r="H1" s="71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63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62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47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48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49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44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53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58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50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59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60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42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61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57</v>
      </c>
      <c r="P16" s="1">
        <v>309</v>
      </c>
    </row>
    <row r="17" spans="15:16" x14ac:dyDescent="0.35">
      <c r="O17" s="1" t="s">
        <v>51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80" priority="26"/>
  </conditionalFormatting>
  <conditionalFormatting sqref="D13:D14">
    <cfRule type="duplicateValues" dxfId="79" priority="9"/>
  </conditionalFormatting>
  <conditionalFormatting sqref="D13:D14">
    <cfRule type="duplicateValues" dxfId="78" priority="8"/>
  </conditionalFormatting>
  <conditionalFormatting sqref="D6:D12">
    <cfRule type="duplicateValues" dxfId="77" priority="5"/>
  </conditionalFormatting>
  <conditionalFormatting sqref="D6:D12">
    <cfRule type="duplicateValues" dxfId="76" priority="4"/>
  </conditionalFormatting>
  <conditionalFormatting sqref="D3">
    <cfRule type="duplicateValues" dxfId="75" priority="1"/>
  </conditionalFormatting>
  <conditionalFormatting sqref="D3">
    <cfRule type="duplicateValues" dxfId="74" priority="2"/>
  </conditionalFormatting>
  <conditionalFormatting sqref="D4:D5">
    <cfRule type="duplicateValues" dxfId="73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40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37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4"/>
  <sheetViews>
    <sheetView topLeftCell="A13" zoomScale="85" zoomScaleNormal="85" workbookViewId="0">
      <selection activeCell="K31" sqref="K31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74" t="s">
        <v>14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2:22" ht="18.5" x14ac:dyDescent="0.45">
      <c r="B3" s="75" t="s">
        <v>31</v>
      </c>
      <c r="C3" s="75"/>
      <c r="D3" s="75"/>
      <c r="E3" s="75"/>
      <c r="F3" s="75"/>
      <c r="G3" s="18"/>
      <c r="H3" s="75" t="s">
        <v>32</v>
      </c>
      <c r="I3" s="75"/>
      <c r="J3" s="75"/>
      <c r="K3" s="75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30</v>
      </c>
      <c r="L4" s="6"/>
      <c r="M4" s="6" t="s">
        <v>40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87</v>
      </c>
      <c r="C5" s="2">
        <v>44434</v>
      </c>
      <c r="D5" s="3">
        <f>Delight!F7</f>
        <v>0</v>
      </c>
      <c r="E5" s="3">
        <v>170</v>
      </c>
      <c r="F5" s="3">
        <f>D5*E5</f>
        <v>0</v>
      </c>
      <c r="G5" s="13"/>
      <c r="H5" s="3">
        <f>Delight!F13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Delight!H17</f>
        <v>0</v>
      </c>
      <c r="N5" s="3">
        <f>Delight!H18</f>
        <v>0</v>
      </c>
      <c r="O5" s="3">
        <f>Delight!H16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44434</v>
      </c>
      <c r="D6" s="3">
        <f>Eric!F7</f>
        <v>0</v>
      </c>
      <c r="E6" s="3">
        <v>170</v>
      </c>
      <c r="F6" s="3">
        <f t="shared" ref="F6:F22" si="0">D6*E6</f>
        <v>0</v>
      </c>
      <c r="G6" s="13"/>
      <c r="H6" s="3">
        <f>Eric!F15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Eric!H17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44434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44434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65</v>
      </c>
      <c r="C9" s="2">
        <v>44434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41</v>
      </c>
      <c r="C10" s="2">
        <v>44434</v>
      </c>
      <c r="D10" s="3">
        <f>Eveline!F10</f>
        <v>0</v>
      </c>
      <c r="E10" s="3">
        <v>170</v>
      </c>
      <c r="F10" s="3">
        <f t="shared" si="0"/>
        <v>0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Eveline!H20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38</v>
      </c>
      <c r="C11" s="2">
        <v>44434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>
        <f>KOROSS!H17</f>
        <v>0</v>
      </c>
      <c r="O11" s="3">
        <f>KOROSS!H16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39</v>
      </c>
      <c r="C12" s="2">
        <v>44434</v>
      </c>
      <c r="D12" s="3">
        <f>Grace!F62</f>
        <v>0</v>
      </c>
      <c r="E12" s="3">
        <v>175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Grace!H65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85</v>
      </c>
      <c r="C13" s="2">
        <v>44434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44434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56</v>
      </c>
      <c r="C15" s="2">
        <v>44434</v>
      </c>
      <c r="D15" s="3">
        <f>Gregory!F25</f>
        <v>429.24</v>
      </c>
      <c r="E15" s="3">
        <v>170</v>
      </c>
      <c r="F15" s="3">
        <f t="shared" si="0"/>
        <v>72970.8</v>
      </c>
      <c r="G15" s="13"/>
      <c r="H15" s="3">
        <f>Gregory!F31</f>
        <v>0</v>
      </c>
      <c r="I15" s="3">
        <v>264</v>
      </c>
      <c r="J15" s="3">
        <f t="shared" si="1"/>
        <v>0</v>
      </c>
      <c r="K15" s="15">
        <f t="shared" si="2"/>
        <v>72970.8</v>
      </c>
      <c r="L15" s="3"/>
      <c r="M15" s="3"/>
      <c r="N15" s="3">
        <f>Gregory!G41</f>
        <v>0</v>
      </c>
      <c r="O15" s="3">
        <f>Gregory!G39</f>
        <v>0</v>
      </c>
      <c r="P15" s="3">
        <f t="shared" si="3"/>
        <v>72970.8</v>
      </c>
      <c r="Q15" s="10"/>
      <c r="R15" s="10"/>
      <c r="S15" s="10"/>
      <c r="T15" s="10"/>
      <c r="U15" s="10"/>
      <c r="V15" s="10"/>
    </row>
    <row r="16" spans="2:22" x14ac:dyDescent="0.35">
      <c r="B16" s="1" t="s">
        <v>35</v>
      </c>
      <c r="C16" s="2">
        <v>44434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36</v>
      </c>
      <c r="C17" s="2">
        <v>44434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86</v>
      </c>
      <c r="C18" s="2">
        <v>44434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0</v>
      </c>
      <c r="O18" s="3">
        <f>Harrison!H17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43</v>
      </c>
      <c r="C19" s="2">
        <v>44434</v>
      </c>
      <c r="D19" s="3">
        <f>MWENDA!F8</f>
        <v>40.72</v>
      </c>
      <c r="E19" s="3">
        <v>170</v>
      </c>
      <c r="F19" s="3">
        <f t="shared" si="0"/>
        <v>6922.4</v>
      </c>
      <c r="G19" s="13"/>
      <c r="H19" s="3">
        <f>MWENDA!F16</f>
        <v>0</v>
      </c>
      <c r="I19" s="3">
        <v>264</v>
      </c>
      <c r="J19" s="3">
        <f t="shared" si="1"/>
        <v>0</v>
      </c>
      <c r="K19" s="15">
        <f t="shared" si="2"/>
        <v>6922.4</v>
      </c>
      <c r="L19" s="3"/>
      <c r="M19" s="3"/>
      <c r="N19" s="3"/>
      <c r="O19" s="3">
        <f>MWENDA!H18</f>
        <v>0</v>
      </c>
      <c r="P19" s="3">
        <f t="shared" si="3"/>
        <v>6922.4</v>
      </c>
      <c r="Q19" s="10"/>
      <c r="R19" s="10"/>
      <c r="S19" s="10"/>
      <c r="T19" s="10"/>
      <c r="U19" s="10"/>
      <c r="V19" s="10"/>
    </row>
    <row r="20" spans="2:22" x14ac:dyDescent="0.35">
      <c r="B20" s="1" t="s">
        <v>55</v>
      </c>
      <c r="C20" s="2">
        <v>44434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85</v>
      </c>
      <c r="C21" s="2">
        <v>44434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52</v>
      </c>
      <c r="C22" s="2">
        <v>44434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29</v>
      </c>
      <c r="C23" s="2">
        <v>44434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Mike!F11</f>
        <v>0</v>
      </c>
      <c r="I23" s="3">
        <v>286</v>
      </c>
      <c r="J23" s="3">
        <f t="shared" si="1"/>
        <v>0</v>
      </c>
      <c r="K23" s="15">
        <f t="shared" si="2"/>
        <v>0</v>
      </c>
      <c r="L23" s="3"/>
      <c r="M23" s="3"/>
      <c r="N23" s="3">
        <f>Mike!H16</f>
        <v>0</v>
      </c>
      <c r="O23" s="3">
        <f>Mike!H15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F24" si="4">SUM(D5:D23)</f>
        <v>469.96000000000004</v>
      </c>
      <c r="E24" s="15"/>
      <c r="F24" s="15">
        <f t="shared" si="4"/>
        <v>79893.2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 t="shared" si="5"/>
        <v>79893.2</v>
      </c>
      <c r="L24" s="15">
        <f t="shared" si="5"/>
        <v>0</v>
      </c>
      <c r="M24" s="15">
        <f t="shared" si="5"/>
        <v>0</v>
      </c>
      <c r="N24" s="15">
        <f t="shared" si="5"/>
        <v>0</v>
      </c>
      <c r="O24" s="15">
        <f t="shared" si="5"/>
        <v>0</v>
      </c>
      <c r="P24" s="15">
        <f t="shared" si="5"/>
        <v>79893.2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D24-Ballast!F24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469.96000000000004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9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9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33</v>
      </c>
    </row>
    <row r="33" spans="2:1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1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1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1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  <c r="S36" s="9"/>
    </row>
    <row r="37" spans="2:1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1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1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1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1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1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1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1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1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1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1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1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>
        <v>119.76</v>
      </c>
      <c r="E50" s="17">
        <v>6</v>
      </c>
      <c r="F50" s="3"/>
      <c r="G50" s="1"/>
      <c r="H50" s="16">
        <f t="shared" si="7"/>
        <v>695</v>
      </c>
      <c r="I50" s="8">
        <f t="shared" si="6"/>
        <v>14048.550000000003</v>
      </c>
    </row>
    <row r="51" spans="2:18" x14ac:dyDescent="0.35">
      <c r="B51" s="1"/>
      <c r="C51" s="2">
        <v>44430</v>
      </c>
      <c r="D51" s="3">
        <v>1866.8600000000001</v>
      </c>
      <c r="E51" s="17">
        <v>73</v>
      </c>
      <c r="F51" s="3"/>
      <c r="G51" s="1"/>
      <c r="H51" s="16">
        <f t="shared" si="7"/>
        <v>768</v>
      </c>
      <c r="I51" s="8">
        <f t="shared" si="6"/>
        <v>15915.410000000003</v>
      </c>
    </row>
    <row r="52" spans="2:18" x14ac:dyDescent="0.35">
      <c r="B52" s="1"/>
      <c r="C52" s="2">
        <v>44431</v>
      </c>
      <c r="D52" s="3">
        <v>437</v>
      </c>
      <c r="E52" s="17">
        <v>21</v>
      </c>
      <c r="F52" s="3">
        <v>26.32</v>
      </c>
      <c r="G52" s="1">
        <v>1</v>
      </c>
      <c r="H52" s="16">
        <f t="shared" si="7"/>
        <v>790</v>
      </c>
      <c r="I52" s="8">
        <f t="shared" si="6"/>
        <v>16378.730000000003</v>
      </c>
    </row>
    <row r="53" spans="2:18" x14ac:dyDescent="0.35">
      <c r="B53" s="1"/>
      <c r="C53" s="2">
        <v>44432</v>
      </c>
      <c r="D53" s="3">
        <v>603.59999999999991</v>
      </c>
      <c r="E53" s="17">
        <v>28</v>
      </c>
      <c r="F53" s="3"/>
      <c r="G53" s="1"/>
      <c r="H53" s="16">
        <f t="shared" si="7"/>
        <v>818</v>
      </c>
      <c r="I53" s="8">
        <f t="shared" si="6"/>
        <v>16982.330000000002</v>
      </c>
    </row>
    <row r="54" spans="2:18" x14ac:dyDescent="0.35">
      <c r="B54" s="1"/>
      <c r="C54" s="2">
        <v>44433</v>
      </c>
      <c r="D54" s="3">
        <v>348.88</v>
      </c>
      <c r="E54" s="17">
        <v>17</v>
      </c>
      <c r="F54" s="3">
        <v>65.38</v>
      </c>
      <c r="G54" s="1">
        <v>3</v>
      </c>
      <c r="H54" s="16">
        <f t="shared" si="7"/>
        <v>838</v>
      </c>
      <c r="I54" s="8">
        <f t="shared" si="6"/>
        <v>17396.590000000004</v>
      </c>
    </row>
    <row r="55" spans="2:18" x14ac:dyDescent="0.35">
      <c r="B55" s="1"/>
      <c r="C55" s="2">
        <v>44434</v>
      </c>
      <c r="D55" s="3">
        <v>577</v>
      </c>
      <c r="E55" s="17">
        <v>25</v>
      </c>
      <c r="F55" s="3"/>
      <c r="G55" s="1"/>
      <c r="H55" s="16">
        <f t="shared" si="7"/>
        <v>863</v>
      </c>
      <c r="I55" s="8">
        <f t="shared" si="6"/>
        <v>17973.590000000004</v>
      </c>
    </row>
    <row r="56" spans="2:18" x14ac:dyDescent="0.35">
      <c r="B56" s="1"/>
      <c r="C56" s="2">
        <v>44435</v>
      </c>
      <c r="D56" s="3"/>
      <c r="E56" s="17"/>
      <c r="F56" s="3"/>
      <c r="G56" s="1"/>
      <c r="H56" s="16">
        <f t="shared" si="7"/>
        <v>863</v>
      </c>
      <c r="I56" s="8">
        <f t="shared" si="6"/>
        <v>17973.590000000004</v>
      </c>
    </row>
    <row r="57" spans="2:18" x14ac:dyDescent="0.35">
      <c r="B57" s="1"/>
      <c r="C57" s="2">
        <v>44436</v>
      </c>
      <c r="D57" s="3"/>
      <c r="E57" s="17"/>
      <c r="F57" s="3"/>
      <c r="G57" s="1"/>
      <c r="H57" s="16">
        <f t="shared" si="7"/>
        <v>863</v>
      </c>
      <c r="I57" s="8">
        <f t="shared" si="6"/>
        <v>17973.590000000004</v>
      </c>
    </row>
    <row r="58" spans="2:18" x14ac:dyDescent="0.35">
      <c r="B58" s="1"/>
      <c r="C58" s="2">
        <v>44437</v>
      </c>
      <c r="D58" s="3"/>
      <c r="E58" s="17"/>
      <c r="F58" s="3"/>
      <c r="G58" s="1"/>
      <c r="H58" s="16">
        <f t="shared" si="7"/>
        <v>863</v>
      </c>
      <c r="I58" s="8">
        <f t="shared" si="6"/>
        <v>17973.590000000004</v>
      </c>
    </row>
    <row r="59" spans="2:18" x14ac:dyDescent="0.35">
      <c r="B59" s="1"/>
      <c r="C59" s="2">
        <v>44438</v>
      </c>
      <c r="D59" s="3"/>
      <c r="E59" s="17"/>
      <c r="F59" s="3"/>
      <c r="G59" s="1"/>
      <c r="H59" s="16">
        <f t="shared" si="7"/>
        <v>863</v>
      </c>
      <c r="I59" s="8">
        <f t="shared" si="6"/>
        <v>17973.590000000004</v>
      </c>
    </row>
    <row r="60" spans="2:18" x14ac:dyDescent="0.35">
      <c r="B60" s="6"/>
      <c r="C60" s="6"/>
      <c r="D60" s="7">
        <f>SUM(D30:D55)</f>
        <v>17159.390000000003</v>
      </c>
      <c r="E60" s="7">
        <f>SUM(E28:E55)</f>
        <v>823</v>
      </c>
      <c r="F60" s="7">
        <f>SUM(F28:F54)</f>
        <v>814.2</v>
      </c>
      <c r="G60" s="7">
        <f>SUM(G28:G54)</f>
        <v>40</v>
      </c>
      <c r="H60" s="6"/>
      <c r="I60" s="6"/>
    </row>
    <row r="61" spans="2:18" x14ac:dyDescent="0.35">
      <c r="J61" s="27"/>
      <c r="K61" s="27"/>
      <c r="L61" s="27"/>
      <c r="M61" s="27"/>
      <c r="N61" s="27"/>
      <c r="O61" s="27"/>
      <c r="P61" s="27"/>
      <c r="Q61" s="27"/>
      <c r="R61" s="27"/>
    </row>
    <row r="62" spans="2:18" x14ac:dyDescent="0.35">
      <c r="J62" s="31"/>
      <c r="K62" s="31"/>
      <c r="L62" s="31"/>
      <c r="M62" s="31"/>
      <c r="N62" s="31"/>
      <c r="O62" s="31"/>
      <c r="P62" s="31"/>
      <c r="Q62" s="31"/>
      <c r="R62" s="27"/>
    </row>
    <row r="63" spans="2:18" x14ac:dyDescent="0.35">
      <c r="J63" s="19"/>
      <c r="K63" s="19"/>
      <c r="L63" s="19"/>
      <c r="M63" s="19"/>
      <c r="N63" s="19"/>
      <c r="O63" s="19"/>
      <c r="P63" s="19"/>
      <c r="Q63" s="19"/>
      <c r="R63" s="27"/>
    </row>
    <row r="64" spans="2:18" x14ac:dyDescent="0.35">
      <c r="J64" s="27"/>
      <c r="K64" s="36"/>
      <c r="L64" s="37"/>
      <c r="M64" s="36"/>
      <c r="N64" s="36"/>
      <c r="O64" s="38"/>
      <c r="P64" s="29"/>
      <c r="Q64" s="2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D66" s="9"/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J67" s="27"/>
      <c r="K67" s="27"/>
      <c r="L67" s="28"/>
      <c r="M67" s="27"/>
      <c r="N67" s="27"/>
      <c r="O67" s="29"/>
      <c r="P67" s="29"/>
      <c r="Q67" s="29"/>
      <c r="R67" s="27"/>
    </row>
    <row r="68" spans="3:18" x14ac:dyDescent="0.35">
      <c r="J68" s="19"/>
      <c r="K68" s="19"/>
      <c r="L68" s="19"/>
      <c r="M68" s="19"/>
      <c r="N68" s="19"/>
      <c r="O68" s="20"/>
      <c r="P68" s="19"/>
      <c r="Q68" s="20"/>
      <c r="R68" s="27"/>
    </row>
    <row r="69" spans="3:18" x14ac:dyDescent="0.35">
      <c r="C69" s="60">
        <v>44424</v>
      </c>
      <c r="D69" t="s">
        <v>5</v>
      </c>
      <c r="F69" s="60">
        <v>44423</v>
      </c>
      <c r="I69" s="60">
        <v>44425</v>
      </c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t="s">
        <v>69</v>
      </c>
      <c r="D70" s="10">
        <v>6000</v>
      </c>
      <c r="F70" t="s">
        <v>70</v>
      </c>
      <c r="G70" s="61">
        <v>7500</v>
      </c>
      <c r="I70" t="s">
        <v>68</v>
      </c>
      <c r="J70" s="65">
        <v>8000</v>
      </c>
      <c r="K70" s="19"/>
      <c r="L70" s="19"/>
      <c r="M70" s="19"/>
      <c r="N70" s="19"/>
      <c r="O70" s="20"/>
      <c r="P70" s="20"/>
      <c r="Q70" s="20"/>
      <c r="R70" s="27"/>
    </row>
    <row r="71" spans="3:18" x14ac:dyDescent="0.35">
      <c r="C71" t="s">
        <v>68</v>
      </c>
      <c r="D71" s="10">
        <v>6000</v>
      </c>
      <c r="F71" t="s">
        <v>70</v>
      </c>
      <c r="G71" s="61">
        <v>10000</v>
      </c>
      <c r="I71" t="s">
        <v>69</v>
      </c>
      <c r="J71" s="65">
        <v>10000</v>
      </c>
      <c r="K71" s="27"/>
      <c r="L71" s="27"/>
      <c r="M71" s="27"/>
      <c r="N71" s="27"/>
      <c r="O71" s="27"/>
      <c r="P71" s="27"/>
      <c r="Q71" s="29"/>
      <c r="R71" s="27"/>
    </row>
    <row r="72" spans="3:18" x14ac:dyDescent="0.35">
      <c r="C72" t="s">
        <v>70</v>
      </c>
      <c r="D72" s="10">
        <v>7000</v>
      </c>
      <c r="F72" t="s">
        <v>69</v>
      </c>
      <c r="G72" s="61">
        <v>8000</v>
      </c>
      <c r="I72" t="s">
        <v>69</v>
      </c>
      <c r="J72" s="65">
        <v>8000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69</v>
      </c>
      <c r="D73" s="10">
        <v>8000</v>
      </c>
      <c r="F73" t="s">
        <v>68</v>
      </c>
      <c r="G73" s="61">
        <v>8000</v>
      </c>
      <c r="I73" t="s">
        <v>70</v>
      </c>
      <c r="J73" s="65">
        <v>11000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D74" s="10">
        <f>SUM(D70:D73)</f>
        <v>27000</v>
      </c>
      <c r="G74" s="9">
        <f>SUM(G70:G73)</f>
        <v>33500</v>
      </c>
      <c r="H74" s="9">
        <f>SUM(D74:G74)</f>
        <v>60500</v>
      </c>
      <c r="I74" t="s">
        <v>79</v>
      </c>
      <c r="J74" s="65">
        <v>10000</v>
      </c>
      <c r="K74" s="27"/>
      <c r="L74" s="27"/>
      <c r="M74" s="27"/>
      <c r="N74" s="27"/>
      <c r="O74" s="27"/>
      <c r="P74" s="27"/>
      <c r="Q74" s="30"/>
      <c r="R74" s="27"/>
    </row>
    <row r="75" spans="3:18" x14ac:dyDescent="0.35">
      <c r="J75" s="66">
        <f>SUM(J70:J74)</f>
        <v>47000</v>
      </c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J76" s="27"/>
      <c r="K76" s="28"/>
      <c r="L76" s="28"/>
      <c r="M76" s="27"/>
      <c r="N76" s="27"/>
      <c r="O76" s="29"/>
      <c r="P76" s="29"/>
      <c r="Q76" s="29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C78" s="60">
        <v>44426</v>
      </c>
      <c r="F78" s="60">
        <v>44427</v>
      </c>
      <c r="I78" s="60">
        <v>44428</v>
      </c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t="s">
        <v>80</v>
      </c>
      <c r="D79">
        <v>6000</v>
      </c>
      <c r="F79" t="s">
        <v>68</v>
      </c>
      <c r="G79" s="10">
        <v>8000</v>
      </c>
      <c r="I79" s="60" t="s">
        <v>69</v>
      </c>
      <c r="J79" s="67">
        <v>4000</v>
      </c>
      <c r="K79" s="19"/>
      <c r="L79" s="19"/>
      <c r="M79" s="19"/>
      <c r="N79" s="19"/>
      <c r="O79" s="20"/>
      <c r="P79" s="19"/>
      <c r="Q79" s="20"/>
      <c r="R79" s="27"/>
    </row>
    <row r="80" spans="3:18" x14ac:dyDescent="0.35">
      <c r="C80" t="s">
        <v>81</v>
      </c>
      <c r="D80">
        <v>10000</v>
      </c>
      <c r="F80" t="s">
        <v>79</v>
      </c>
      <c r="G80" s="10">
        <v>5000</v>
      </c>
      <c r="I80" t="s">
        <v>68</v>
      </c>
      <c r="J80" s="29">
        <v>8000</v>
      </c>
      <c r="K80" s="27"/>
      <c r="L80" s="27"/>
      <c r="M80" s="27"/>
      <c r="N80" s="27"/>
      <c r="O80" s="27"/>
      <c r="P80" s="27"/>
      <c r="Q80" s="27"/>
      <c r="R80" s="27"/>
    </row>
    <row r="81" spans="3:18" x14ac:dyDescent="0.35">
      <c r="C81" t="s">
        <v>80</v>
      </c>
      <c r="D81">
        <v>8000</v>
      </c>
      <c r="F81" t="s">
        <v>68</v>
      </c>
      <c r="G81" s="10">
        <v>8000</v>
      </c>
      <c r="I81" t="s">
        <v>79</v>
      </c>
      <c r="J81" s="67">
        <v>7000</v>
      </c>
      <c r="K81" s="19"/>
      <c r="L81" s="19"/>
      <c r="M81" s="19"/>
      <c r="N81" s="19"/>
      <c r="O81" s="20"/>
      <c r="P81" s="19"/>
      <c r="Q81" s="20"/>
      <c r="R81" s="27"/>
    </row>
    <row r="82" spans="3:18" x14ac:dyDescent="0.35">
      <c r="C82" t="s">
        <v>82</v>
      </c>
      <c r="D82">
        <v>8000</v>
      </c>
      <c r="F82" t="s">
        <v>69</v>
      </c>
      <c r="G82" s="10">
        <v>8000</v>
      </c>
      <c r="J82" s="30">
        <f>SUM(J79:J81)</f>
        <v>19000</v>
      </c>
      <c r="K82" s="27"/>
      <c r="L82" s="27"/>
      <c r="M82" s="27"/>
      <c r="N82" s="27"/>
      <c r="O82" s="27"/>
      <c r="P82" s="27"/>
      <c r="Q82" s="29"/>
      <c r="R82" s="27"/>
    </row>
    <row r="83" spans="3:18" x14ac:dyDescent="0.35">
      <c r="C83" t="s">
        <v>83</v>
      </c>
      <c r="D83">
        <v>10000</v>
      </c>
      <c r="G83" s="10"/>
      <c r="J83" s="27"/>
      <c r="K83" s="27"/>
      <c r="L83" s="27"/>
      <c r="M83" s="27"/>
      <c r="N83" s="27"/>
      <c r="O83" s="27"/>
      <c r="P83" s="27"/>
      <c r="Q83" s="30"/>
      <c r="R83" s="27"/>
    </row>
    <row r="84" spans="3:18" x14ac:dyDescent="0.35">
      <c r="D84">
        <f>SUM(D79:D83)</f>
        <v>42000</v>
      </c>
      <c r="G84" s="9">
        <f>SUM(G79:G83)</f>
        <v>29000</v>
      </c>
      <c r="J84" s="27"/>
      <c r="K84" s="27"/>
      <c r="L84" s="27"/>
      <c r="M84" s="27"/>
      <c r="N84" s="27"/>
      <c r="O84" s="27"/>
      <c r="P84" s="27"/>
      <c r="Q84" s="27"/>
      <c r="R84" s="27"/>
    </row>
    <row r="88" spans="3:18" x14ac:dyDescent="0.35">
      <c r="C88" s="60">
        <v>44430</v>
      </c>
      <c r="F88" s="60">
        <v>44431</v>
      </c>
      <c r="I88" s="60">
        <v>44432</v>
      </c>
    </row>
    <row r="89" spans="3:18" x14ac:dyDescent="0.35">
      <c r="C89" t="s">
        <v>82</v>
      </c>
      <c r="D89">
        <v>6000</v>
      </c>
      <c r="F89" t="s">
        <v>80</v>
      </c>
      <c r="G89">
        <v>6000</v>
      </c>
      <c r="I89" t="s">
        <v>88</v>
      </c>
      <c r="J89">
        <v>7500</v>
      </c>
    </row>
    <row r="90" spans="3:18" x14ac:dyDescent="0.35">
      <c r="C90" t="s">
        <v>82</v>
      </c>
      <c r="D90">
        <v>8000</v>
      </c>
      <c r="F90" t="s">
        <v>82</v>
      </c>
      <c r="G90">
        <v>8000</v>
      </c>
      <c r="I90" t="s">
        <v>68</v>
      </c>
      <c r="J90">
        <v>8000</v>
      </c>
    </row>
    <row r="91" spans="3:18" x14ac:dyDescent="0.35">
      <c r="C91" t="s">
        <v>80</v>
      </c>
      <c r="D91">
        <v>8000</v>
      </c>
      <c r="F91" t="s">
        <v>81</v>
      </c>
      <c r="G91">
        <v>6000</v>
      </c>
      <c r="I91" t="s">
        <v>69</v>
      </c>
      <c r="J91">
        <v>8000</v>
      </c>
    </row>
    <row r="92" spans="3:18" x14ac:dyDescent="0.35">
      <c r="F92" t="s">
        <v>80</v>
      </c>
      <c r="G92">
        <v>8000</v>
      </c>
      <c r="I92" t="s">
        <v>89</v>
      </c>
      <c r="J92">
        <v>9000</v>
      </c>
    </row>
    <row r="93" spans="3:18" x14ac:dyDescent="0.35">
      <c r="F93" t="s">
        <v>82</v>
      </c>
      <c r="G93">
        <v>8000</v>
      </c>
      <c r="I93" t="s">
        <v>68</v>
      </c>
      <c r="J93">
        <v>8000</v>
      </c>
    </row>
    <row r="94" spans="3:18" x14ac:dyDescent="0.35">
      <c r="G94">
        <f>SUM(G89:G93)</f>
        <v>36000</v>
      </c>
      <c r="I94" t="s">
        <v>69</v>
      </c>
      <c r="J94">
        <v>8000</v>
      </c>
    </row>
    <row r="95" spans="3:18" x14ac:dyDescent="0.35">
      <c r="J95">
        <f>SUM(J89:J94)</f>
        <v>48500</v>
      </c>
    </row>
    <row r="97" spans="3:7" x14ac:dyDescent="0.35">
      <c r="C97" s="60">
        <v>44433</v>
      </c>
      <c r="F97" s="60">
        <v>44434</v>
      </c>
    </row>
    <row r="98" spans="3:7" x14ac:dyDescent="0.35">
      <c r="C98" t="s">
        <v>88</v>
      </c>
      <c r="D98" s="10">
        <v>8500</v>
      </c>
      <c r="F98" t="s">
        <v>88</v>
      </c>
      <c r="G98">
        <v>1000</v>
      </c>
    </row>
    <row r="99" spans="3:7" x14ac:dyDescent="0.35">
      <c r="C99" t="s">
        <v>68</v>
      </c>
      <c r="D99" s="10">
        <v>8000</v>
      </c>
      <c r="F99" t="s">
        <v>88</v>
      </c>
      <c r="G99">
        <v>8500</v>
      </c>
    </row>
    <row r="100" spans="3:7" x14ac:dyDescent="0.35">
      <c r="C100" t="s">
        <v>90</v>
      </c>
      <c r="D100" s="10">
        <v>3000</v>
      </c>
      <c r="F100" t="s">
        <v>69</v>
      </c>
      <c r="G100">
        <v>8000</v>
      </c>
    </row>
    <row r="101" spans="3:7" x14ac:dyDescent="0.35">
      <c r="C101" t="s">
        <v>68</v>
      </c>
      <c r="D101" s="10">
        <v>8000</v>
      </c>
      <c r="F101" t="s">
        <v>68</v>
      </c>
      <c r="G101">
        <v>8000</v>
      </c>
    </row>
    <row r="102" spans="3:7" x14ac:dyDescent="0.35">
      <c r="C102" t="s">
        <v>91</v>
      </c>
      <c r="D102" s="10">
        <v>8000</v>
      </c>
      <c r="F102" t="s">
        <v>69</v>
      </c>
      <c r="G102">
        <v>8000</v>
      </c>
    </row>
    <row r="103" spans="3:7" x14ac:dyDescent="0.35">
      <c r="C103" t="s">
        <v>89</v>
      </c>
      <c r="D103" s="10">
        <v>6000</v>
      </c>
      <c r="G103">
        <f>SUM(G98:G102)</f>
        <v>33500</v>
      </c>
    </row>
    <row r="104" spans="3:7" x14ac:dyDescent="0.35">
      <c r="D104" s="10">
        <f>SUM(D98:D103)</f>
        <v>41500</v>
      </c>
    </row>
  </sheetData>
  <mergeCells count="3">
    <mergeCell ref="B2:P2"/>
    <mergeCell ref="B3:F3"/>
    <mergeCell ref="H3:K3"/>
  </mergeCells>
  <conditionalFormatting sqref="M76:M78">
    <cfRule type="duplicateValues" dxfId="72" priority="2"/>
  </conditionalFormatting>
  <conditionalFormatting sqref="M67">
    <cfRule type="duplicateValues" dxfId="7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topLeftCell="A13" workbookViewId="0">
      <selection activeCell="B3" sqref="B3:G2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2" max="12" width="9.17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68</v>
      </c>
      <c r="C3" s="46">
        <v>44435</v>
      </c>
      <c r="D3" s="41">
        <v>21395</v>
      </c>
      <c r="E3" s="44" t="s">
        <v>92</v>
      </c>
      <c r="F3" s="42">
        <v>20.260000000000002</v>
      </c>
      <c r="G3" s="47">
        <v>170</v>
      </c>
      <c r="H3" s="47">
        <f>G3*F3</f>
        <v>3444.2000000000003</v>
      </c>
    </row>
    <row r="4" spans="1:8" x14ac:dyDescent="0.35">
      <c r="A4" s="1">
        <v>2</v>
      </c>
      <c r="B4" s="45" t="s">
        <v>68</v>
      </c>
      <c r="C4" s="46">
        <v>44436</v>
      </c>
      <c r="D4" s="41">
        <v>21423</v>
      </c>
      <c r="E4" s="44" t="s">
        <v>93</v>
      </c>
      <c r="F4" s="42">
        <v>21.86</v>
      </c>
      <c r="G4" s="47">
        <v>170</v>
      </c>
      <c r="H4" s="47">
        <f t="shared" ref="H4:H24" si="0">G4*F4</f>
        <v>3716.2</v>
      </c>
    </row>
    <row r="5" spans="1:8" x14ac:dyDescent="0.35">
      <c r="A5" s="1">
        <v>3</v>
      </c>
      <c r="B5" s="45" t="s">
        <v>68</v>
      </c>
      <c r="C5" s="46">
        <v>44405</v>
      </c>
      <c r="D5" s="41">
        <v>21463</v>
      </c>
      <c r="E5" s="44" t="s">
        <v>92</v>
      </c>
      <c r="F5" s="42">
        <v>21.82</v>
      </c>
      <c r="G5" s="47">
        <v>170</v>
      </c>
      <c r="H5" s="47">
        <f t="shared" si="0"/>
        <v>3709.4</v>
      </c>
    </row>
    <row r="6" spans="1:8" x14ac:dyDescent="0.35">
      <c r="A6" s="1">
        <v>4</v>
      </c>
      <c r="B6" s="45" t="s">
        <v>68</v>
      </c>
      <c r="C6" s="46">
        <v>44436</v>
      </c>
      <c r="D6" s="41">
        <v>21445</v>
      </c>
      <c r="E6" s="44" t="s">
        <v>93</v>
      </c>
      <c r="F6" s="42">
        <v>22.72</v>
      </c>
      <c r="G6" s="47">
        <v>170</v>
      </c>
      <c r="H6" s="47">
        <f t="shared" si="0"/>
        <v>3862.3999999999996</v>
      </c>
    </row>
    <row r="7" spans="1:8" x14ac:dyDescent="0.35">
      <c r="A7" s="1">
        <v>5</v>
      </c>
      <c r="B7" s="45" t="s">
        <v>69</v>
      </c>
      <c r="C7" s="46">
        <v>44437</v>
      </c>
      <c r="D7" s="41">
        <v>21450</v>
      </c>
      <c r="E7" s="44" t="s">
        <v>93</v>
      </c>
      <c r="F7" s="42">
        <v>18.239999999999998</v>
      </c>
      <c r="G7" s="47">
        <v>170</v>
      </c>
      <c r="H7" s="47">
        <f t="shared" si="0"/>
        <v>3100.7999999999997</v>
      </c>
    </row>
    <row r="8" spans="1:8" x14ac:dyDescent="0.35">
      <c r="A8" s="1">
        <v>6</v>
      </c>
      <c r="B8" s="45" t="s">
        <v>69</v>
      </c>
      <c r="C8" s="46">
        <v>44436</v>
      </c>
      <c r="D8" s="41">
        <v>21467</v>
      </c>
      <c r="E8" s="44" t="s">
        <v>92</v>
      </c>
      <c r="F8" s="42">
        <v>21.06</v>
      </c>
      <c r="G8" s="47">
        <v>170</v>
      </c>
      <c r="H8" s="47">
        <f t="shared" si="0"/>
        <v>3580.2</v>
      </c>
    </row>
    <row r="9" spans="1:8" x14ac:dyDescent="0.35">
      <c r="A9" s="1">
        <v>7</v>
      </c>
      <c r="B9" s="45" t="s">
        <v>69</v>
      </c>
      <c r="C9" s="46">
        <v>44436</v>
      </c>
      <c r="D9" s="41">
        <v>21432</v>
      </c>
      <c r="E9" s="44" t="s">
        <v>93</v>
      </c>
      <c r="F9" s="42">
        <v>19.46</v>
      </c>
      <c r="G9" s="47">
        <v>170</v>
      </c>
      <c r="H9" s="47">
        <f t="shared" si="0"/>
        <v>3308.2000000000003</v>
      </c>
    </row>
    <row r="10" spans="1:8" x14ac:dyDescent="0.35">
      <c r="A10" s="1">
        <v>8</v>
      </c>
      <c r="B10" s="45" t="s">
        <v>69</v>
      </c>
      <c r="C10" s="46">
        <v>44435</v>
      </c>
      <c r="D10" s="41">
        <v>21381</v>
      </c>
      <c r="E10" s="44" t="s">
        <v>92</v>
      </c>
      <c r="F10" s="42">
        <v>18.12</v>
      </c>
      <c r="G10" s="47">
        <v>170</v>
      </c>
      <c r="H10" s="47">
        <f t="shared" si="0"/>
        <v>3080.4</v>
      </c>
    </row>
    <row r="11" spans="1:8" x14ac:dyDescent="0.35">
      <c r="A11" s="1">
        <v>9</v>
      </c>
      <c r="B11" s="45" t="s">
        <v>94</v>
      </c>
      <c r="C11" s="46">
        <v>44433</v>
      </c>
      <c r="D11" s="41">
        <v>20924</v>
      </c>
      <c r="E11" s="44" t="s">
        <v>93</v>
      </c>
      <c r="F11" s="42">
        <v>22.62</v>
      </c>
      <c r="G11" s="47">
        <v>170</v>
      </c>
      <c r="H11" s="47">
        <f t="shared" si="0"/>
        <v>3845.4</v>
      </c>
    </row>
    <row r="12" spans="1:8" x14ac:dyDescent="0.35">
      <c r="A12" s="1">
        <v>10</v>
      </c>
      <c r="B12" s="45" t="s">
        <v>94</v>
      </c>
      <c r="C12" s="46">
        <v>44433</v>
      </c>
      <c r="D12" s="41">
        <v>20762</v>
      </c>
      <c r="E12" s="44" t="s">
        <v>93</v>
      </c>
      <c r="F12" s="42">
        <v>24.26</v>
      </c>
      <c r="G12" s="47">
        <v>170</v>
      </c>
      <c r="H12" s="47">
        <f t="shared" si="0"/>
        <v>4124.2</v>
      </c>
    </row>
    <row r="13" spans="1:8" x14ac:dyDescent="0.35">
      <c r="A13" s="1">
        <v>11</v>
      </c>
      <c r="B13" s="45" t="s">
        <v>69</v>
      </c>
      <c r="C13" s="46">
        <v>44435</v>
      </c>
      <c r="D13" s="41">
        <v>21347</v>
      </c>
      <c r="E13" s="44" t="s">
        <v>95</v>
      </c>
      <c r="F13" s="42">
        <v>23.78</v>
      </c>
      <c r="G13" s="47">
        <v>170</v>
      </c>
      <c r="H13" s="47">
        <f t="shared" si="0"/>
        <v>4042.6000000000004</v>
      </c>
    </row>
    <row r="14" spans="1:8" x14ac:dyDescent="0.35">
      <c r="A14" s="1">
        <v>12</v>
      </c>
      <c r="B14" s="45" t="s">
        <v>69</v>
      </c>
      <c r="C14" s="46">
        <v>44435</v>
      </c>
      <c r="D14" s="41">
        <v>21317</v>
      </c>
      <c r="E14" s="44" t="s">
        <v>95</v>
      </c>
      <c r="F14" s="42">
        <v>23.08</v>
      </c>
      <c r="G14" s="47">
        <v>170</v>
      </c>
      <c r="H14" s="47">
        <f t="shared" si="0"/>
        <v>3923.6</v>
      </c>
    </row>
    <row r="15" spans="1:8" x14ac:dyDescent="0.35">
      <c r="A15" s="1">
        <v>13</v>
      </c>
      <c r="B15" s="45" t="s">
        <v>69</v>
      </c>
      <c r="C15" s="46">
        <v>44435</v>
      </c>
      <c r="D15" s="41">
        <v>21302</v>
      </c>
      <c r="E15" s="44" t="s">
        <v>96</v>
      </c>
      <c r="F15" s="42">
        <v>24.48</v>
      </c>
      <c r="G15" s="47">
        <v>170</v>
      </c>
      <c r="H15" s="47">
        <f t="shared" si="0"/>
        <v>4161.6000000000004</v>
      </c>
    </row>
    <row r="16" spans="1:8" x14ac:dyDescent="0.35">
      <c r="A16" s="1">
        <v>14</v>
      </c>
      <c r="B16" s="45" t="s">
        <v>69</v>
      </c>
      <c r="C16" s="46">
        <v>44435</v>
      </c>
      <c r="D16" s="41">
        <v>21263</v>
      </c>
      <c r="E16" s="44" t="s">
        <v>96</v>
      </c>
      <c r="F16" s="42">
        <v>22.32</v>
      </c>
      <c r="G16" s="47">
        <v>170</v>
      </c>
      <c r="H16" s="47">
        <f t="shared" si="0"/>
        <v>3794.4</v>
      </c>
    </row>
    <row r="17" spans="1:8" x14ac:dyDescent="0.35">
      <c r="A17" s="1">
        <v>15</v>
      </c>
      <c r="B17" s="45" t="s">
        <v>68</v>
      </c>
      <c r="C17" s="46">
        <v>44435</v>
      </c>
      <c r="D17" s="41">
        <v>21269</v>
      </c>
      <c r="E17" s="44" t="s">
        <v>96</v>
      </c>
      <c r="F17" s="42">
        <v>24.86</v>
      </c>
      <c r="G17" s="47">
        <v>170</v>
      </c>
      <c r="H17" s="47">
        <f t="shared" si="0"/>
        <v>4226.2</v>
      </c>
    </row>
    <row r="18" spans="1:8" x14ac:dyDescent="0.35">
      <c r="A18" s="1">
        <v>16</v>
      </c>
      <c r="B18" s="45" t="s">
        <v>68</v>
      </c>
      <c r="C18" s="46">
        <v>44435</v>
      </c>
      <c r="D18" s="41">
        <v>21286</v>
      </c>
      <c r="E18" s="44" t="s">
        <v>96</v>
      </c>
      <c r="F18" s="42">
        <v>24.78</v>
      </c>
      <c r="G18" s="47">
        <v>170</v>
      </c>
      <c r="H18" s="47">
        <f t="shared" si="0"/>
        <v>4212.6000000000004</v>
      </c>
    </row>
    <row r="19" spans="1:8" x14ac:dyDescent="0.35">
      <c r="A19" s="1">
        <v>17</v>
      </c>
      <c r="B19" s="45" t="s">
        <v>68</v>
      </c>
      <c r="C19" s="46">
        <v>44435</v>
      </c>
      <c r="D19" s="41">
        <v>21307</v>
      </c>
      <c r="E19" s="44" t="s">
        <v>96</v>
      </c>
      <c r="F19" s="42">
        <v>25.5</v>
      </c>
      <c r="G19" s="47">
        <v>170</v>
      </c>
      <c r="H19" s="47">
        <f t="shared" si="0"/>
        <v>4335</v>
      </c>
    </row>
    <row r="20" spans="1:8" x14ac:dyDescent="0.35">
      <c r="A20" s="1">
        <v>18</v>
      </c>
      <c r="B20" s="45" t="s">
        <v>68</v>
      </c>
      <c r="C20" s="46">
        <v>44435</v>
      </c>
      <c r="D20" s="41">
        <v>21320</v>
      </c>
      <c r="E20" s="44" t="s">
        <v>95</v>
      </c>
      <c r="F20" s="42">
        <v>25.14</v>
      </c>
      <c r="G20" s="47">
        <v>170</v>
      </c>
      <c r="H20" s="47">
        <f t="shared" si="0"/>
        <v>4273.8</v>
      </c>
    </row>
    <row r="21" spans="1:8" x14ac:dyDescent="0.35">
      <c r="A21" s="1">
        <v>19</v>
      </c>
      <c r="B21" s="45" t="s">
        <v>68</v>
      </c>
      <c r="C21" s="46">
        <v>44435</v>
      </c>
      <c r="D21" s="41">
        <v>21346</v>
      </c>
      <c r="E21" s="44" t="s">
        <v>95</v>
      </c>
      <c r="F21" s="42">
        <v>24.88</v>
      </c>
      <c r="G21" s="47">
        <v>170</v>
      </c>
      <c r="H21" s="47">
        <f t="shared" si="0"/>
        <v>4229.5999999999995</v>
      </c>
    </row>
    <row r="22" spans="1:8" x14ac:dyDescent="0.35">
      <c r="A22" s="1">
        <v>20</v>
      </c>
      <c r="B22" s="45"/>
      <c r="C22" s="46"/>
      <c r="D22" s="41"/>
      <c r="E22" s="44"/>
      <c r="F22" s="42"/>
      <c r="G22" s="47"/>
      <c r="H22" s="47">
        <f t="shared" si="0"/>
        <v>0</v>
      </c>
    </row>
    <row r="23" spans="1:8" x14ac:dyDescent="0.35">
      <c r="A23" s="1">
        <v>21</v>
      </c>
      <c r="B23" s="45"/>
      <c r="C23" s="46"/>
      <c r="D23" s="41"/>
      <c r="E23" s="44"/>
      <c r="F23" s="42"/>
      <c r="G23" s="47"/>
      <c r="H23" s="47">
        <f t="shared" si="0"/>
        <v>0</v>
      </c>
    </row>
    <row r="24" spans="1:8" x14ac:dyDescent="0.35">
      <c r="A24" s="1">
        <v>22</v>
      </c>
      <c r="B24" s="45"/>
      <c r="C24" s="46"/>
      <c r="D24" s="41"/>
      <c r="E24" s="44"/>
      <c r="F24" s="42"/>
      <c r="G24" s="47"/>
      <c r="H24" s="47">
        <f t="shared" si="0"/>
        <v>0</v>
      </c>
    </row>
    <row r="25" spans="1:8" x14ac:dyDescent="0.35">
      <c r="A25" s="6"/>
      <c r="B25" s="6"/>
      <c r="C25" s="6"/>
      <c r="D25" s="6"/>
      <c r="E25" s="6"/>
      <c r="F25" s="7">
        <f>SUM(F3:F24)</f>
        <v>429.24</v>
      </c>
      <c r="G25" s="6"/>
      <c r="H25" s="7">
        <f>SUM(H3:H24)</f>
        <v>72970.8</v>
      </c>
    </row>
    <row r="27" spans="1:8" x14ac:dyDescent="0.35">
      <c r="A27" s="71" t="s">
        <v>23</v>
      </c>
      <c r="B27" s="71"/>
      <c r="C27" s="71"/>
      <c r="D27" s="71"/>
      <c r="E27" s="71"/>
      <c r="F27" s="71"/>
      <c r="G27" s="71"/>
      <c r="H27" s="71"/>
    </row>
    <row r="28" spans="1:8" x14ac:dyDescent="0.35">
      <c r="A28" s="4"/>
      <c r="B28" s="4" t="s">
        <v>0</v>
      </c>
      <c r="C28" s="4" t="s">
        <v>1</v>
      </c>
      <c r="D28" s="4" t="s">
        <v>2</v>
      </c>
      <c r="E28" s="4" t="s">
        <v>24</v>
      </c>
      <c r="F28" s="4" t="s">
        <v>3</v>
      </c>
      <c r="G28" s="4" t="s">
        <v>4</v>
      </c>
      <c r="H28" s="4" t="s">
        <v>5</v>
      </c>
    </row>
    <row r="29" spans="1:8" x14ac:dyDescent="0.35">
      <c r="A29" s="1">
        <v>1</v>
      </c>
      <c r="B29" s="39"/>
      <c r="C29" s="40"/>
      <c r="D29" s="41"/>
      <c r="E29" s="42"/>
      <c r="F29" s="42"/>
      <c r="G29" s="43"/>
      <c r="H29" s="3">
        <f>F29*G29</f>
        <v>0</v>
      </c>
    </row>
    <row r="30" spans="1:8" x14ac:dyDescent="0.35">
      <c r="A30" s="1">
        <v>2</v>
      </c>
      <c r="B30" s="1"/>
      <c r="C30" s="2"/>
      <c r="D30" s="1"/>
      <c r="E30" s="1"/>
      <c r="F30" s="3"/>
      <c r="G30" s="3"/>
      <c r="H30" s="3">
        <f>F30*G30</f>
        <v>0</v>
      </c>
    </row>
    <row r="31" spans="1:8" x14ac:dyDescent="0.35">
      <c r="A31" s="4"/>
      <c r="B31" s="4"/>
      <c r="C31" s="4"/>
      <c r="D31" s="4"/>
      <c r="E31" s="4"/>
      <c r="F31" s="5">
        <f>SUM(F29:F30)</f>
        <v>0</v>
      </c>
      <c r="G31" s="4"/>
      <c r="H31" s="5">
        <f>SUM(H29:H29)</f>
        <v>0</v>
      </c>
    </row>
    <row r="33" spans="1:8" x14ac:dyDescent="0.35">
      <c r="A33" s="4"/>
      <c r="B33" s="4"/>
      <c r="C33" s="4"/>
      <c r="D33" s="4"/>
      <c r="E33" s="4"/>
      <c r="F33" s="5">
        <f>F25+F31</f>
        <v>429.24</v>
      </c>
      <c r="G33" s="4"/>
      <c r="H33" s="5">
        <f>H25+H31</f>
        <v>72970.8</v>
      </c>
    </row>
    <row r="34" spans="1:8" x14ac:dyDescent="0.35">
      <c r="G34" s="10"/>
      <c r="H34" s="3"/>
    </row>
    <row r="35" spans="1:8" x14ac:dyDescent="0.35">
      <c r="F35" s="3" t="s">
        <v>80</v>
      </c>
      <c r="G35" s="3"/>
      <c r="H35" s="3"/>
    </row>
    <row r="36" spans="1:8" x14ac:dyDescent="0.35">
      <c r="F36" s="3" t="s">
        <v>82</v>
      </c>
      <c r="G36" s="3"/>
      <c r="H36" s="3"/>
    </row>
    <row r="37" spans="1:8" x14ac:dyDescent="0.35">
      <c r="F37" s="3" t="s">
        <v>82</v>
      </c>
      <c r="G37" s="3"/>
      <c r="H37" s="3"/>
    </row>
    <row r="38" spans="1:8" x14ac:dyDescent="0.35">
      <c r="F38" s="3" t="s">
        <v>80</v>
      </c>
      <c r="G38" s="3"/>
      <c r="H38" s="3"/>
    </row>
    <row r="39" spans="1:8" x14ac:dyDescent="0.35">
      <c r="F39" s="3"/>
      <c r="G39" s="3">
        <f>SUM(G35:G38)</f>
        <v>0</v>
      </c>
      <c r="H39" s="3"/>
    </row>
    <row r="40" spans="1:8" x14ac:dyDescent="0.35">
      <c r="F40" s="1" t="s">
        <v>72</v>
      </c>
      <c r="G40" s="1"/>
      <c r="H40" s="3">
        <v>0</v>
      </c>
    </row>
    <row r="41" spans="1:8" x14ac:dyDescent="0.35">
      <c r="F41" s="1" t="s">
        <v>16</v>
      </c>
      <c r="G41" s="3"/>
      <c r="H41" s="3"/>
    </row>
    <row r="42" spans="1:8" x14ac:dyDescent="0.35">
      <c r="F42" s="1" t="s">
        <v>28</v>
      </c>
      <c r="G42" s="1"/>
      <c r="H42" s="8">
        <f>H33-G39-H40-G41</f>
        <v>72970.8</v>
      </c>
    </row>
    <row r="43" spans="1:8" x14ac:dyDescent="0.35">
      <c r="F43" s="14"/>
      <c r="G43" s="14"/>
      <c r="H43" s="62"/>
    </row>
    <row r="44" spans="1:8" x14ac:dyDescent="0.35">
      <c r="D44" s="32" t="s">
        <v>73</v>
      </c>
      <c r="E44" s="32" t="s">
        <v>74</v>
      </c>
      <c r="F44" s="57" t="s">
        <v>75</v>
      </c>
      <c r="G44" s="57" t="s">
        <v>76</v>
      </c>
      <c r="H44" s="57" t="s">
        <v>77</v>
      </c>
    </row>
    <row r="45" spans="1:8" x14ac:dyDescent="0.35">
      <c r="D45" s="1" t="s">
        <v>68</v>
      </c>
      <c r="E45" s="3"/>
      <c r="F45" s="3"/>
      <c r="G45" s="3">
        <f>E45-F45</f>
        <v>0</v>
      </c>
      <c r="H45" s="1"/>
    </row>
    <row r="46" spans="1:8" x14ac:dyDescent="0.35">
      <c r="D46" s="1" t="s">
        <v>84</v>
      </c>
      <c r="E46" s="3"/>
      <c r="F46" s="3"/>
      <c r="G46" s="3">
        <f>E46-F46</f>
        <v>0</v>
      </c>
      <c r="H46" s="1"/>
    </row>
    <row r="47" spans="1:8" x14ac:dyDescent="0.35">
      <c r="D47" s="32" t="s">
        <v>30</v>
      </c>
      <c r="E47" s="32"/>
      <c r="F47" s="32"/>
      <c r="G47" s="63">
        <f>SUM(G45:G46)</f>
        <v>0</v>
      </c>
      <c r="H47" s="63">
        <f>G47*3000</f>
        <v>0</v>
      </c>
    </row>
  </sheetData>
  <mergeCells count="2">
    <mergeCell ref="A27:H27"/>
    <mergeCell ref="A1:H1"/>
  </mergeCells>
  <conditionalFormatting sqref="D30">
    <cfRule type="duplicateValues" dxfId="70" priority="42"/>
  </conditionalFormatting>
  <conditionalFormatting sqref="D29">
    <cfRule type="duplicateValues" dxfId="69" priority="39"/>
  </conditionalFormatting>
  <conditionalFormatting sqref="D29">
    <cfRule type="duplicateValues" dxfId="68" priority="40"/>
  </conditionalFormatting>
  <conditionalFormatting sqref="D24">
    <cfRule type="duplicateValues" dxfId="67" priority="86"/>
  </conditionalFormatting>
  <conditionalFormatting sqref="D22">
    <cfRule type="duplicateValues" dxfId="66" priority="2"/>
  </conditionalFormatting>
  <conditionalFormatting sqref="D23">
    <cfRule type="duplicateValues" dxfId="65" priority="5"/>
  </conditionalFormatting>
  <conditionalFormatting sqref="D3:D21">
    <cfRule type="duplicateValues" dxfId="6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topLeftCell="A16"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1" t="s">
        <v>6</v>
      </c>
      <c r="B1" s="71"/>
      <c r="C1" s="71"/>
      <c r="D1" s="71"/>
      <c r="E1" s="71"/>
      <c r="F1" s="71"/>
      <c r="G1" s="71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1" t="s">
        <v>23</v>
      </c>
      <c r="B18" s="71"/>
      <c r="C18" s="71"/>
      <c r="D18" s="71"/>
      <c r="E18" s="71"/>
      <c r="F18" s="71"/>
      <c r="G18" s="71"/>
      <c r="H18" s="71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64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3" priority="7"/>
  </conditionalFormatting>
  <conditionalFormatting sqref="D20:D22">
    <cfRule type="duplicateValues" dxfId="62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opLeftCell="A4" zoomScaleNormal="100" workbookViewId="0">
      <selection activeCell="B3" sqref="B3:F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9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170</v>
      </c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170</v>
      </c>
      <c r="H9" s="3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0</v>
      </c>
      <c r="G10" s="6"/>
      <c r="H10" s="7">
        <f>SUM(H3:H9)</f>
        <v>0</v>
      </c>
    </row>
    <row r="13" spans="1:8" x14ac:dyDescent="0.35">
      <c r="A13" s="71" t="s">
        <v>23</v>
      </c>
      <c r="B13" s="71"/>
      <c r="C13" s="71"/>
      <c r="D13" s="71"/>
      <c r="E13" s="71"/>
      <c r="F13" s="71"/>
      <c r="G13" s="71"/>
      <c r="H13" s="71"/>
    </row>
    <row r="14" spans="1:8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</row>
    <row r="15" spans="1:8" x14ac:dyDescent="0.35">
      <c r="A15" s="1">
        <v>1</v>
      </c>
      <c r="B15" s="45"/>
      <c r="C15" s="46"/>
      <c r="D15" s="41"/>
      <c r="E15" s="42"/>
      <c r="F15" s="42"/>
      <c r="G15" s="43"/>
      <c r="H15" s="3">
        <f>F15*G15</f>
        <v>0</v>
      </c>
    </row>
    <row r="16" spans="1:8" x14ac:dyDescent="0.35">
      <c r="A16" s="1">
        <v>2</v>
      </c>
      <c r="B16" s="45"/>
      <c r="C16" s="46"/>
      <c r="D16" s="41"/>
      <c r="E16" s="42"/>
      <c r="F16" s="42"/>
      <c r="G16" s="4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SUM(F15:F16)</f>
        <v>0</v>
      </c>
      <c r="G17" s="4"/>
      <c r="H17" s="5">
        <f>SUM(H15:H16)</f>
        <v>0</v>
      </c>
    </row>
    <row r="19" spans="1:8" x14ac:dyDescent="0.35">
      <c r="A19" s="4"/>
      <c r="B19" s="4"/>
      <c r="C19" s="4"/>
      <c r="D19" s="4"/>
      <c r="E19" s="4"/>
      <c r="F19" s="5">
        <f>F10+F17</f>
        <v>0</v>
      </c>
      <c r="G19" s="4"/>
      <c r="H19" s="5">
        <f>H10+H17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28</v>
      </c>
      <c r="G21" s="1"/>
      <c r="H21" s="8">
        <f>H19-H20</f>
        <v>0</v>
      </c>
    </row>
  </sheetData>
  <mergeCells count="2">
    <mergeCell ref="A13:H13"/>
    <mergeCell ref="A1:H1"/>
  </mergeCells>
  <conditionalFormatting sqref="D15">
    <cfRule type="duplicateValues" dxfId="61" priority="4"/>
  </conditionalFormatting>
  <conditionalFormatting sqref="D15">
    <cfRule type="duplicateValues" dxfId="60" priority="5"/>
  </conditionalFormatting>
  <conditionalFormatting sqref="D16">
    <cfRule type="duplicateValues" dxfId="59" priority="76"/>
  </conditionalFormatting>
  <conditionalFormatting sqref="D3:D9">
    <cfRule type="duplicateValues" dxfId="58" priority="1"/>
  </conditionalFormatting>
  <dataValidations count="1">
    <dataValidation type="custom" allowBlank="1" showInputMessage="1" prompt="拒绝重复输入 - 当前输入的内容，与本区域的其他单元格内容重复。" sqref="B15" xr:uid="{00000000-0002-0000-0500-000000000000}">
      <formula1>COUNTIF($B:$B,B15)&lt;2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H16" sqref="H1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2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5" spans="1:8" x14ac:dyDescent="0.35">
      <c r="F15" s="1" t="s">
        <v>15</v>
      </c>
      <c r="G15" s="1"/>
      <c r="H15" s="3"/>
    </row>
    <row r="16" spans="1:8" x14ac:dyDescent="0.35">
      <c r="F16" s="1" t="s">
        <v>20</v>
      </c>
      <c r="G16" s="1"/>
      <c r="H16" s="3"/>
    </row>
    <row r="17" spans="6:14" x14ac:dyDescent="0.35">
      <c r="F17" s="1" t="s">
        <v>28</v>
      </c>
      <c r="G17" s="1"/>
      <c r="H17" s="8">
        <f>H13-H15-H16</f>
        <v>0</v>
      </c>
    </row>
    <row r="23" spans="6:14" x14ac:dyDescent="0.35">
      <c r="N23">
        <f>170*18</f>
        <v>3060</v>
      </c>
    </row>
  </sheetData>
  <mergeCells count="2">
    <mergeCell ref="A7:H7"/>
    <mergeCell ref="A1:H1"/>
  </mergeCells>
  <conditionalFormatting sqref="D3">
    <cfRule type="duplicateValues" dxfId="57" priority="3"/>
  </conditionalFormatting>
  <conditionalFormatting sqref="D4">
    <cfRule type="duplicateValues" dxfId="56" priority="2"/>
  </conditionalFormatting>
  <conditionalFormatting sqref="D9">
    <cfRule type="duplicateValues" dxfId="55" priority="1"/>
  </conditionalFormatting>
  <conditionalFormatting sqref="D10">
    <cfRule type="duplicateValues" dxfId="54" priority="8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zoomScaleNormal="100" workbookViewId="0">
      <selection activeCell="A5" sqref="A5:H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54</v>
      </c>
      <c r="G18" s="3"/>
      <c r="H18" s="3">
        <f>SUM(G14:G17)</f>
        <v>0</v>
      </c>
    </row>
    <row r="19" spans="6:8" x14ac:dyDescent="0.35">
      <c r="F19" s="1" t="s">
        <v>28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53" priority="64"/>
  </conditionalFormatting>
  <conditionalFormatting sqref="D3">
    <cfRule type="duplicateValues" dxfId="52" priority="1"/>
  </conditionalFormatting>
  <conditionalFormatting sqref="D4">
    <cfRule type="duplicateValues" dxfId="51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7"/>
  <sheetViews>
    <sheetView workbookViewId="0">
      <selection activeCell="L15" sqref="L15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9.54296875" bestFit="1" customWidth="1"/>
    <col min="7" max="7" width="13.7265625" customWidth="1"/>
    <col min="8" max="8" width="11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3">
        <f t="shared" ref="H4:H61" si="0">F4*G4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45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45">
        <v>8</v>
      </c>
      <c r="B10" s="45"/>
      <c r="C10" s="46"/>
      <c r="D10" s="41"/>
      <c r="E10" s="44"/>
      <c r="F10" s="42"/>
      <c r="G10" s="47"/>
      <c r="H10" s="3">
        <f t="shared" si="0"/>
        <v>0</v>
      </c>
    </row>
    <row r="11" spans="1:8" x14ac:dyDescent="0.35">
      <c r="A11" s="45">
        <v>9</v>
      </c>
      <c r="B11" s="45"/>
      <c r="C11" s="46"/>
      <c r="D11" s="41"/>
      <c r="E11" s="44"/>
      <c r="F11" s="42"/>
      <c r="G11" s="47"/>
      <c r="H11" s="3">
        <f t="shared" si="0"/>
        <v>0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3">
        <f t="shared" si="0"/>
        <v>0</v>
      </c>
    </row>
    <row r="13" spans="1:8" x14ac:dyDescent="0.35">
      <c r="A13" s="45">
        <v>11</v>
      </c>
      <c r="B13" s="45"/>
      <c r="C13" s="46"/>
      <c r="D13" s="41"/>
      <c r="E13" s="44"/>
      <c r="F13" s="42"/>
      <c r="G13" s="47"/>
      <c r="H13" s="3">
        <f t="shared" si="0"/>
        <v>0</v>
      </c>
    </row>
    <row r="14" spans="1:8" x14ac:dyDescent="0.35">
      <c r="A14" s="45">
        <v>12</v>
      </c>
      <c r="B14" s="45"/>
      <c r="C14" s="46"/>
      <c r="D14" s="41"/>
      <c r="E14" s="44"/>
      <c r="F14" s="42"/>
      <c r="G14" s="47"/>
      <c r="H14" s="3">
        <f t="shared" si="0"/>
        <v>0</v>
      </c>
    </row>
    <row r="15" spans="1:8" x14ac:dyDescent="0.35">
      <c r="A15" s="45">
        <v>13</v>
      </c>
      <c r="B15" s="45"/>
      <c r="C15" s="46"/>
      <c r="D15" s="41"/>
      <c r="E15" s="44"/>
      <c r="F15" s="42"/>
      <c r="G15" s="47"/>
      <c r="H15" s="3">
        <f t="shared" si="0"/>
        <v>0</v>
      </c>
    </row>
    <row r="16" spans="1:8" x14ac:dyDescent="0.35">
      <c r="A16" s="45">
        <v>14</v>
      </c>
      <c r="B16" s="45"/>
      <c r="C16" s="46"/>
      <c r="D16" s="41"/>
      <c r="E16" s="44"/>
      <c r="F16" s="42"/>
      <c r="G16" s="47"/>
      <c r="H16" s="3">
        <f t="shared" si="0"/>
        <v>0</v>
      </c>
    </row>
    <row r="17" spans="1:8" x14ac:dyDescent="0.35">
      <c r="A17" s="45">
        <v>15</v>
      </c>
      <c r="B17" s="45"/>
      <c r="C17" s="46"/>
      <c r="D17" s="41"/>
      <c r="E17" s="44"/>
      <c r="F17" s="42"/>
      <c r="G17" s="47"/>
      <c r="H17" s="3">
        <f t="shared" si="0"/>
        <v>0</v>
      </c>
    </row>
    <row r="18" spans="1:8" x14ac:dyDescent="0.35">
      <c r="A18" s="45">
        <v>16</v>
      </c>
      <c r="B18" s="45"/>
      <c r="C18" s="46"/>
      <c r="D18" s="41"/>
      <c r="E18" s="44"/>
      <c r="F18" s="42"/>
      <c r="G18" s="47"/>
      <c r="H18" s="3">
        <f t="shared" si="0"/>
        <v>0</v>
      </c>
    </row>
    <row r="19" spans="1:8" x14ac:dyDescent="0.35">
      <c r="A19" s="45">
        <v>17</v>
      </c>
      <c r="B19" s="45"/>
      <c r="C19" s="46"/>
      <c r="D19" s="41"/>
      <c r="E19" s="44"/>
      <c r="F19" s="42"/>
      <c r="G19" s="47"/>
      <c r="H19" s="3">
        <f t="shared" si="0"/>
        <v>0</v>
      </c>
    </row>
    <row r="20" spans="1:8" x14ac:dyDescent="0.35">
      <c r="A20" s="45">
        <v>18</v>
      </c>
      <c r="B20" s="45"/>
      <c r="C20" s="46"/>
      <c r="D20" s="41"/>
      <c r="E20" s="44"/>
      <c r="F20" s="42"/>
      <c r="G20" s="47"/>
      <c r="H20" s="3">
        <f t="shared" si="0"/>
        <v>0</v>
      </c>
    </row>
    <row r="21" spans="1:8" x14ac:dyDescent="0.35">
      <c r="A21" s="45">
        <v>19</v>
      </c>
      <c r="B21" s="45"/>
      <c r="C21" s="46"/>
      <c r="D21" s="41"/>
      <c r="E21" s="44"/>
      <c r="F21" s="42"/>
      <c r="G21" s="47"/>
      <c r="H21" s="3">
        <f t="shared" si="0"/>
        <v>0</v>
      </c>
    </row>
    <row r="22" spans="1:8" x14ac:dyDescent="0.35">
      <c r="A22" s="45">
        <v>20</v>
      </c>
      <c r="B22" s="45"/>
      <c r="C22" s="46"/>
      <c r="D22" s="41"/>
      <c r="E22" s="44"/>
      <c r="F22" s="42"/>
      <c r="G22" s="47"/>
      <c r="H22" s="3">
        <f t="shared" si="0"/>
        <v>0</v>
      </c>
    </row>
    <row r="23" spans="1:8" x14ac:dyDescent="0.35">
      <c r="A23" s="45">
        <v>21</v>
      </c>
      <c r="B23" s="45"/>
      <c r="C23" s="46"/>
      <c r="D23" s="41"/>
      <c r="E23" s="44"/>
      <c r="F23" s="42"/>
      <c r="G23" s="47"/>
      <c r="H23" s="3">
        <f t="shared" si="0"/>
        <v>0</v>
      </c>
    </row>
    <row r="24" spans="1:8" x14ac:dyDescent="0.35">
      <c r="A24" s="45">
        <v>22</v>
      </c>
      <c r="B24" s="45"/>
      <c r="C24" s="46"/>
      <c r="D24" s="41"/>
      <c r="E24" s="44"/>
      <c r="F24" s="42"/>
      <c r="G24" s="47"/>
      <c r="H24" s="3">
        <f t="shared" si="0"/>
        <v>0</v>
      </c>
    </row>
    <row r="25" spans="1:8" x14ac:dyDescent="0.35">
      <c r="A25" s="45">
        <v>23</v>
      </c>
      <c r="B25" s="45"/>
      <c r="C25" s="46"/>
      <c r="D25" s="41"/>
      <c r="E25" s="44"/>
      <c r="F25" s="42"/>
      <c r="G25" s="47"/>
      <c r="H25" s="3">
        <f t="shared" si="0"/>
        <v>0</v>
      </c>
    </row>
    <row r="26" spans="1:8" x14ac:dyDescent="0.35">
      <c r="A26" s="45">
        <v>24</v>
      </c>
      <c r="B26" s="45"/>
      <c r="C26" s="46"/>
      <c r="D26" s="41"/>
      <c r="E26" s="44"/>
      <c r="F26" s="42"/>
      <c r="G26" s="47"/>
      <c r="H26" s="3">
        <f t="shared" si="0"/>
        <v>0</v>
      </c>
    </row>
    <row r="27" spans="1:8" x14ac:dyDescent="0.35">
      <c r="A27" s="45">
        <v>25</v>
      </c>
      <c r="B27" s="45"/>
      <c r="C27" s="46"/>
      <c r="D27" s="41"/>
      <c r="E27" s="44"/>
      <c r="F27" s="42"/>
      <c r="G27" s="47"/>
      <c r="H27" s="3">
        <f t="shared" si="0"/>
        <v>0</v>
      </c>
    </row>
    <row r="28" spans="1:8" x14ac:dyDescent="0.35">
      <c r="A28" s="45">
        <v>26</v>
      </c>
      <c r="B28" s="45"/>
      <c r="C28" s="46"/>
      <c r="D28" s="41"/>
      <c r="E28" s="44"/>
      <c r="F28" s="42"/>
      <c r="G28" s="47"/>
      <c r="H28" s="3">
        <f t="shared" si="0"/>
        <v>0</v>
      </c>
    </row>
    <row r="29" spans="1:8" x14ac:dyDescent="0.35">
      <c r="A29" s="45">
        <v>27</v>
      </c>
      <c r="B29" s="45"/>
      <c r="C29" s="46"/>
      <c r="D29" s="41"/>
      <c r="E29" s="44"/>
      <c r="F29" s="42"/>
      <c r="G29" s="47"/>
      <c r="H29" s="3">
        <f t="shared" si="0"/>
        <v>0</v>
      </c>
    </row>
    <row r="30" spans="1:8" x14ac:dyDescent="0.35">
      <c r="A30" s="45">
        <v>28</v>
      </c>
      <c r="B30" s="45"/>
      <c r="C30" s="46"/>
      <c r="D30" s="41"/>
      <c r="E30" s="44"/>
      <c r="F30" s="42"/>
      <c r="G30" s="47"/>
      <c r="H30" s="3">
        <f t="shared" si="0"/>
        <v>0</v>
      </c>
    </row>
    <row r="31" spans="1:8" x14ac:dyDescent="0.35">
      <c r="A31" s="45">
        <v>29</v>
      </c>
      <c r="B31" s="45"/>
      <c r="C31" s="46"/>
      <c r="D31" s="41"/>
      <c r="E31" s="44"/>
      <c r="F31" s="42"/>
      <c r="G31" s="47"/>
      <c r="H31" s="3">
        <f t="shared" si="0"/>
        <v>0</v>
      </c>
    </row>
    <row r="32" spans="1:8" x14ac:dyDescent="0.35">
      <c r="A32" s="45">
        <v>30</v>
      </c>
      <c r="B32" s="45"/>
      <c r="C32" s="46"/>
      <c r="D32" s="41"/>
      <c r="E32" s="44"/>
      <c r="F32" s="42"/>
      <c r="G32" s="47"/>
      <c r="H32" s="3">
        <f t="shared" si="0"/>
        <v>0</v>
      </c>
    </row>
    <row r="33" spans="1:8" x14ac:dyDescent="0.35">
      <c r="A33" s="45">
        <v>31</v>
      </c>
      <c r="B33" s="45"/>
      <c r="C33" s="46"/>
      <c r="D33" s="41"/>
      <c r="E33" s="44"/>
      <c r="F33" s="42"/>
      <c r="G33" s="47"/>
      <c r="H33" s="3">
        <f t="shared" si="0"/>
        <v>0</v>
      </c>
    </row>
    <row r="34" spans="1:8" x14ac:dyDescent="0.35">
      <c r="A34" s="45">
        <v>32</v>
      </c>
      <c r="B34" s="45"/>
      <c r="C34" s="46"/>
      <c r="D34" s="41"/>
      <c r="E34" s="44"/>
      <c r="F34" s="42"/>
      <c r="G34" s="47"/>
      <c r="H34" s="3">
        <f t="shared" si="0"/>
        <v>0</v>
      </c>
    </row>
    <row r="35" spans="1:8" x14ac:dyDescent="0.35">
      <c r="A35" s="45">
        <v>33</v>
      </c>
      <c r="B35" s="45"/>
      <c r="C35" s="46"/>
      <c r="D35" s="41"/>
      <c r="E35" s="44"/>
      <c r="F35" s="42"/>
      <c r="G35" s="47"/>
      <c r="H35" s="3">
        <f t="shared" si="0"/>
        <v>0</v>
      </c>
    </row>
    <row r="36" spans="1:8" x14ac:dyDescent="0.35">
      <c r="A36" s="45">
        <v>34</v>
      </c>
      <c r="B36" s="45"/>
      <c r="C36" s="46"/>
      <c r="D36" s="41"/>
      <c r="E36" s="44"/>
      <c r="F36" s="42"/>
      <c r="G36" s="47"/>
      <c r="H36" s="3">
        <f t="shared" si="0"/>
        <v>0</v>
      </c>
    </row>
    <row r="37" spans="1:8" x14ac:dyDescent="0.35">
      <c r="A37" s="45">
        <v>35</v>
      </c>
      <c r="B37" s="45"/>
      <c r="C37" s="46"/>
      <c r="D37" s="41"/>
      <c r="E37" s="44"/>
      <c r="F37" s="42"/>
      <c r="G37" s="47"/>
      <c r="H37" s="3">
        <f t="shared" si="0"/>
        <v>0</v>
      </c>
    </row>
    <row r="38" spans="1:8" x14ac:dyDescent="0.35">
      <c r="A38" s="45">
        <v>36</v>
      </c>
      <c r="B38" s="45"/>
      <c r="C38" s="46"/>
      <c r="D38" s="41"/>
      <c r="E38" s="44"/>
      <c r="F38" s="42"/>
      <c r="G38" s="47"/>
      <c r="H38" s="3">
        <f t="shared" si="0"/>
        <v>0</v>
      </c>
    </row>
    <row r="39" spans="1:8" x14ac:dyDescent="0.35">
      <c r="A39" s="45">
        <v>37</v>
      </c>
      <c r="B39" s="45"/>
      <c r="C39" s="46"/>
      <c r="D39" s="41"/>
      <c r="E39" s="44"/>
      <c r="F39" s="42"/>
      <c r="G39" s="47"/>
      <c r="H39" s="3">
        <f t="shared" si="0"/>
        <v>0</v>
      </c>
    </row>
    <row r="40" spans="1:8" x14ac:dyDescent="0.35">
      <c r="A40" s="45">
        <v>38</v>
      </c>
      <c r="B40" s="45"/>
      <c r="C40" s="46"/>
      <c r="D40" s="41"/>
      <c r="E40" s="44"/>
      <c r="F40" s="42"/>
      <c r="G40" s="47"/>
      <c r="H40" s="3">
        <f t="shared" si="0"/>
        <v>0</v>
      </c>
    </row>
    <row r="41" spans="1:8" x14ac:dyDescent="0.35">
      <c r="A41" s="45">
        <v>39</v>
      </c>
      <c r="B41" s="45"/>
      <c r="C41" s="46"/>
      <c r="D41" s="41"/>
      <c r="E41" s="44"/>
      <c r="F41" s="42"/>
      <c r="G41" s="47"/>
      <c r="H41" s="3">
        <f t="shared" si="0"/>
        <v>0</v>
      </c>
    </row>
    <row r="42" spans="1:8" x14ac:dyDescent="0.35">
      <c r="A42" s="45">
        <v>40</v>
      </c>
      <c r="B42" s="45"/>
      <c r="C42" s="46"/>
      <c r="D42" s="41"/>
      <c r="E42" s="44"/>
      <c r="F42" s="42"/>
      <c r="G42" s="47"/>
      <c r="H42" s="3">
        <f t="shared" si="0"/>
        <v>0</v>
      </c>
    </row>
    <row r="43" spans="1:8" x14ac:dyDescent="0.35">
      <c r="A43" s="45">
        <v>41</v>
      </c>
      <c r="B43" s="45"/>
      <c r="C43" s="46"/>
      <c r="D43" s="41"/>
      <c r="E43" s="44"/>
      <c r="F43" s="42"/>
      <c r="G43" s="47"/>
      <c r="H43" s="3">
        <f t="shared" si="0"/>
        <v>0</v>
      </c>
    </row>
    <row r="44" spans="1:8" x14ac:dyDescent="0.35">
      <c r="A44" s="45">
        <v>42</v>
      </c>
      <c r="B44" s="45"/>
      <c r="C44" s="46"/>
      <c r="D44" s="41"/>
      <c r="E44" s="44"/>
      <c r="F44" s="42"/>
      <c r="G44" s="47"/>
      <c r="H44" s="3">
        <f t="shared" si="0"/>
        <v>0</v>
      </c>
    </row>
    <row r="45" spans="1:8" x14ac:dyDescent="0.35">
      <c r="A45" s="45">
        <v>43</v>
      </c>
      <c r="B45" s="45"/>
      <c r="C45" s="46"/>
      <c r="D45" s="41"/>
      <c r="E45" s="44"/>
      <c r="F45" s="42"/>
      <c r="G45" s="47"/>
      <c r="H45" s="3">
        <f t="shared" si="0"/>
        <v>0</v>
      </c>
    </row>
    <row r="46" spans="1:8" x14ac:dyDescent="0.35">
      <c r="A46" s="45">
        <v>44</v>
      </c>
      <c r="B46" s="45"/>
      <c r="C46" s="46"/>
      <c r="D46" s="41"/>
      <c r="E46" s="44"/>
      <c r="F46" s="42"/>
      <c r="G46" s="47"/>
      <c r="H46" s="3">
        <f t="shared" si="0"/>
        <v>0</v>
      </c>
    </row>
    <row r="47" spans="1:8" x14ac:dyDescent="0.35">
      <c r="A47" s="45">
        <v>45</v>
      </c>
      <c r="B47" s="45"/>
      <c r="C47" s="46"/>
      <c r="D47" s="41"/>
      <c r="E47" s="44"/>
      <c r="F47" s="42"/>
      <c r="G47" s="47"/>
      <c r="H47" s="3">
        <f t="shared" si="0"/>
        <v>0</v>
      </c>
    </row>
    <row r="48" spans="1:8" x14ac:dyDescent="0.35">
      <c r="A48" s="45">
        <v>46</v>
      </c>
      <c r="B48" s="45"/>
      <c r="C48" s="46"/>
      <c r="D48" s="41"/>
      <c r="E48" s="44"/>
      <c r="F48" s="42"/>
      <c r="G48" s="47"/>
      <c r="H48" s="3">
        <f t="shared" si="0"/>
        <v>0</v>
      </c>
    </row>
    <row r="49" spans="1:8" x14ac:dyDescent="0.35">
      <c r="A49" s="45">
        <v>47</v>
      </c>
      <c r="B49" s="45"/>
      <c r="C49" s="46"/>
      <c r="D49" s="41"/>
      <c r="E49" s="44"/>
      <c r="F49" s="42"/>
      <c r="G49" s="47"/>
      <c r="H49" s="3">
        <f t="shared" si="0"/>
        <v>0</v>
      </c>
    </row>
    <row r="50" spans="1:8" x14ac:dyDescent="0.35">
      <c r="A50" s="45">
        <v>48</v>
      </c>
      <c r="B50" s="45"/>
      <c r="C50" s="46"/>
      <c r="D50" s="41"/>
      <c r="E50" s="44"/>
      <c r="F50" s="42"/>
      <c r="G50" s="47"/>
      <c r="H50" s="3">
        <f t="shared" si="0"/>
        <v>0</v>
      </c>
    </row>
    <row r="51" spans="1:8" x14ac:dyDescent="0.35">
      <c r="A51" s="45">
        <v>49</v>
      </c>
      <c r="B51" s="45"/>
      <c r="C51" s="46"/>
      <c r="D51" s="41"/>
      <c r="E51" s="44"/>
      <c r="F51" s="42"/>
      <c r="G51" s="47"/>
      <c r="H51" s="3">
        <f t="shared" si="0"/>
        <v>0</v>
      </c>
    </row>
    <row r="52" spans="1:8" x14ac:dyDescent="0.35">
      <c r="A52" s="45">
        <v>50</v>
      </c>
      <c r="B52" s="45"/>
      <c r="C52" s="46"/>
      <c r="D52" s="41"/>
      <c r="E52" s="44"/>
      <c r="F52" s="42"/>
      <c r="G52" s="47"/>
      <c r="H52" s="3">
        <f t="shared" si="0"/>
        <v>0</v>
      </c>
    </row>
    <row r="53" spans="1:8" x14ac:dyDescent="0.35">
      <c r="A53" s="45">
        <v>51</v>
      </c>
      <c r="B53" s="45"/>
      <c r="C53" s="46"/>
      <c r="D53" s="41"/>
      <c r="E53" s="44"/>
      <c r="F53" s="42"/>
      <c r="G53" s="47"/>
      <c r="H53" s="3">
        <f t="shared" si="0"/>
        <v>0</v>
      </c>
    </row>
    <row r="54" spans="1:8" x14ac:dyDescent="0.35">
      <c r="A54" s="45">
        <v>52</v>
      </c>
      <c r="B54" s="45"/>
      <c r="C54" s="46"/>
      <c r="D54" s="41"/>
      <c r="E54" s="44"/>
      <c r="F54" s="42"/>
      <c r="G54" s="47"/>
      <c r="H54" s="3">
        <f t="shared" si="0"/>
        <v>0</v>
      </c>
    </row>
    <row r="55" spans="1:8" x14ac:dyDescent="0.35">
      <c r="A55" s="45">
        <v>53</v>
      </c>
      <c r="B55" s="45"/>
      <c r="C55" s="46"/>
      <c r="D55" s="41"/>
      <c r="E55" s="44"/>
      <c r="F55" s="42"/>
      <c r="G55" s="47"/>
      <c r="H55" s="3">
        <f t="shared" si="0"/>
        <v>0</v>
      </c>
    </row>
    <row r="56" spans="1:8" x14ac:dyDescent="0.35">
      <c r="A56" s="45">
        <v>54</v>
      </c>
      <c r="B56" s="45"/>
      <c r="C56" s="46"/>
      <c r="D56" s="41"/>
      <c r="E56" s="44"/>
      <c r="F56" s="42"/>
      <c r="G56" s="47"/>
      <c r="H56" s="3">
        <f t="shared" si="0"/>
        <v>0</v>
      </c>
    </row>
    <row r="57" spans="1:8" x14ac:dyDescent="0.35">
      <c r="A57" s="45">
        <v>55</v>
      </c>
      <c r="B57" s="45"/>
      <c r="C57" s="46"/>
      <c r="D57" s="41"/>
      <c r="E57" s="44"/>
      <c r="F57" s="42"/>
      <c r="G57" s="47"/>
      <c r="H57" s="3">
        <f t="shared" si="0"/>
        <v>0</v>
      </c>
    </row>
    <row r="58" spans="1:8" x14ac:dyDescent="0.35">
      <c r="A58" s="45">
        <v>56</v>
      </c>
      <c r="B58" s="45"/>
      <c r="C58" s="46"/>
      <c r="D58" s="41"/>
      <c r="E58" s="44"/>
      <c r="F58" s="42"/>
      <c r="G58" s="47"/>
      <c r="H58" s="3">
        <f t="shared" si="0"/>
        <v>0</v>
      </c>
    </row>
    <row r="59" spans="1:8" x14ac:dyDescent="0.35">
      <c r="A59" s="45">
        <v>57</v>
      </c>
      <c r="B59" s="45"/>
      <c r="C59" s="46"/>
      <c r="D59" s="41"/>
      <c r="E59" s="44"/>
      <c r="F59" s="42"/>
      <c r="G59" s="47"/>
      <c r="H59" s="3">
        <f t="shared" si="0"/>
        <v>0</v>
      </c>
    </row>
    <row r="60" spans="1:8" x14ac:dyDescent="0.35">
      <c r="A60" s="45">
        <v>58</v>
      </c>
      <c r="B60" s="45"/>
      <c r="C60" s="46"/>
      <c r="D60" s="41"/>
      <c r="E60" s="44"/>
      <c r="F60" s="42"/>
      <c r="G60" s="47"/>
      <c r="H60" s="3">
        <f t="shared" si="0"/>
        <v>0</v>
      </c>
    </row>
    <row r="61" spans="1:8" x14ac:dyDescent="0.35">
      <c r="A61" s="45">
        <v>59</v>
      </c>
      <c r="B61" s="45"/>
      <c r="C61" s="46"/>
      <c r="D61" s="41"/>
      <c r="E61" s="44"/>
      <c r="F61" s="42"/>
      <c r="G61" s="47"/>
      <c r="H61" s="3">
        <f t="shared" si="0"/>
        <v>0</v>
      </c>
    </row>
    <row r="62" spans="1:8" x14ac:dyDescent="0.35">
      <c r="A62" s="6"/>
      <c r="B62" s="6"/>
      <c r="C62" s="6"/>
      <c r="D62" s="6"/>
      <c r="E62" s="7"/>
      <c r="F62" s="7">
        <f>SUM(F3:F61)</f>
        <v>0</v>
      </c>
      <c r="G62" s="7"/>
      <c r="H62" s="7">
        <f>SUM(H3:H61)</f>
        <v>0</v>
      </c>
    </row>
    <row r="64" spans="1:8" x14ac:dyDescent="0.35">
      <c r="F64" s="1" t="s">
        <v>15</v>
      </c>
      <c r="G64" s="1"/>
      <c r="H64" s="3">
        <v>0</v>
      </c>
    </row>
    <row r="65" spans="6:8" x14ac:dyDescent="0.35">
      <c r="F65" s="1" t="s">
        <v>16</v>
      </c>
      <c r="G65" s="1"/>
      <c r="H65" s="3"/>
    </row>
    <row r="66" spans="6:8" x14ac:dyDescent="0.35">
      <c r="F66" s="1" t="s">
        <v>17</v>
      </c>
      <c r="G66" s="1"/>
      <c r="H66" s="8">
        <f>H62-H65-H64</f>
        <v>0</v>
      </c>
    </row>
    <row r="67" spans="6:8" x14ac:dyDescent="0.35">
      <c r="H67" t="s">
        <v>33</v>
      </c>
    </row>
  </sheetData>
  <mergeCells count="1">
    <mergeCell ref="A1:H1"/>
  </mergeCells>
  <conditionalFormatting sqref="D22:D23">
    <cfRule type="duplicateValues" dxfId="50" priority="2"/>
  </conditionalFormatting>
  <conditionalFormatting sqref="D3:D21">
    <cfRule type="duplicateValues" dxfId="49" priority="3"/>
  </conditionalFormatting>
  <conditionalFormatting sqref="D24:D25">
    <cfRule type="duplicateValues" dxfId="48" priority="4"/>
  </conditionalFormatting>
  <conditionalFormatting sqref="D26:D61">
    <cfRule type="duplicateValues" dxfId="47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2021-09-24T02:27:11Z</dcterms:modified>
</cp:coreProperties>
</file>