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uismans/surfdrive/Promotie/13. Meta-analysis/Analyse/Plots/"/>
    </mc:Choice>
  </mc:AlternateContent>
  <xr:revisionPtr revIDLastSave="0" documentId="13_ncr:1_{DE52722B-B7D9-814B-A400-E91D51C67C74}" xr6:coauthVersionLast="47" xr6:coauthVersionMax="47" xr10:uidLastSave="{00000000-0000-0000-0000-000000000000}"/>
  <bookViews>
    <workbookView xWindow="0" yWindow="0" windowWidth="28800" windowHeight="18000" xr2:uid="{C1C3F09E-859E-484A-B392-B771C5E5D0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30" i="1"/>
  <c r="B31" i="1"/>
  <c r="B30" i="1"/>
  <c r="C28" i="1"/>
  <c r="C27" i="1"/>
  <c r="C26" i="1"/>
  <c r="B28" i="1"/>
  <c r="B27" i="1"/>
  <c r="B26" i="1"/>
  <c r="C19" i="1"/>
  <c r="C20" i="1"/>
  <c r="C21" i="1"/>
  <c r="C22" i="1"/>
  <c r="C23" i="1"/>
  <c r="C24" i="1"/>
  <c r="B20" i="1"/>
  <c r="B21" i="1"/>
  <c r="B22" i="1"/>
  <c r="B23" i="1"/>
  <c r="B24" i="1"/>
  <c r="B19" i="1"/>
  <c r="C9" i="1"/>
  <c r="C10" i="1"/>
  <c r="C11" i="1"/>
  <c r="C12" i="1"/>
  <c r="B10" i="1"/>
  <c r="B11" i="1"/>
  <c r="B12" i="1"/>
  <c r="B9" i="1"/>
  <c r="C14" i="1"/>
  <c r="C15" i="1"/>
  <c r="C16" i="1"/>
  <c r="C17" i="1"/>
  <c r="B15" i="1"/>
  <c r="B16" i="1"/>
  <c r="B17" i="1"/>
  <c r="B14" i="1"/>
  <c r="C4" i="1"/>
  <c r="C3" i="1"/>
  <c r="B4" i="1"/>
  <c r="B3" i="1"/>
  <c r="N38" i="1"/>
  <c r="N37" i="1"/>
  <c r="N36" i="1"/>
  <c r="N35" i="1"/>
  <c r="N34" i="1"/>
  <c r="N33" i="1"/>
  <c r="N28" i="1"/>
  <c r="N29" i="1"/>
  <c r="N30" i="1"/>
  <c r="N31" i="1"/>
  <c r="N27" i="1"/>
  <c r="N26" i="1"/>
  <c r="N25" i="1"/>
  <c r="N24" i="1"/>
  <c r="N23" i="1"/>
  <c r="N22" i="1"/>
  <c r="N21" i="1"/>
  <c r="N20" i="1"/>
  <c r="N11" i="1"/>
  <c r="N12" i="1"/>
  <c r="N13" i="1"/>
  <c r="N14" i="1"/>
  <c r="N15" i="1"/>
  <c r="N16" i="1"/>
  <c r="N17" i="1"/>
  <c r="N10" i="1"/>
</calcChain>
</file>

<file path=xl/sharedStrings.xml><?xml version="1.0" encoding="utf-8"?>
<sst xmlns="http://schemas.openxmlformats.org/spreadsheetml/2006/main" count="122" uniqueCount="62">
  <si>
    <t>Year published online</t>
  </si>
  <si>
    <t>2010-2012</t>
  </si>
  <si>
    <t>2013-2015</t>
  </si>
  <si>
    <t>2016-2018</t>
  </si>
  <si>
    <t>2019-2021</t>
  </si>
  <si>
    <t>Types of agent</t>
  </si>
  <si>
    <t>Chemotherapy</t>
  </si>
  <si>
    <t>Immunomodulator</t>
  </si>
  <si>
    <t>Antiangiogenesis</t>
  </si>
  <si>
    <t>Receptor or signal transduction</t>
  </si>
  <si>
    <t>Vaccine</t>
  </si>
  <si>
    <t>Other</t>
  </si>
  <si>
    <t>Monotherapy</t>
  </si>
  <si>
    <t>Combination with experimental drug</t>
  </si>
  <si>
    <t>phase 1 trials</t>
  </si>
  <si>
    <t>phase 2 trials</t>
  </si>
  <si>
    <t>2016-2019</t>
  </si>
  <si>
    <t>Receptor or signal transduction</t>
  </si>
  <si>
    <t>Combination of investigational and approved drugs</t>
  </si>
  <si>
    <t>Investigational Monotherapy</t>
  </si>
  <si>
    <t>Multiple investigational drugs</t>
  </si>
  <si>
    <t>Not targeted</t>
  </si>
  <si>
    <t>Targeted</t>
  </si>
  <si>
    <t>Total number of patients</t>
  </si>
  <si>
    <t>Number of patients with CRC</t>
  </si>
  <si>
    <t>ecog 01 only</t>
  </si>
  <si>
    <t>ecog 2 &lt;0.1</t>
  </si>
  <si>
    <t>ecog 2 &gt;0.1</t>
  </si>
  <si>
    <t>mean n of patients per trial?</t>
  </si>
  <si>
    <t>Phase 1 trials</t>
  </si>
  <si>
    <t>Phase 2 trials</t>
  </si>
  <si>
    <t>IQR_age</t>
  </si>
  <si>
    <t>IQR_line</t>
  </si>
  <si>
    <t>median_and_IQR_age</t>
  </si>
  <si>
    <t>median_and_IQR_line</t>
  </si>
  <si>
    <t>59.2</t>
  </si>
  <si>
    <t>[57.75-61]</t>
  </si>
  <si>
    <t>[3-4]</t>
  </si>
  <si>
    <t>59.2 [57.75-61]</t>
  </si>
  <si>
    <t>3 [3-4]</t>
  </si>
  <si>
    <t>61.0</t>
  </si>
  <si>
    <t>[57.75-63]</t>
  </si>
  <si>
    <t>61 [57.75-63]</t>
  </si>
  <si>
    <t>3 (3-4)</t>
  </si>
  <si>
    <t>Relative number of patients with Eastern Cooperative Oncology Group Performance Score 2</t>
  </si>
  <si>
    <t>No patients with PS 2</t>
  </si>
  <si>
    <t>0-10% patients with PS2</t>
  </si>
  <si>
    <t>&gt;10% patients with PS2</t>
  </si>
  <si>
    <t>Missing</t>
  </si>
  <si>
    <t>Median prior lines per trial (IQR)</t>
  </si>
  <si>
    <t>Average number of patients per trial (95% CI)</t>
  </si>
  <si>
    <t>59 (58-61)</t>
  </si>
  <si>
    <t>61 (58-63)</t>
  </si>
  <si>
    <t>Median age per trial (IQR)</t>
  </si>
  <si>
    <t>39 (34-44)</t>
  </si>
  <si>
    <t>50 (39-61)</t>
  </si>
  <si>
    <t>Experimental status of drug or drug combination</t>
  </si>
  <si>
    <t>Combination with agency-approved drug</t>
  </si>
  <si>
    <t>Preselected on molecular trait</t>
  </si>
  <si>
    <t>Yes</t>
  </si>
  <si>
    <t>No</t>
  </si>
  <si>
    <t>Trial demographic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</si>
</sst>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name val="Lucida Grande"/>
      <family val="2"/>
    </font>
    <font>
      <sz val="12"/>
      <name val="Calibri"/>
      <family val="2"/>
      <scheme val="minor"/>
    </font>
    <font>
      <b/>
      <sz val="11"/>
      <color rgb="FFFFFFFF"/>
      <name val="Lucida Grande"/>
      <family val="2"/>
    </font>
    <font>
      <sz val="11"/>
      <color rgb="FFFFFFFF"/>
      <name val="Lucida Grande"/>
      <family val="2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3" fontId="5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25C54-0FF4-D844-BE6E-EDCFB2DC3A71}">
  <dimension ref="A1:T47"/>
  <sheetViews>
    <sheetView tabSelected="1" workbookViewId="0">
      <selection activeCell="C31" sqref="A1:C31"/>
    </sheetView>
  </sheetViews>
  <sheetFormatPr baseColWidth="10" defaultRowHeight="16" x14ac:dyDescent="0.2"/>
  <cols>
    <col min="1" max="1" width="32.33203125" bestFit="1" customWidth="1"/>
    <col min="2" max="3" width="32.33203125" customWidth="1"/>
    <col min="4" max="7" width="18.6640625" customWidth="1"/>
    <col min="12" max="12" width="11" bestFit="1" customWidth="1"/>
    <col min="13" max="13" width="23.83203125" customWidth="1"/>
    <col min="14" max="14" width="29.6640625" bestFit="1" customWidth="1"/>
    <col min="15" max="16" width="11" bestFit="1" customWidth="1"/>
    <col min="17" max="17" width="11.5" bestFit="1" customWidth="1"/>
  </cols>
  <sheetData>
    <row r="1" spans="1:20" x14ac:dyDescent="0.2">
      <c r="B1" t="s">
        <v>29</v>
      </c>
      <c r="C1" t="s">
        <v>30</v>
      </c>
      <c r="D1" t="s">
        <v>14</v>
      </c>
      <c r="E1" t="s">
        <v>15</v>
      </c>
      <c r="G1" s="6"/>
      <c r="H1" s="6" t="s">
        <v>31</v>
      </c>
      <c r="I1" s="6" t="s">
        <v>32</v>
      </c>
      <c r="J1" s="6" t="s">
        <v>33</v>
      </c>
      <c r="K1" s="6" t="s">
        <v>34</v>
      </c>
    </row>
    <row r="2" spans="1:20" x14ac:dyDescent="0.2">
      <c r="A2" s="10" t="s">
        <v>61</v>
      </c>
      <c r="B2" s="10"/>
      <c r="C2" s="10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t="s">
        <v>23</v>
      </c>
      <c r="B3" s="4">
        <f>D3</f>
        <v>6751</v>
      </c>
      <c r="C3" s="4">
        <f>E3</f>
        <v>5156</v>
      </c>
      <c r="D3">
        <v>6751</v>
      </c>
      <c r="E3">
        <v>5156</v>
      </c>
      <c r="G3" s="7">
        <v>1</v>
      </c>
      <c r="H3" s="8">
        <v>1</v>
      </c>
      <c r="I3" s="8">
        <v>6751</v>
      </c>
      <c r="J3" s="8">
        <v>2949</v>
      </c>
      <c r="K3" s="8">
        <v>5711</v>
      </c>
      <c r="L3" s="8">
        <v>161</v>
      </c>
      <c r="M3" s="9">
        <v>5893396</v>
      </c>
      <c r="N3" s="9">
        <v>3519388</v>
      </c>
      <c r="O3" s="8" t="s">
        <v>35</v>
      </c>
      <c r="P3" s="8">
        <v>3</v>
      </c>
      <c r="Q3" s="8" t="s">
        <v>36</v>
      </c>
      <c r="R3" s="8" t="s">
        <v>37</v>
      </c>
      <c r="S3" s="8" t="s">
        <v>38</v>
      </c>
      <c r="T3" s="8" t="s">
        <v>39</v>
      </c>
    </row>
    <row r="4" spans="1:20" x14ac:dyDescent="0.2">
      <c r="A4" t="s">
        <v>24</v>
      </c>
      <c r="B4" s="4" t="str">
        <f>D4&amp;" ("&amp;ROUND((D4/D3*100),0)&amp;"%)"</f>
        <v>2949 (44%)</v>
      </c>
      <c r="C4" s="4" t="str">
        <f>E4&amp;" ("&amp;ROUND((E4/E3*100),0)&amp;"%)"</f>
        <v>4142 (80%)</v>
      </c>
      <c r="D4">
        <v>2949</v>
      </c>
      <c r="E4">
        <v>4142</v>
      </c>
      <c r="G4" s="7">
        <v>2</v>
      </c>
      <c r="H4" s="8">
        <v>2</v>
      </c>
      <c r="I4" s="8">
        <v>5156</v>
      </c>
      <c r="J4" s="8">
        <v>4142</v>
      </c>
      <c r="K4" s="8">
        <v>4546</v>
      </c>
      <c r="L4" s="8">
        <v>114</v>
      </c>
      <c r="M4" s="9">
        <v>6062525</v>
      </c>
      <c r="N4" s="9">
        <v>3201754</v>
      </c>
      <c r="O4" s="8" t="s">
        <v>40</v>
      </c>
      <c r="P4" s="8">
        <v>3</v>
      </c>
      <c r="Q4" s="8" t="s">
        <v>41</v>
      </c>
      <c r="R4" s="8" t="s">
        <v>37</v>
      </c>
      <c r="S4" s="8" t="s">
        <v>42</v>
      </c>
      <c r="T4" s="8" t="s">
        <v>39</v>
      </c>
    </row>
    <row r="5" spans="1:20" x14ac:dyDescent="0.2">
      <c r="A5" t="s">
        <v>53</v>
      </c>
      <c r="B5" s="8" t="s">
        <v>51</v>
      </c>
      <c r="C5" s="8" t="s">
        <v>52</v>
      </c>
      <c r="D5" s="8" t="s">
        <v>38</v>
      </c>
      <c r="E5" s="8" t="s">
        <v>42</v>
      </c>
    </row>
    <row r="6" spans="1:20" x14ac:dyDescent="0.2">
      <c r="A6" t="s">
        <v>49</v>
      </c>
      <c r="B6" s="8" t="s">
        <v>43</v>
      </c>
      <c r="C6" s="8" t="s">
        <v>43</v>
      </c>
      <c r="D6" s="8" t="s">
        <v>39</v>
      </c>
      <c r="E6" s="8" t="s">
        <v>39</v>
      </c>
    </row>
    <row r="7" spans="1:20" x14ac:dyDescent="0.2">
      <c r="A7" t="s">
        <v>50</v>
      </c>
      <c r="B7" s="8" t="s">
        <v>54</v>
      </c>
      <c r="C7" s="8" t="s">
        <v>55</v>
      </c>
      <c r="D7" s="8"/>
      <c r="E7" s="8"/>
    </row>
    <row r="8" spans="1:20" x14ac:dyDescent="0.2">
      <c r="A8" s="10" t="s">
        <v>44</v>
      </c>
      <c r="B8" s="10"/>
      <c r="C8" s="10"/>
      <c r="D8" s="11"/>
      <c r="E8" s="11"/>
    </row>
    <row r="9" spans="1:20" x14ac:dyDescent="0.2">
      <c r="A9" t="s">
        <v>45</v>
      </c>
      <c r="B9" s="5" t="str">
        <f>D9&amp;" ("&amp;ROUND((D9/SUM(D$9:D$12))*100,0)&amp;"%)"</f>
        <v>91 (52%)</v>
      </c>
      <c r="C9" s="5" t="str">
        <f>E9&amp;" ("&amp;ROUND((E9/SUM(E$9:E$12))*100,0)&amp;"%)"</f>
        <v>51 (50%)</v>
      </c>
      <c r="D9" s="8">
        <v>91</v>
      </c>
      <c r="E9" s="8">
        <v>51</v>
      </c>
    </row>
    <row r="10" spans="1:20" x14ac:dyDescent="0.2">
      <c r="A10" t="s">
        <v>46</v>
      </c>
      <c r="B10" s="5" t="str">
        <f>D10&amp;" ("&amp;ROUND((D10/SUM(D$9:D$12))*100,0)&amp;"%)"</f>
        <v>44 (25%)</v>
      </c>
      <c r="C10" s="5" t="str">
        <f>E10&amp;" ("&amp;ROUND((E10/SUM(E$9:E$12))*100,0)&amp;"%)"</f>
        <v>25 (24%)</v>
      </c>
      <c r="D10" s="8">
        <v>44</v>
      </c>
      <c r="E10" s="8">
        <v>25</v>
      </c>
      <c r="H10" s="1">
        <v>1</v>
      </c>
      <c r="I10" s="1" t="s">
        <v>1</v>
      </c>
      <c r="J10" s="1">
        <v>39</v>
      </c>
      <c r="K10" s="1" t="s">
        <v>1</v>
      </c>
      <c r="L10" s="1">
        <v>1513</v>
      </c>
      <c r="M10" s="1">
        <v>517</v>
      </c>
      <c r="N10">
        <f>M10/L10</f>
        <v>0.34170522141440846</v>
      </c>
    </row>
    <row r="11" spans="1:20" x14ac:dyDescent="0.2">
      <c r="A11" t="s">
        <v>47</v>
      </c>
      <c r="B11" s="5" t="str">
        <f>D11&amp;" ("&amp;ROUND((D11/SUM(D$9:D$12))*100,0)&amp;"%)"</f>
        <v>10 (6%)</v>
      </c>
      <c r="C11" s="5" t="str">
        <f>E11&amp;" ("&amp;ROUND((E11/SUM(E$9:E$12))*100,0)&amp;"%)"</f>
        <v>11 (11%)</v>
      </c>
      <c r="D11" s="8">
        <v>10</v>
      </c>
      <c r="E11" s="8">
        <v>11</v>
      </c>
      <c r="H11" s="1">
        <v>1</v>
      </c>
      <c r="I11" s="1" t="s">
        <v>2</v>
      </c>
      <c r="J11" s="1">
        <v>52</v>
      </c>
      <c r="K11" s="1" t="s">
        <v>2</v>
      </c>
      <c r="L11" s="1">
        <v>1790</v>
      </c>
      <c r="M11" s="1">
        <v>815</v>
      </c>
      <c r="N11">
        <f t="shared" ref="N11:N17" si="0">M11/L11</f>
        <v>0.45530726256983239</v>
      </c>
    </row>
    <row r="12" spans="1:20" x14ac:dyDescent="0.2">
      <c r="A12" t="s">
        <v>48</v>
      </c>
      <c r="B12" s="5" t="str">
        <f>D12&amp;" ("&amp;ROUND((D12/SUM(D$9:D$12))*100,0)&amp;"%)"</f>
        <v>29 (17%)</v>
      </c>
      <c r="C12" s="5" t="str">
        <f>E12&amp;" ("&amp;ROUND((E12/SUM(E$9:E$12))*100,0)&amp;"%)"</f>
        <v>16 (16%)</v>
      </c>
      <c r="D12" s="8">
        <v>29</v>
      </c>
      <c r="E12" s="8">
        <v>16</v>
      </c>
      <c r="G12" s="1"/>
      <c r="H12" s="1">
        <v>1</v>
      </c>
      <c r="I12" s="1" t="s">
        <v>16</v>
      </c>
      <c r="J12" s="1">
        <v>41</v>
      </c>
      <c r="K12" s="1" t="s">
        <v>16</v>
      </c>
      <c r="L12" s="1">
        <v>1824</v>
      </c>
      <c r="M12" s="1">
        <v>868</v>
      </c>
      <c r="N12">
        <f t="shared" si="0"/>
        <v>0.47587719298245612</v>
      </c>
    </row>
    <row r="13" spans="1:20" x14ac:dyDescent="0.2">
      <c r="A13" s="10" t="s">
        <v>0</v>
      </c>
      <c r="B13" s="10"/>
      <c r="C13" s="10"/>
      <c r="D13" s="11"/>
      <c r="E13" s="11"/>
      <c r="G13" s="1"/>
      <c r="H13" s="1">
        <v>1</v>
      </c>
      <c r="I13" s="1" t="s">
        <v>4</v>
      </c>
      <c r="J13" s="1">
        <v>42</v>
      </c>
      <c r="K13" s="1" t="s">
        <v>4</v>
      </c>
      <c r="L13" s="1">
        <v>1624</v>
      </c>
      <c r="M13" s="1">
        <v>749</v>
      </c>
      <c r="N13">
        <f t="shared" si="0"/>
        <v>0.46120689655172414</v>
      </c>
    </row>
    <row r="14" spans="1:20" x14ac:dyDescent="0.2">
      <c r="A14" t="s">
        <v>1</v>
      </c>
      <c r="B14" s="5" t="str">
        <f>D14&amp;" ("&amp;ROUND((D14/SUM(D$14:D$17))*100,0)&amp;"%)"</f>
        <v>39 (22%)</v>
      </c>
      <c r="C14" s="5" t="str">
        <f>E14&amp;" ("&amp;ROUND((E14/SUM(E$14:E$17))*100,0)&amp;"%)"</f>
        <v>15 (15%)</v>
      </c>
      <c r="D14" s="1">
        <v>39</v>
      </c>
      <c r="E14" s="1">
        <v>15</v>
      </c>
      <c r="G14" s="1"/>
      <c r="H14" s="1">
        <v>2</v>
      </c>
      <c r="I14" s="1" t="s">
        <v>1</v>
      </c>
      <c r="J14" s="1">
        <v>15</v>
      </c>
      <c r="K14" s="1" t="s">
        <v>1</v>
      </c>
      <c r="L14" s="1">
        <v>619</v>
      </c>
      <c r="M14" s="1">
        <v>556</v>
      </c>
      <c r="N14">
        <f t="shared" si="0"/>
        <v>0.89822294022617122</v>
      </c>
    </row>
    <row r="15" spans="1:20" x14ac:dyDescent="0.2">
      <c r="A15" t="s">
        <v>2</v>
      </c>
      <c r="B15" s="5" t="str">
        <f>D15&amp;" ("&amp;ROUND((D15/SUM(D$14:D$17))*100,0)&amp;"%)"</f>
        <v>52 (30%)</v>
      </c>
      <c r="C15" s="5" t="str">
        <f>E15&amp;" ("&amp;ROUND((E15/SUM(E$14:E$17))*100,0)&amp;"%)"</f>
        <v>21 (20%)</v>
      </c>
      <c r="D15" s="1">
        <v>52</v>
      </c>
      <c r="E15" s="1">
        <v>21</v>
      </c>
      <c r="G15" s="1"/>
      <c r="H15" s="1">
        <v>2</v>
      </c>
      <c r="I15" s="1" t="s">
        <v>2</v>
      </c>
      <c r="J15" s="1">
        <v>21</v>
      </c>
      <c r="K15" s="1" t="s">
        <v>2</v>
      </c>
      <c r="L15" s="1">
        <v>1073</v>
      </c>
      <c r="M15" s="1">
        <v>921</v>
      </c>
      <c r="N15">
        <f t="shared" si="0"/>
        <v>0.85834109972041006</v>
      </c>
    </row>
    <row r="16" spans="1:20" x14ac:dyDescent="0.2">
      <c r="A16" t="s">
        <v>3</v>
      </c>
      <c r="B16" s="5" t="str">
        <f>D16&amp;" ("&amp;ROUND((D16/SUM(D$14:D$17))*100,0)&amp;"%)"</f>
        <v>41 (24%)</v>
      </c>
      <c r="C16" s="5" t="str">
        <f>E16&amp;" ("&amp;ROUND((E16/SUM(E$14:E$17))*100,0)&amp;"%)"</f>
        <v>34 (33%)</v>
      </c>
      <c r="D16" s="1">
        <v>41</v>
      </c>
      <c r="E16" s="1">
        <v>34</v>
      </c>
      <c r="H16" s="1">
        <v>2</v>
      </c>
      <c r="I16" s="1" t="s">
        <v>16</v>
      </c>
      <c r="J16" s="1">
        <v>34</v>
      </c>
      <c r="K16" s="1" t="s">
        <v>16</v>
      </c>
      <c r="L16" s="1">
        <v>1437</v>
      </c>
      <c r="M16" s="1">
        <v>1411</v>
      </c>
      <c r="N16">
        <f t="shared" si="0"/>
        <v>0.98190675017397355</v>
      </c>
    </row>
    <row r="17" spans="1:15" x14ac:dyDescent="0.2">
      <c r="A17" t="s">
        <v>4</v>
      </c>
      <c r="B17" s="5" t="str">
        <f>D17&amp;" ("&amp;ROUND((D17/SUM(D$14:D$17))*100,0)&amp;"%)"</f>
        <v>42 (24%)</v>
      </c>
      <c r="C17" s="5" t="str">
        <f>E17&amp;" ("&amp;ROUND((E17/SUM(E$14:E$17))*100,0)&amp;"%)"</f>
        <v>33 (32%)</v>
      </c>
      <c r="D17" s="1">
        <v>42</v>
      </c>
      <c r="E17" s="1">
        <v>33</v>
      </c>
      <c r="G17" s="1"/>
      <c r="H17" s="1">
        <v>2</v>
      </c>
      <c r="I17" s="1" t="s">
        <v>4</v>
      </c>
      <c r="J17" s="1">
        <v>33</v>
      </c>
      <c r="K17" s="1" t="s">
        <v>4</v>
      </c>
      <c r="L17" s="1">
        <v>2027</v>
      </c>
      <c r="M17" s="1">
        <v>1254</v>
      </c>
      <c r="N17">
        <f t="shared" si="0"/>
        <v>0.61864824864331525</v>
      </c>
    </row>
    <row r="18" spans="1:15" x14ac:dyDescent="0.2">
      <c r="A18" s="10" t="s">
        <v>5</v>
      </c>
      <c r="B18" s="10"/>
      <c r="C18" s="10"/>
      <c r="G18" s="1"/>
    </row>
    <row r="19" spans="1:15" x14ac:dyDescent="0.2">
      <c r="A19" s="1" t="s">
        <v>8</v>
      </c>
      <c r="B19" s="5" t="str">
        <f>D19&amp;" ("&amp;ROUND((D19/SUM(D$19:D$24))*100,0)&amp;"%)"</f>
        <v>18 (10%)</v>
      </c>
      <c r="C19" s="5" t="str">
        <f>E19&amp;" ("&amp;ROUND((E19/SUM(E$19:E$24))*100,0)&amp;"%)"</f>
        <v>5 (5%)</v>
      </c>
      <c r="D19" s="1">
        <v>18</v>
      </c>
      <c r="E19" s="1">
        <v>5</v>
      </c>
    </row>
    <row r="20" spans="1:15" x14ac:dyDescent="0.2">
      <c r="A20" s="1" t="s">
        <v>6</v>
      </c>
      <c r="B20" s="5" t="str">
        <f>D20&amp;" ("&amp;ROUND((D20/SUM(D$19:D$24))*100,0)&amp;"%)"</f>
        <v>18 (10%)</v>
      </c>
      <c r="C20" s="5" t="str">
        <f>E20&amp;" ("&amp;ROUND((E20/SUM(E$19:E$24))*100,0)&amp;"%)"</f>
        <v>23 (22%)</v>
      </c>
      <c r="D20" s="1">
        <v>18</v>
      </c>
      <c r="E20" s="1">
        <v>23</v>
      </c>
      <c r="G20" s="1">
        <v>1</v>
      </c>
      <c r="H20" s="1" t="s">
        <v>8</v>
      </c>
      <c r="I20" s="1">
        <v>18</v>
      </c>
      <c r="J20" s="1">
        <v>1</v>
      </c>
      <c r="K20" s="1" t="s">
        <v>8</v>
      </c>
      <c r="L20" s="1">
        <v>552</v>
      </c>
      <c r="M20" s="1">
        <v>336</v>
      </c>
      <c r="N20" s="3">
        <f>M20/L20</f>
        <v>0.60869565217391308</v>
      </c>
      <c r="O20" s="3"/>
    </row>
    <row r="21" spans="1:15" x14ac:dyDescent="0.2">
      <c r="A21" s="1" t="s">
        <v>7</v>
      </c>
      <c r="B21" s="5" t="str">
        <f>D21&amp;" ("&amp;ROUND((D21/SUM(D$19:D$24))*100,0)&amp;"%)"</f>
        <v>25 (14%)</v>
      </c>
      <c r="C21" s="5" t="str">
        <f>E21&amp;" ("&amp;ROUND((E21/SUM(E$19:E$24))*100,0)&amp;"%)"</f>
        <v>15 (15%)</v>
      </c>
      <c r="D21" s="1">
        <v>25</v>
      </c>
      <c r="E21" s="1">
        <v>15</v>
      </c>
      <c r="G21" s="1">
        <v>1</v>
      </c>
      <c r="H21" s="1" t="s">
        <v>6</v>
      </c>
      <c r="I21" s="1">
        <v>18</v>
      </c>
      <c r="J21" s="1">
        <v>1</v>
      </c>
      <c r="K21" s="1" t="s">
        <v>6</v>
      </c>
      <c r="L21" s="1">
        <v>764</v>
      </c>
      <c r="M21" s="1">
        <v>270</v>
      </c>
      <c r="N21" s="3">
        <f t="shared" ref="N21:N38" si="1">M21/L21</f>
        <v>0.35340314136125656</v>
      </c>
    </row>
    <row r="22" spans="1:15" x14ac:dyDescent="0.2">
      <c r="A22" t="s">
        <v>9</v>
      </c>
      <c r="B22" s="5" t="str">
        <f>D22&amp;" ("&amp;ROUND((D22/SUM(D$19:D$24))*100,0)&amp;"%)"</f>
        <v>85 (49%)</v>
      </c>
      <c r="C22" s="5" t="str">
        <f>E22&amp;" ("&amp;ROUND((E22/SUM(E$19:E$24))*100,0)&amp;"%)"</f>
        <v>50 (49%)</v>
      </c>
      <c r="D22" s="1">
        <v>85</v>
      </c>
      <c r="E22" s="1">
        <v>50</v>
      </c>
      <c r="G22" s="1">
        <v>1</v>
      </c>
      <c r="H22" s="1" t="s">
        <v>7</v>
      </c>
      <c r="I22" s="1">
        <v>25</v>
      </c>
      <c r="J22" s="1">
        <v>1</v>
      </c>
      <c r="K22" s="1" t="s">
        <v>7</v>
      </c>
      <c r="L22" s="1">
        <v>880</v>
      </c>
      <c r="M22" s="1">
        <v>458</v>
      </c>
      <c r="N22" s="3">
        <f t="shared" si="1"/>
        <v>0.5204545454545455</v>
      </c>
    </row>
    <row r="23" spans="1:15" x14ac:dyDescent="0.2">
      <c r="A23" t="s">
        <v>10</v>
      </c>
      <c r="B23" s="5" t="str">
        <f>D23&amp;" ("&amp;ROUND((D23/SUM(D$19:D$24))*100,0)&amp;"%)"</f>
        <v>12 (7%)</v>
      </c>
      <c r="C23" s="5" t="str">
        <f>E23&amp;" ("&amp;ROUND((E23/SUM(E$19:E$24))*100,0)&amp;"%)"</f>
        <v>2 (2%)</v>
      </c>
      <c r="D23" s="1">
        <v>12</v>
      </c>
      <c r="E23" s="1">
        <v>2</v>
      </c>
      <c r="G23" s="3">
        <v>1</v>
      </c>
      <c r="H23" s="1" t="s">
        <v>11</v>
      </c>
      <c r="I23" s="1">
        <v>16</v>
      </c>
      <c r="J23" s="1">
        <v>1</v>
      </c>
      <c r="K23" s="1" t="s">
        <v>11</v>
      </c>
      <c r="L23" s="1">
        <v>503</v>
      </c>
      <c r="M23" s="1">
        <v>238</v>
      </c>
      <c r="N23" s="3">
        <f t="shared" si="1"/>
        <v>0.47316103379721669</v>
      </c>
    </row>
    <row r="24" spans="1:15" x14ac:dyDescent="0.2">
      <c r="A24" t="s">
        <v>11</v>
      </c>
      <c r="B24" s="5" t="str">
        <f>D24&amp;" ("&amp;ROUND((D24/SUM(D$19:D$24))*100,0)&amp;"%)"</f>
        <v>16 (9%)</v>
      </c>
      <c r="C24" s="5" t="str">
        <f>E24&amp;" ("&amp;ROUND((E24/SUM(E$19:E$24))*100,0)&amp;"%)"</f>
        <v>8 (8%)</v>
      </c>
      <c r="D24" s="1">
        <v>16</v>
      </c>
      <c r="E24" s="1">
        <v>8</v>
      </c>
      <c r="G24" s="1">
        <v>1</v>
      </c>
      <c r="H24" s="1" t="s">
        <v>17</v>
      </c>
      <c r="I24" s="1">
        <v>85</v>
      </c>
      <c r="J24" s="1">
        <v>1</v>
      </c>
      <c r="K24" s="1" t="s">
        <v>17</v>
      </c>
      <c r="L24" s="1">
        <v>3863</v>
      </c>
      <c r="M24" s="1">
        <v>1489</v>
      </c>
      <c r="N24" s="3">
        <f t="shared" si="1"/>
        <v>0.38545172146000517</v>
      </c>
    </row>
    <row r="25" spans="1:15" x14ac:dyDescent="0.2">
      <c r="A25" s="10" t="s">
        <v>56</v>
      </c>
      <c r="B25" s="10"/>
      <c r="C25" s="10"/>
      <c r="D25" s="1"/>
      <c r="E25" s="1"/>
      <c r="G25" s="1">
        <v>1</v>
      </c>
      <c r="H25" s="1" t="s">
        <v>10</v>
      </c>
      <c r="I25" s="1">
        <v>12</v>
      </c>
      <c r="J25" s="1">
        <v>1</v>
      </c>
      <c r="K25" s="1" t="s">
        <v>10</v>
      </c>
      <c r="L25" s="1">
        <v>189</v>
      </c>
      <c r="M25" s="1">
        <v>158</v>
      </c>
      <c r="N25" s="3">
        <f t="shared" si="1"/>
        <v>0.83597883597883593</v>
      </c>
    </row>
    <row r="26" spans="1:15" x14ac:dyDescent="0.2">
      <c r="A26" t="s">
        <v>12</v>
      </c>
      <c r="B26" s="5" t="str">
        <f>D26&amp;" ("&amp;ROUND((D26/SUM(D$26:D$28))*100,0)&amp;"%)"</f>
        <v>106 (61%)</v>
      </c>
      <c r="C26" s="5" t="str">
        <f>E26&amp;" ("&amp;ROUND((E26/SUM(E$26:E$28))*100,0)&amp;"%)"</f>
        <v>51 (50%)</v>
      </c>
      <c r="D26" s="1">
        <v>106</v>
      </c>
      <c r="E26" s="1">
        <v>51</v>
      </c>
      <c r="F26" s="3"/>
      <c r="G26" s="1">
        <v>2</v>
      </c>
      <c r="H26" s="1" t="s">
        <v>8</v>
      </c>
      <c r="I26" s="1">
        <v>5</v>
      </c>
      <c r="J26" s="1">
        <v>2</v>
      </c>
      <c r="K26" s="1" t="s">
        <v>8</v>
      </c>
      <c r="L26" s="1">
        <v>180</v>
      </c>
      <c r="M26" s="1">
        <v>180</v>
      </c>
      <c r="N26" s="3">
        <f t="shared" si="1"/>
        <v>1</v>
      </c>
    </row>
    <row r="27" spans="1:15" x14ac:dyDescent="0.2">
      <c r="A27" t="s">
        <v>13</v>
      </c>
      <c r="B27" s="5" t="str">
        <f>D27&amp;" ("&amp;ROUND((D27/SUM(D$26:D$28))*100,0)&amp;"%)"</f>
        <v>35 (20%)</v>
      </c>
      <c r="C27" s="5" t="str">
        <f>E27&amp;" ("&amp;ROUND((E27/SUM(E$26:E$28))*100,0)&amp;"%)"</f>
        <v>15 (15%)</v>
      </c>
      <c r="D27" s="1">
        <v>35</v>
      </c>
      <c r="E27" s="1">
        <v>15</v>
      </c>
      <c r="G27" s="1">
        <v>2</v>
      </c>
      <c r="H27" s="1" t="s">
        <v>6</v>
      </c>
      <c r="I27" s="1">
        <v>23</v>
      </c>
      <c r="J27" s="1">
        <v>2</v>
      </c>
      <c r="K27" s="1" t="s">
        <v>6</v>
      </c>
      <c r="L27" s="1">
        <v>938</v>
      </c>
      <c r="M27" s="1">
        <v>876</v>
      </c>
      <c r="N27" s="3">
        <f t="shared" si="1"/>
        <v>0.93390191897654584</v>
      </c>
    </row>
    <row r="28" spans="1:15" x14ac:dyDescent="0.2">
      <c r="A28" t="s">
        <v>57</v>
      </c>
      <c r="B28" s="5" t="str">
        <f>D28&amp;" ("&amp;ROUND((D28/SUM(D$26:D$28))*100,0)&amp;"%)"</f>
        <v>33 (19%)</v>
      </c>
      <c r="C28" s="5" t="str">
        <f>E28&amp;" ("&amp;ROUND((E28/SUM(E$26:E$28))*100,0)&amp;"%)"</f>
        <v>37 (36%)</v>
      </c>
      <c r="D28" s="3">
        <v>33</v>
      </c>
      <c r="E28" s="1">
        <v>37</v>
      </c>
      <c r="G28" s="1">
        <v>2</v>
      </c>
      <c r="H28" s="1" t="s">
        <v>7</v>
      </c>
      <c r="I28" s="1">
        <v>15</v>
      </c>
      <c r="J28" s="1">
        <v>2</v>
      </c>
      <c r="K28" s="1" t="s">
        <v>7</v>
      </c>
      <c r="L28" s="1">
        <v>653</v>
      </c>
      <c r="M28" s="1">
        <v>633</v>
      </c>
      <c r="N28" s="3">
        <f>M28/L28</f>
        <v>0.96937212863705968</v>
      </c>
    </row>
    <row r="29" spans="1:15" x14ac:dyDescent="0.2">
      <c r="A29" s="10" t="s">
        <v>58</v>
      </c>
      <c r="B29" s="10"/>
      <c r="C29" s="10"/>
      <c r="F29" s="3"/>
      <c r="G29" s="1">
        <v>2</v>
      </c>
      <c r="H29" s="1" t="s">
        <v>11</v>
      </c>
      <c r="I29" s="1">
        <v>8</v>
      </c>
      <c r="J29" s="1">
        <v>2</v>
      </c>
      <c r="K29" s="1" t="s">
        <v>11</v>
      </c>
      <c r="L29" s="1">
        <v>854</v>
      </c>
      <c r="M29" s="1">
        <v>390</v>
      </c>
      <c r="N29" s="3">
        <f t="shared" si="1"/>
        <v>0.4566744730679157</v>
      </c>
    </row>
    <row r="30" spans="1:15" x14ac:dyDescent="0.2">
      <c r="A30" t="s">
        <v>59</v>
      </c>
      <c r="B30" s="5" t="str">
        <f>D30&amp;" ("&amp;ROUND((D30/SUM(D$30:D$31))*100,0)&amp;"%)"</f>
        <v>29 (17%)</v>
      </c>
      <c r="C30" s="5" t="str">
        <f>E30&amp;" ("&amp;ROUND((E30/SUM(E$30:E$31))*100,0)&amp;"%)"</f>
        <v>40 (39%)</v>
      </c>
      <c r="D30" s="3">
        <v>29</v>
      </c>
      <c r="E30" s="1">
        <v>40</v>
      </c>
      <c r="F30" s="3"/>
      <c r="G30" s="1">
        <v>2</v>
      </c>
      <c r="H30" s="1" t="s">
        <v>17</v>
      </c>
      <c r="I30" s="1">
        <v>50</v>
      </c>
      <c r="J30" s="1">
        <v>2</v>
      </c>
      <c r="K30" s="1" t="s">
        <v>17</v>
      </c>
      <c r="L30" s="1">
        <v>2459</v>
      </c>
      <c r="M30" s="1">
        <v>2019</v>
      </c>
      <c r="N30" s="3">
        <f t="shared" si="1"/>
        <v>0.82106547376982508</v>
      </c>
    </row>
    <row r="31" spans="1:15" x14ac:dyDescent="0.2">
      <c r="A31" t="s">
        <v>60</v>
      </c>
      <c r="B31" s="5" t="str">
        <f>D31&amp;" ("&amp;ROUND((D31/SUM(D$30:D$31))*100,0)&amp;"%)"</f>
        <v>145 (83%)</v>
      </c>
      <c r="C31" s="5" t="str">
        <f>E31&amp;" ("&amp;ROUND((E31/SUM(E$30:E$31))*100,0)&amp;"%)"</f>
        <v>63 (61%)</v>
      </c>
      <c r="D31" s="1">
        <v>145</v>
      </c>
      <c r="E31" s="1">
        <v>63</v>
      </c>
      <c r="G31" s="1">
        <v>2</v>
      </c>
      <c r="H31" s="1" t="s">
        <v>10</v>
      </c>
      <c r="I31" s="1">
        <v>2</v>
      </c>
      <c r="J31" s="1">
        <v>2</v>
      </c>
      <c r="K31" s="1" t="s">
        <v>10</v>
      </c>
      <c r="L31" s="1">
        <v>72</v>
      </c>
      <c r="M31" s="1">
        <v>44</v>
      </c>
      <c r="N31" s="3">
        <f t="shared" si="1"/>
        <v>0.61111111111111116</v>
      </c>
    </row>
    <row r="32" spans="1:15" x14ac:dyDescent="0.2">
      <c r="B32" s="5"/>
      <c r="F32" s="3"/>
      <c r="G32" s="1"/>
      <c r="H32" s="3"/>
      <c r="I32" s="3"/>
      <c r="J32" s="3"/>
      <c r="K32" s="3"/>
      <c r="L32" s="3"/>
      <c r="M32" s="3"/>
      <c r="N32" s="3"/>
    </row>
    <row r="33" spans="1:16" x14ac:dyDescent="0.2">
      <c r="D33" s="3"/>
      <c r="E33" s="3"/>
      <c r="F33" s="3"/>
      <c r="G33" s="3">
        <v>1</v>
      </c>
      <c r="H33" s="1" t="s">
        <v>18</v>
      </c>
      <c r="I33" s="1">
        <v>33</v>
      </c>
      <c r="J33" s="1">
        <v>1</v>
      </c>
      <c r="K33" s="1" t="s">
        <v>18</v>
      </c>
      <c r="L33" s="1">
        <v>940</v>
      </c>
      <c r="M33" s="1">
        <v>650</v>
      </c>
      <c r="N33" s="3">
        <f t="shared" si="1"/>
        <v>0.69148936170212771</v>
      </c>
    </row>
    <row r="34" spans="1:16" x14ac:dyDescent="0.2">
      <c r="D34" s="3"/>
      <c r="E34" s="3"/>
      <c r="F34" s="3"/>
      <c r="G34" s="1">
        <v>1</v>
      </c>
      <c r="H34" s="1" t="s">
        <v>19</v>
      </c>
      <c r="I34" s="1">
        <v>106</v>
      </c>
      <c r="J34" s="1">
        <v>1</v>
      </c>
      <c r="K34" s="1" t="s">
        <v>19</v>
      </c>
      <c r="L34" s="1">
        <v>4501</v>
      </c>
      <c r="M34" s="1">
        <v>1785</v>
      </c>
      <c r="N34" s="3">
        <f t="shared" si="1"/>
        <v>0.39657853810264387</v>
      </c>
    </row>
    <row r="35" spans="1:16" x14ac:dyDescent="0.2">
      <c r="D35" s="3"/>
      <c r="E35" s="3"/>
      <c r="F35" s="3"/>
      <c r="G35" s="1">
        <v>1</v>
      </c>
      <c r="H35" s="1" t="s">
        <v>20</v>
      </c>
      <c r="I35" s="1">
        <v>35</v>
      </c>
      <c r="J35" s="1">
        <v>1</v>
      </c>
      <c r="K35" s="1" t="s">
        <v>20</v>
      </c>
      <c r="L35" s="1">
        <v>1310</v>
      </c>
      <c r="M35" s="1">
        <v>514</v>
      </c>
      <c r="N35" s="3">
        <f>M35/L35</f>
        <v>0.39236641221374047</v>
      </c>
    </row>
    <row r="36" spans="1:16" x14ac:dyDescent="0.2">
      <c r="A36" t="s">
        <v>25</v>
      </c>
      <c r="D36" s="3"/>
      <c r="E36" s="3"/>
      <c r="F36" s="3"/>
      <c r="G36" s="1">
        <v>2</v>
      </c>
      <c r="H36" s="1" t="s">
        <v>18</v>
      </c>
      <c r="I36" s="1">
        <v>37</v>
      </c>
      <c r="J36" s="1">
        <v>2</v>
      </c>
      <c r="K36" s="1" t="s">
        <v>18</v>
      </c>
      <c r="L36" s="1">
        <v>1425</v>
      </c>
      <c r="M36" s="1">
        <v>1352</v>
      </c>
      <c r="N36" s="3">
        <f t="shared" si="1"/>
        <v>0.94877192982456138</v>
      </c>
    </row>
    <row r="37" spans="1:16" x14ac:dyDescent="0.2">
      <c r="A37" t="s">
        <v>26</v>
      </c>
      <c r="D37" s="3"/>
      <c r="E37" s="3"/>
      <c r="F37" s="3"/>
      <c r="G37" s="1">
        <v>2</v>
      </c>
      <c r="H37" s="1" t="s">
        <v>19</v>
      </c>
      <c r="I37" s="1">
        <v>51</v>
      </c>
      <c r="J37" s="1">
        <v>2</v>
      </c>
      <c r="K37" s="1" t="s">
        <v>19</v>
      </c>
      <c r="L37" s="1">
        <v>3047</v>
      </c>
      <c r="M37" s="1">
        <v>2124</v>
      </c>
      <c r="N37" s="3">
        <f t="shared" si="1"/>
        <v>0.69707909419100755</v>
      </c>
    </row>
    <row r="38" spans="1:16" x14ac:dyDescent="0.2">
      <c r="A38" t="s">
        <v>27</v>
      </c>
      <c r="D38" s="3"/>
      <c r="E38" s="3"/>
      <c r="F38" s="3"/>
      <c r="G38" s="1">
        <v>2</v>
      </c>
      <c r="H38" s="1" t="s">
        <v>20</v>
      </c>
      <c r="I38" s="1">
        <v>15</v>
      </c>
      <c r="J38" s="1">
        <v>2</v>
      </c>
      <c r="K38" s="1" t="s">
        <v>20</v>
      </c>
      <c r="L38" s="1">
        <v>684</v>
      </c>
      <c r="M38" s="1">
        <v>666</v>
      </c>
      <c r="N38" s="3">
        <f t="shared" si="1"/>
        <v>0.97368421052631582</v>
      </c>
    </row>
    <row r="39" spans="1:16" x14ac:dyDescent="0.2">
      <c r="A39" t="s">
        <v>28</v>
      </c>
      <c r="D39" s="3"/>
      <c r="E39" s="3"/>
      <c r="F39" s="3"/>
      <c r="G39" s="1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2">
      <c r="D40" s="3"/>
      <c r="E40" s="3"/>
      <c r="F40" s="3"/>
      <c r="G40" s="3"/>
      <c r="H40" s="3"/>
      <c r="I40" s="3"/>
      <c r="J40" s="3"/>
      <c r="K40" s="3"/>
    </row>
    <row r="41" spans="1:16" x14ac:dyDescent="0.2">
      <c r="D41" s="3"/>
      <c r="E41" s="3"/>
      <c r="F41" s="3"/>
      <c r="G41" s="3"/>
      <c r="H41" s="1"/>
      <c r="I41" s="1">
        <v>1</v>
      </c>
      <c r="J41" s="1" t="s">
        <v>21</v>
      </c>
      <c r="K41" s="1">
        <v>145</v>
      </c>
      <c r="L41" s="1">
        <v>1</v>
      </c>
      <c r="M41" s="1" t="s">
        <v>21</v>
      </c>
      <c r="N41" s="1">
        <v>5697</v>
      </c>
      <c r="O41" s="1">
        <v>2414</v>
      </c>
      <c r="P41" s="2">
        <v>4237318</v>
      </c>
    </row>
    <row r="42" spans="1:16" x14ac:dyDescent="0.2">
      <c r="D42" s="3"/>
      <c r="E42" s="3"/>
      <c r="H42" s="1"/>
      <c r="I42" s="1">
        <v>1</v>
      </c>
      <c r="J42" s="1" t="s">
        <v>22</v>
      </c>
      <c r="K42" s="1">
        <v>29</v>
      </c>
      <c r="L42" s="1">
        <v>1</v>
      </c>
      <c r="M42" s="1" t="s">
        <v>22</v>
      </c>
      <c r="N42" s="1">
        <v>1054</v>
      </c>
      <c r="O42" s="1">
        <v>535</v>
      </c>
      <c r="P42" s="2">
        <v>5075901</v>
      </c>
    </row>
    <row r="43" spans="1:16" x14ac:dyDescent="0.2">
      <c r="D43" s="3"/>
      <c r="E43" s="3"/>
      <c r="H43" s="1"/>
      <c r="I43" s="1">
        <v>2</v>
      </c>
      <c r="J43" s="1" t="s">
        <v>21</v>
      </c>
      <c r="K43" s="1">
        <v>63</v>
      </c>
      <c r="L43" s="1">
        <v>2</v>
      </c>
      <c r="M43" s="1" t="s">
        <v>21</v>
      </c>
      <c r="N43" s="1">
        <v>3276</v>
      </c>
      <c r="O43" s="1">
        <v>2561</v>
      </c>
      <c r="P43" s="2">
        <v>7817460</v>
      </c>
    </row>
    <row r="44" spans="1:16" x14ac:dyDescent="0.2">
      <c r="D44" s="3"/>
      <c r="E44" s="3"/>
      <c r="H44" s="1"/>
      <c r="I44" s="1">
        <v>2</v>
      </c>
      <c r="J44" s="1" t="s">
        <v>22</v>
      </c>
      <c r="K44" s="1">
        <v>40</v>
      </c>
      <c r="L44" s="1">
        <v>2</v>
      </c>
      <c r="M44" s="1" t="s">
        <v>22</v>
      </c>
      <c r="N44" s="1">
        <v>1880</v>
      </c>
      <c r="O44" s="1">
        <v>1581</v>
      </c>
      <c r="P44" s="2">
        <v>8409574</v>
      </c>
    </row>
    <row r="45" spans="1:16" x14ac:dyDescent="0.2">
      <c r="D45" s="3"/>
      <c r="E45" s="3"/>
    </row>
    <row r="46" spans="1:16" x14ac:dyDescent="0.2">
      <c r="D46" s="3"/>
      <c r="E46" s="3"/>
    </row>
    <row r="47" spans="1:16" x14ac:dyDescent="0.2">
      <c r="D47" s="3"/>
      <c r="E47" s="3"/>
    </row>
  </sheetData>
  <mergeCells count="6">
    <mergeCell ref="A2:C2"/>
    <mergeCell ref="A8:C8"/>
    <mergeCell ref="A13:C13"/>
    <mergeCell ref="A18:C18"/>
    <mergeCell ref="A29:C29"/>
    <mergeCell ref="A25:C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Huismans-15, M.A. (Maarten)</dc:creator>
  <cp:lastModifiedBy>Huismans-15, M.A. (Maarten)</cp:lastModifiedBy>
  <dcterms:created xsi:type="dcterms:W3CDTF">2023-11-16T16:18:50Z</dcterms:created>
  <dcterms:modified xsi:type="dcterms:W3CDTF">2023-11-24T10:08:56Z</dcterms:modified>
</cp:coreProperties>
</file>